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9" activeTab="0"/>
  </bookViews>
  <sheets>
    <sheet name="Rozpočet" sheetId="1" r:id="rId1"/>
    <sheet name="List1" sheetId="2" r:id="rId2"/>
  </sheets>
  <definedNames>
    <definedName name="_xlnm.Print_Titles" localSheetId="0">'Rozpočet'!$1:$10</definedName>
    <definedName name="_xlnm.Print_Area" localSheetId="0">'Rozpočet'!$A$1:$L$53</definedName>
  </definedNames>
  <calcPr fullCalcOnLoad="1"/>
</workbook>
</file>

<file path=xl/sharedStrings.xml><?xml version="1.0" encoding="utf-8"?>
<sst xmlns="http://schemas.openxmlformats.org/spreadsheetml/2006/main" count="145" uniqueCount="98">
  <si>
    <t>Datum tisku:</t>
  </si>
  <si>
    <t>Stavba:</t>
  </si>
  <si>
    <t xml:space="preserve">     167</t>
  </si>
  <si>
    <t>Karlovy Vary</t>
  </si>
  <si>
    <t>Hřbitovní správa</t>
  </si>
  <si>
    <t>Kalkulant:</t>
  </si>
  <si>
    <t>........................................</t>
  </si>
  <si>
    <t>Kraj, okres:</t>
  </si>
  <si>
    <t xml:space="preserve">    </t>
  </si>
  <si>
    <t>Objekt:</t>
  </si>
  <si>
    <t>1</t>
  </si>
  <si>
    <t>JKSO:</t>
  </si>
  <si>
    <t xml:space="preserve">            </t>
  </si>
  <si>
    <t>Rozpočet:</t>
  </si>
  <si>
    <t>3</t>
  </si>
  <si>
    <t>Datum kalk.:</t>
  </si>
  <si>
    <t>KSD:</t>
  </si>
  <si>
    <t xml:space="preserve">        </t>
  </si>
  <si>
    <t>POŘ</t>
  </si>
  <si>
    <t>D</t>
  </si>
  <si>
    <t>ČÍS.KP</t>
  </si>
  <si>
    <t>POL</t>
  </si>
  <si>
    <t>Č.ROZP.POL.</t>
  </si>
  <si>
    <t>POPIS POLOŽKY</t>
  </si>
  <si>
    <t>VÝMĚRA</t>
  </si>
  <si>
    <t>MJ</t>
  </si>
  <si>
    <t>JED.CENA</t>
  </si>
  <si>
    <t xml:space="preserve"> CELK.CENA</t>
  </si>
  <si>
    <t>JEDN.HMOTNOST</t>
  </si>
  <si>
    <t>CELK.HMOTNOST</t>
  </si>
  <si>
    <t>JEDN.HMOT.SUTI</t>
  </si>
  <si>
    <t>CELK.HMOT.SUTI</t>
  </si>
  <si>
    <t>DPH sníž.</t>
  </si>
  <si>
    <t>DPH zákl.</t>
  </si>
  <si>
    <t xml:space="preserve">SKP       </t>
  </si>
  <si>
    <t>Č.SPECIFIKACE</t>
  </si>
  <si>
    <t>Kč</t>
  </si>
  <si>
    <t>t</t>
  </si>
  <si>
    <t>ETAPA:7  ČÁST:62  ZÁBĚR:0</t>
  </si>
  <si>
    <t>Konstrukce tesařské</t>
  </si>
  <si>
    <t xml:space="preserve">   </t>
  </si>
  <si>
    <t>C76234-2203/01</t>
  </si>
  <si>
    <t>Mtž laťování střech sklon do 35° vč.kontralatí vzdál.latí do 220mm</t>
  </si>
  <si>
    <t xml:space="preserve">m2  </t>
  </si>
  <si>
    <t>MEZISOUČET: 7  62  0</t>
  </si>
  <si>
    <t>ETAPA:7  ČÁST:64  ZÁBĚR:0</t>
  </si>
  <si>
    <t>Konstrukce klempířské</t>
  </si>
  <si>
    <t>C76430-1404/01</t>
  </si>
  <si>
    <t>Dmtž stávající krytiny vč.klemp.prvků a odvozu na skládku</t>
  </si>
  <si>
    <t>C76452-1290/00</t>
  </si>
  <si>
    <t>Klemp.PZ polak. maska do žlabu rš 330mm</t>
  </si>
  <si>
    <t xml:space="preserve">m   </t>
  </si>
  <si>
    <t>C76422-2220/00</t>
  </si>
  <si>
    <t>Klemp.PZ polak. okapnička rš 150mm</t>
  </si>
  <si>
    <t>C76421-7300/00</t>
  </si>
  <si>
    <t>Klemp.PZ polak zastřešení a lemování volských ok</t>
  </si>
  <si>
    <t>C76452-1340/00</t>
  </si>
  <si>
    <t>Klemp.PZ polak lem zdi rš 250mm</t>
  </si>
  <si>
    <t>C76429-3310/00</t>
  </si>
  <si>
    <t>Klemp.PZ polak závětrná lišta rš 250mm</t>
  </si>
  <si>
    <t>MEZISOUČET: 7  64  0</t>
  </si>
  <si>
    <t>ETAPA:7  ČÁST:65  ZÁBĚR:0</t>
  </si>
  <si>
    <t>Krytiny tvrdé</t>
  </si>
  <si>
    <t>C76533-3237/01</t>
  </si>
  <si>
    <t>Pokrytí střech kontaktní fólií</t>
  </si>
  <si>
    <t>C76531-1610/00</t>
  </si>
  <si>
    <t>Zastř.jedn.bobr.hust.lať na sucho režná</t>
  </si>
  <si>
    <t>C76531-7172/00</t>
  </si>
  <si>
    <t>C76533-8205/01</t>
  </si>
  <si>
    <t>C76533-8412/01</t>
  </si>
  <si>
    <t>Střešní okno Velux - zpětná mtž vč.nového lemování</t>
  </si>
  <si>
    <t xml:space="preserve">kus </t>
  </si>
  <si>
    <t>Světlovod TWR 014 D 350mm mtž vč.lemování</t>
  </si>
  <si>
    <t>C76533-3251/01</t>
  </si>
  <si>
    <t>C76533-8934/02</t>
  </si>
  <si>
    <t>Ochranný větrací pás okapní</t>
  </si>
  <si>
    <t>C76531-1581/00</t>
  </si>
  <si>
    <t>C76531-1583/00</t>
  </si>
  <si>
    <t>C76531-3681/00</t>
  </si>
  <si>
    <t>MEZISOUČET: 7  65  0</t>
  </si>
  <si>
    <t>ETAPA:9  ČÁST:21  ZÁBĚR:0</t>
  </si>
  <si>
    <t>Elektromontáže</t>
  </si>
  <si>
    <t xml:space="preserve">C21/M         </t>
  </si>
  <si>
    <t>Hromosvod Al vč.revize</t>
  </si>
  <si>
    <t>MEZISOUČET: 9  21  0</t>
  </si>
  <si>
    <t>CELKOVÝ SOUČET:</t>
  </si>
  <si>
    <t>DPH-SAZBA</t>
  </si>
  <si>
    <t>CELKOVÝ SOUČET VČETNĚ DPH:</t>
  </si>
  <si>
    <t>VÝKAZ VÝMĚR</t>
  </si>
  <si>
    <t>Výměna střešní krytiny HS Drahovice</t>
  </si>
  <si>
    <t>kpl</t>
  </si>
  <si>
    <t xml:space="preserve">Položkový propočet ceny objektu </t>
  </si>
  <si>
    <t>Taška prostupová odvětrání s komínkem</t>
  </si>
  <si>
    <t>Taška prostupová anténní</t>
  </si>
  <si>
    <t>Krytina keramická bobrovka přiřezání tašky</t>
  </si>
  <si>
    <t>Krytina keramická olemování komínu a světlovodů těsnícím pásem Al</t>
  </si>
  <si>
    <t>Hřeben  na sucho s hřebenovou lištou</t>
  </si>
  <si>
    <t xml:space="preserve">Zakončení štítových hran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</si>
</sst>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%"/>
    <numFmt numFmtId="166" formatCode="#\ ###\ ##0.000"/>
    <numFmt numFmtId="167" formatCode="#\ ###\ ##0.00"/>
    <numFmt numFmtId="168" formatCode="#\ ###\ ##0"/>
    <numFmt numFmtId="169" formatCode="#\ ###\ ##0.00000"/>
    <numFmt numFmtId="170" formatCode="0.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41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1" fillId="0" borderId="0" xfId="0" applyNumberFormat="1" applyFont="1" applyFill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 vertical="top"/>
    </xf>
    <xf numFmtId="171" fontId="1" fillId="0" borderId="0" xfId="0" applyNumberFormat="1" applyFont="1" applyAlignment="1">
      <alignment horizontal="right" vertical="top"/>
    </xf>
    <xf numFmtId="0" fontId="1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/>
    </xf>
    <xf numFmtId="168" fontId="6" fillId="0" borderId="12" xfId="0" applyNumberFormat="1" applyFont="1" applyBorder="1" applyAlignment="1">
      <alignment/>
    </xf>
    <xf numFmtId="171" fontId="6" fillId="0" borderId="1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168" fontId="6" fillId="0" borderId="13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4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/>
    </xf>
    <xf numFmtId="0" fontId="6" fillId="0" borderId="0" xfId="0" applyFont="1" applyBorder="1" applyAlignment="1">
      <alignment vertical="top"/>
    </xf>
    <xf numFmtId="0" fontId="0" fillId="0" borderId="11" xfId="0" applyFont="1" applyBorder="1" applyAlignment="1">
      <alignment/>
    </xf>
    <xf numFmtId="168" fontId="1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PageLayoutView="0" workbookViewId="0" topLeftCell="A1">
      <selection activeCell="F54" sqref="F54"/>
    </sheetView>
  </sheetViews>
  <sheetFormatPr defaultColWidth="11.57421875" defaultRowHeight="12.75"/>
  <cols>
    <col min="1" max="1" width="3.8515625" style="1" customWidth="1"/>
    <col min="2" max="2" width="2.7109375" style="1" customWidth="1"/>
    <col min="3" max="3" width="9.7109375" style="1" customWidth="1"/>
    <col min="4" max="4" width="4.57421875" style="1" customWidth="1"/>
    <col min="5" max="5" width="13.28125" style="1" customWidth="1"/>
    <col min="6" max="6" width="54.140625" style="1" customWidth="1"/>
    <col min="7" max="7" width="11.140625" style="2" customWidth="1"/>
    <col min="8" max="8" width="13.421875" style="1" customWidth="1"/>
    <col min="9" max="9" width="4.7109375" style="1" customWidth="1"/>
    <col min="10" max="10" width="11.00390625" style="1" customWidth="1"/>
    <col min="11" max="11" width="0" style="1" hidden="1" customWidth="1"/>
    <col min="12" max="12" width="13.57421875" style="1" customWidth="1"/>
    <col min="13" max="16" width="15.7109375" style="1" customWidth="1"/>
    <col min="17" max="17" width="9.7109375" style="1" customWidth="1"/>
    <col min="18" max="18" width="13.57421875" style="1" customWidth="1"/>
    <col min="19" max="19" width="9.7109375" style="1" customWidth="1"/>
    <col min="20" max="20" width="13.57421875" style="1" customWidth="1"/>
  </cols>
  <sheetData>
    <row r="1" spans="1:256" ht="16.5" customHeight="1">
      <c r="A1" s="40" t="s">
        <v>88</v>
      </c>
      <c r="B1" s="40"/>
      <c r="C1" s="40"/>
      <c r="D1" s="40"/>
      <c r="E1" s="40"/>
      <c r="F1" s="40"/>
      <c r="G1" s="3"/>
      <c r="H1" s="4"/>
      <c r="I1" s="4"/>
      <c r="J1" s="5" t="s">
        <v>0</v>
      </c>
      <c r="K1" s="4"/>
      <c r="L1" s="6"/>
      <c r="IV1" s="7"/>
    </row>
    <row r="2" spans="1:256" ht="16.5" customHeight="1">
      <c r="A2" s="40" t="s">
        <v>91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IV2" s="8"/>
    </row>
    <row r="3" spans="1:256" ht="0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9"/>
      <c r="N3" s="9"/>
      <c r="O3" s="9"/>
      <c r="P3" s="9"/>
      <c r="IV3" s="7"/>
    </row>
    <row r="4" spans="1:12" ht="13.5" customHeight="1">
      <c r="A4" s="42" t="s">
        <v>1</v>
      </c>
      <c r="B4" s="42"/>
      <c r="C4" s="42"/>
      <c r="D4" s="10" t="s">
        <v>2</v>
      </c>
      <c r="E4" s="4" t="s">
        <v>3</v>
      </c>
      <c r="F4" s="4" t="s">
        <v>4</v>
      </c>
      <c r="G4" s="11" t="s">
        <v>5</v>
      </c>
      <c r="H4" s="43" t="s">
        <v>6</v>
      </c>
      <c r="I4" s="43"/>
      <c r="J4" s="5" t="s">
        <v>7</v>
      </c>
      <c r="K4" s="4"/>
      <c r="L4" s="10" t="s">
        <v>8</v>
      </c>
    </row>
    <row r="5" spans="1:12" ht="13.5" customHeight="1">
      <c r="A5" s="44" t="s">
        <v>9</v>
      </c>
      <c r="B5" s="44"/>
      <c r="C5" s="44"/>
      <c r="D5" s="10" t="s">
        <v>10</v>
      </c>
      <c r="E5" s="4"/>
      <c r="F5" s="4" t="s">
        <v>4</v>
      </c>
      <c r="G5" s="11"/>
      <c r="H5" s="43"/>
      <c r="I5" s="43"/>
      <c r="J5" s="5" t="s">
        <v>11</v>
      </c>
      <c r="K5" s="4"/>
      <c r="L5" s="4" t="s">
        <v>12</v>
      </c>
    </row>
    <row r="6" spans="1:12" ht="13.5" customHeight="1">
      <c r="A6" s="44" t="s">
        <v>13</v>
      </c>
      <c r="B6" s="44"/>
      <c r="C6" s="44"/>
      <c r="D6" s="10" t="s">
        <v>14</v>
      </c>
      <c r="F6" s="39" t="s">
        <v>89</v>
      </c>
      <c r="G6" s="11" t="s">
        <v>15</v>
      </c>
      <c r="H6" s="45"/>
      <c r="I6" s="45"/>
      <c r="J6" s="5" t="s">
        <v>16</v>
      </c>
      <c r="L6" s="4" t="s">
        <v>17</v>
      </c>
    </row>
    <row r="7" spans="1:16" ht="0.75" customHeight="1" thickBo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20" ht="15" customHeight="1">
      <c r="A8" s="1" t="s">
        <v>18</v>
      </c>
      <c r="B8" s="1" t="s">
        <v>19</v>
      </c>
      <c r="C8" s="1" t="s">
        <v>20</v>
      </c>
      <c r="D8" s="1" t="s">
        <v>21</v>
      </c>
      <c r="E8" s="1" t="s">
        <v>22</v>
      </c>
      <c r="F8" s="1" t="s">
        <v>23</v>
      </c>
      <c r="H8" s="12" t="s">
        <v>24</v>
      </c>
      <c r="I8" s="1" t="s">
        <v>25</v>
      </c>
      <c r="J8" s="12" t="s">
        <v>26</v>
      </c>
      <c r="L8" s="12" t="s">
        <v>27</v>
      </c>
      <c r="M8" s="1" t="s">
        <v>28</v>
      </c>
      <c r="N8" s="1" t="s">
        <v>29</v>
      </c>
      <c r="O8" s="1" t="s">
        <v>30</v>
      </c>
      <c r="P8" s="1" t="s">
        <v>31</v>
      </c>
      <c r="Q8" s="1" t="s">
        <v>32</v>
      </c>
      <c r="R8" s="1" t="s">
        <v>32</v>
      </c>
      <c r="S8" s="1" t="s">
        <v>33</v>
      </c>
      <c r="T8" s="1" t="s">
        <v>33</v>
      </c>
    </row>
    <row r="9" spans="1:20" ht="15" customHeight="1">
      <c r="A9" s="9"/>
      <c r="B9" s="9"/>
      <c r="C9" s="9" t="s">
        <v>34</v>
      </c>
      <c r="D9" s="9"/>
      <c r="E9" s="9" t="s">
        <v>35</v>
      </c>
      <c r="F9" s="9"/>
      <c r="G9" s="13"/>
      <c r="H9" s="9"/>
      <c r="I9" s="9"/>
      <c r="J9" s="14" t="s">
        <v>36</v>
      </c>
      <c r="K9" s="9"/>
      <c r="L9" s="14" t="s">
        <v>36</v>
      </c>
      <c r="M9" s="14" t="s">
        <v>37</v>
      </c>
      <c r="N9" s="14" t="s">
        <v>37</v>
      </c>
      <c r="O9" s="14" t="s">
        <v>37</v>
      </c>
      <c r="P9" s="14" t="s">
        <v>37</v>
      </c>
      <c r="R9" s="12" t="s">
        <v>36</v>
      </c>
      <c r="T9" s="12" t="s">
        <v>36</v>
      </c>
    </row>
    <row r="10" ht="12.75" customHeight="1"/>
    <row r="11" spans="1:16" ht="15" customHeight="1">
      <c r="A11" s="47" t="s">
        <v>38</v>
      </c>
      <c r="B11" s="47"/>
      <c r="C11" s="47"/>
      <c r="D11" s="47"/>
      <c r="E11" s="47"/>
      <c r="F11" s="48" t="s">
        <v>39</v>
      </c>
      <c r="G11" s="48"/>
      <c r="H11" s="48"/>
      <c r="I11" s="48"/>
      <c r="J11" s="48"/>
      <c r="K11" s="48"/>
      <c r="L11" s="48"/>
      <c r="M11" s="9"/>
      <c r="N11" s="9"/>
      <c r="O11" s="9"/>
      <c r="P11" s="9"/>
    </row>
    <row r="12" ht="3" customHeight="1"/>
    <row r="13" spans="1:20" ht="12.75" customHeight="1">
      <c r="A13" s="15">
        <v>1</v>
      </c>
      <c r="B13" s="15">
        <v>0</v>
      </c>
      <c r="C13" s="16">
        <v>7620723</v>
      </c>
      <c r="D13" s="1" t="s">
        <v>40</v>
      </c>
      <c r="E13" s="17" t="s">
        <v>41</v>
      </c>
      <c r="F13" s="49" t="s">
        <v>42</v>
      </c>
      <c r="G13" s="49"/>
      <c r="H13" s="18">
        <v>191</v>
      </c>
      <c r="I13" s="1" t="s">
        <v>43</v>
      </c>
      <c r="J13" s="19"/>
      <c r="L13" s="20">
        <f>ROUND(H13*J13,0)</f>
        <v>0</v>
      </c>
      <c r="Q13" s="21">
        <v>0</v>
      </c>
      <c r="R13" s="19">
        <f>ROUND(L13*Q13,2)</f>
        <v>0</v>
      </c>
      <c r="S13" s="21">
        <v>1</v>
      </c>
      <c r="T13" s="19">
        <f>ROUND(L13*S13,2)</f>
        <v>0</v>
      </c>
    </row>
    <row r="14" spans="1:16" ht="3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1:20" ht="15" customHeight="1">
      <c r="A15" s="51" t="s">
        <v>44</v>
      </c>
      <c r="B15" s="51"/>
      <c r="C15" s="51"/>
      <c r="D15" s="51"/>
      <c r="E15" s="51"/>
      <c r="F15" s="22" t="s">
        <v>39</v>
      </c>
      <c r="L15" s="23">
        <f>ROUND(SUBTOTAL(9,L12:L14),0)</f>
        <v>0</v>
      </c>
      <c r="N15" s="24">
        <f>ROUND(SUBTOTAL(9,N12:N14),3)</f>
        <v>0</v>
      </c>
      <c r="P15" s="24">
        <f>ROUND(SUBTOTAL(9,P12:P14),3)</f>
        <v>0</v>
      </c>
      <c r="R15" s="25">
        <f>ROUND(SUBTOTAL(9,R12:R14),2)</f>
        <v>0</v>
      </c>
      <c r="T15" s="25">
        <f>ROUND(SUBTOTAL(9,T12:T14),2)</f>
        <v>0</v>
      </c>
    </row>
    <row r="16" ht="12.75" customHeight="1"/>
    <row r="17" spans="1:16" ht="15" customHeight="1">
      <c r="A17" s="47" t="s">
        <v>45</v>
      </c>
      <c r="B17" s="47"/>
      <c r="C17" s="47"/>
      <c r="D17" s="47"/>
      <c r="E17" s="47"/>
      <c r="F17" s="48" t="s">
        <v>46</v>
      </c>
      <c r="G17" s="48"/>
      <c r="H17" s="48"/>
      <c r="I17" s="48"/>
      <c r="J17" s="48"/>
      <c r="K17" s="48"/>
      <c r="L17" s="48"/>
      <c r="M17" s="9"/>
      <c r="N17" s="9"/>
      <c r="O17" s="9"/>
      <c r="P17" s="9"/>
    </row>
    <row r="18" ht="3" customHeight="1"/>
    <row r="19" spans="1:20" ht="12.75" customHeight="1">
      <c r="A19" s="15">
        <v>1</v>
      </c>
      <c r="B19" s="15">
        <v>0</v>
      </c>
      <c r="C19" s="16">
        <v>7643405</v>
      </c>
      <c r="D19" s="1" t="s">
        <v>40</v>
      </c>
      <c r="E19" s="17" t="s">
        <v>47</v>
      </c>
      <c r="F19" s="49" t="s">
        <v>48</v>
      </c>
      <c r="G19" s="49"/>
      <c r="H19" s="18">
        <v>231</v>
      </c>
      <c r="I19" s="1" t="s">
        <v>43</v>
      </c>
      <c r="J19" s="19"/>
      <c r="L19" s="20">
        <f aca="true" t="shared" si="0" ref="L19:L24">ROUND(H19*J19,0)</f>
        <v>0</v>
      </c>
      <c r="Q19" s="21">
        <v>0</v>
      </c>
      <c r="R19" s="19">
        <f aca="true" t="shared" si="1" ref="R19:R24">ROUND(L19*Q19,2)</f>
        <v>0</v>
      </c>
      <c r="S19" s="21">
        <v>1</v>
      </c>
      <c r="T19" s="19">
        <f aca="true" t="shared" si="2" ref="T19:T24">ROUND(L19*S19,2)</f>
        <v>0</v>
      </c>
    </row>
    <row r="20" spans="1:20" ht="12.75" customHeight="1">
      <c r="A20" s="15">
        <v>2</v>
      </c>
      <c r="B20" s="15">
        <v>0</v>
      </c>
      <c r="C20" s="16">
        <v>736739</v>
      </c>
      <c r="D20" s="1" t="s">
        <v>40</v>
      </c>
      <c r="E20" s="17" t="s">
        <v>49</v>
      </c>
      <c r="F20" s="49" t="s">
        <v>50</v>
      </c>
      <c r="G20" s="49"/>
      <c r="H20" s="18">
        <v>33</v>
      </c>
      <c r="I20" s="1" t="s">
        <v>51</v>
      </c>
      <c r="J20" s="19"/>
      <c r="L20" s="20">
        <f t="shared" si="0"/>
        <v>0</v>
      </c>
      <c r="M20" s="26">
        <v>0.00575</v>
      </c>
      <c r="N20" s="27">
        <f>ROUND(H20*M20,3)</f>
        <v>0.19</v>
      </c>
      <c r="Q20" s="21">
        <v>0</v>
      </c>
      <c r="R20" s="19">
        <f t="shared" si="1"/>
        <v>0</v>
      </c>
      <c r="S20" s="21">
        <v>1</v>
      </c>
      <c r="T20" s="19">
        <f t="shared" si="2"/>
        <v>0</v>
      </c>
    </row>
    <row r="21" spans="1:20" ht="12.75" customHeight="1">
      <c r="A21" s="15">
        <v>3</v>
      </c>
      <c r="B21" s="15">
        <v>0</v>
      </c>
      <c r="C21" s="16">
        <v>736495</v>
      </c>
      <c r="D21" s="1" t="s">
        <v>40</v>
      </c>
      <c r="E21" s="17" t="s">
        <v>52</v>
      </c>
      <c r="F21" s="49" t="s">
        <v>53</v>
      </c>
      <c r="G21" s="49"/>
      <c r="H21" s="18">
        <v>33</v>
      </c>
      <c r="I21" s="1" t="s">
        <v>51</v>
      </c>
      <c r="J21" s="19"/>
      <c r="L21" s="20">
        <f t="shared" si="0"/>
        <v>0</v>
      </c>
      <c r="M21" s="26">
        <v>0.00348</v>
      </c>
      <c r="N21" s="27">
        <f>ROUND(H21*M21,3)</f>
        <v>0.115</v>
      </c>
      <c r="Q21" s="21">
        <v>0</v>
      </c>
      <c r="R21" s="19">
        <f t="shared" si="1"/>
        <v>0</v>
      </c>
      <c r="S21" s="21">
        <v>1</v>
      </c>
      <c r="T21" s="19">
        <f t="shared" si="2"/>
        <v>0</v>
      </c>
    </row>
    <row r="22" spans="1:20" ht="12.75" customHeight="1">
      <c r="A22" s="15">
        <v>4</v>
      </c>
      <c r="B22" s="15">
        <v>0</v>
      </c>
      <c r="C22" s="16">
        <v>736773</v>
      </c>
      <c r="D22" s="1" t="s">
        <v>40</v>
      </c>
      <c r="E22" s="17" t="s">
        <v>54</v>
      </c>
      <c r="F22" s="49" t="s">
        <v>55</v>
      </c>
      <c r="G22" s="49"/>
      <c r="H22" s="18">
        <v>40</v>
      </c>
      <c r="I22" s="1" t="s">
        <v>43</v>
      </c>
      <c r="J22" s="19"/>
      <c r="L22" s="20">
        <f t="shared" si="0"/>
        <v>0</v>
      </c>
      <c r="M22" s="26">
        <v>0.02459</v>
      </c>
      <c r="N22" s="27">
        <f>ROUND(H22*M22,3)</f>
        <v>0.984</v>
      </c>
      <c r="Q22" s="21">
        <v>0</v>
      </c>
      <c r="R22" s="19">
        <f t="shared" si="1"/>
        <v>0</v>
      </c>
      <c r="S22" s="21">
        <v>1</v>
      </c>
      <c r="T22" s="19">
        <f t="shared" si="2"/>
        <v>0</v>
      </c>
    </row>
    <row r="23" spans="1:20" ht="12.75" customHeight="1">
      <c r="A23" s="15">
        <v>5</v>
      </c>
      <c r="B23" s="15">
        <v>0</v>
      </c>
      <c r="C23" s="16">
        <v>737186</v>
      </c>
      <c r="D23" s="1" t="s">
        <v>40</v>
      </c>
      <c r="E23" s="17" t="s">
        <v>56</v>
      </c>
      <c r="F23" s="49" t="s">
        <v>57</v>
      </c>
      <c r="G23" s="49"/>
      <c r="H23" s="18">
        <v>20</v>
      </c>
      <c r="I23" s="1" t="s">
        <v>51</v>
      </c>
      <c r="J23" s="19"/>
      <c r="L23" s="20">
        <f t="shared" si="0"/>
        <v>0</v>
      </c>
      <c r="M23" s="26">
        <v>0.00279</v>
      </c>
      <c r="N23" s="27">
        <f>ROUND(H23*M23,3)</f>
        <v>0.056</v>
      </c>
      <c r="Q23" s="21">
        <v>0</v>
      </c>
      <c r="R23" s="19">
        <f t="shared" si="1"/>
        <v>0</v>
      </c>
      <c r="S23" s="21">
        <v>1</v>
      </c>
      <c r="T23" s="19">
        <f t="shared" si="2"/>
        <v>0</v>
      </c>
    </row>
    <row r="24" spans="1:20" ht="12.75" customHeight="1">
      <c r="A24" s="15">
        <v>6</v>
      </c>
      <c r="B24" s="15">
        <v>0</v>
      </c>
      <c r="C24" s="16">
        <v>737162</v>
      </c>
      <c r="D24" s="1" t="s">
        <v>40</v>
      </c>
      <c r="E24" s="17" t="s">
        <v>58</v>
      </c>
      <c r="F24" s="49" t="s">
        <v>59</v>
      </c>
      <c r="G24" s="49"/>
      <c r="H24" s="18">
        <v>30</v>
      </c>
      <c r="I24" s="1" t="s">
        <v>51</v>
      </c>
      <c r="J24" s="19"/>
      <c r="L24" s="20">
        <f t="shared" si="0"/>
        <v>0</v>
      </c>
      <c r="M24" s="26">
        <v>0.00198</v>
      </c>
      <c r="N24" s="27">
        <f>ROUND(H24*M24,3)</f>
        <v>0.059</v>
      </c>
      <c r="Q24" s="21">
        <v>0</v>
      </c>
      <c r="R24" s="19">
        <f t="shared" si="1"/>
        <v>0</v>
      </c>
      <c r="S24" s="21">
        <v>1</v>
      </c>
      <c r="T24" s="19">
        <f t="shared" si="2"/>
        <v>0</v>
      </c>
    </row>
    <row r="25" spans="1:16" ht="3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20" ht="15" customHeight="1">
      <c r="A26" s="51" t="s">
        <v>60</v>
      </c>
      <c r="B26" s="51"/>
      <c r="C26" s="51"/>
      <c r="D26" s="51"/>
      <c r="E26" s="51"/>
      <c r="F26" s="22" t="s">
        <v>46</v>
      </c>
      <c r="L26" s="23">
        <f>ROUND(SUBTOTAL(9,L18:L25),0)</f>
        <v>0</v>
      </c>
      <c r="N26" s="24">
        <f>ROUND(SUBTOTAL(9,N18:N25),3)</f>
        <v>1.404</v>
      </c>
      <c r="P26" s="24">
        <f>ROUND(SUBTOTAL(9,P18:P25),3)</f>
        <v>0</v>
      </c>
      <c r="R26" s="25">
        <f>ROUND(SUBTOTAL(9,R18:R25),2)</f>
        <v>0</v>
      </c>
      <c r="T26" s="25">
        <f>ROUND(SUBTOTAL(9,T18:T25),2)</f>
        <v>0</v>
      </c>
    </row>
    <row r="27" ht="12.75" customHeight="1"/>
    <row r="28" spans="1:16" ht="15" customHeight="1">
      <c r="A28" s="47" t="s">
        <v>61</v>
      </c>
      <c r="B28" s="47"/>
      <c r="C28" s="47"/>
      <c r="D28" s="47"/>
      <c r="E28" s="47"/>
      <c r="F28" s="48" t="s">
        <v>62</v>
      </c>
      <c r="G28" s="48"/>
      <c r="H28" s="48"/>
      <c r="I28" s="48"/>
      <c r="J28" s="48"/>
      <c r="K28" s="48"/>
      <c r="L28" s="48"/>
      <c r="M28" s="9"/>
      <c r="N28" s="9"/>
      <c r="O28" s="9"/>
      <c r="P28" s="9"/>
    </row>
    <row r="29" ht="3" customHeight="1"/>
    <row r="30" spans="1:20" ht="12.75" customHeight="1">
      <c r="A30" s="15">
        <v>1</v>
      </c>
      <c r="B30" s="15">
        <v>0</v>
      </c>
      <c r="C30" s="16">
        <v>7650437</v>
      </c>
      <c r="D30" s="1" t="s">
        <v>40</v>
      </c>
      <c r="E30" s="17" t="s">
        <v>63</v>
      </c>
      <c r="F30" s="49" t="s">
        <v>64</v>
      </c>
      <c r="G30" s="49"/>
      <c r="H30" s="18">
        <v>231</v>
      </c>
      <c r="I30" s="1" t="s">
        <v>43</v>
      </c>
      <c r="J30" s="19"/>
      <c r="L30" s="20">
        <f aca="true" t="shared" si="3" ref="L30:L40">ROUND(H30*J30,0)</f>
        <v>0</v>
      </c>
      <c r="M30" s="26">
        <v>0.00019</v>
      </c>
      <c r="N30" s="27">
        <f aca="true" t="shared" si="4" ref="N30:N40">ROUND(H30*M30,3)</f>
        <v>0.044</v>
      </c>
      <c r="Q30" s="21">
        <v>0</v>
      </c>
      <c r="R30" s="19">
        <f aca="true" t="shared" si="5" ref="R30:R40">ROUND(L30*Q30,2)</f>
        <v>0</v>
      </c>
      <c r="S30" s="21">
        <v>1</v>
      </c>
      <c r="T30" s="19">
        <f aca="true" t="shared" si="6" ref="T30:T40">ROUND(L30*S30,2)</f>
        <v>0</v>
      </c>
    </row>
    <row r="31" spans="1:20" ht="12.75" customHeight="1">
      <c r="A31" s="15">
        <v>2</v>
      </c>
      <c r="B31" s="15">
        <v>0</v>
      </c>
      <c r="C31" s="16">
        <v>740011</v>
      </c>
      <c r="D31" s="1" t="s">
        <v>40</v>
      </c>
      <c r="E31" s="17" t="s">
        <v>65</v>
      </c>
      <c r="F31" s="49" t="s">
        <v>66</v>
      </c>
      <c r="G31" s="49"/>
      <c r="H31" s="18">
        <v>191</v>
      </c>
      <c r="I31" s="1" t="s">
        <v>43</v>
      </c>
      <c r="J31" s="19"/>
      <c r="L31" s="20">
        <f t="shared" si="3"/>
        <v>0</v>
      </c>
      <c r="M31" s="26">
        <v>0.06832</v>
      </c>
      <c r="N31" s="27">
        <f t="shared" si="4"/>
        <v>13.049</v>
      </c>
      <c r="Q31" s="21">
        <v>0</v>
      </c>
      <c r="R31" s="19">
        <f t="shared" si="5"/>
        <v>0</v>
      </c>
      <c r="S31" s="21">
        <v>1</v>
      </c>
      <c r="T31" s="19">
        <f t="shared" si="6"/>
        <v>0</v>
      </c>
    </row>
    <row r="32" spans="1:20" ht="12.75" customHeight="1">
      <c r="A32" s="15">
        <v>3</v>
      </c>
      <c r="B32" s="15">
        <v>0</v>
      </c>
      <c r="C32" s="16">
        <v>7656059</v>
      </c>
      <c r="D32" s="1" t="s">
        <v>40</v>
      </c>
      <c r="E32" s="17" t="s">
        <v>67</v>
      </c>
      <c r="F32" s="49" t="s">
        <v>97</v>
      </c>
      <c r="G32" s="49"/>
      <c r="H32" s="18">
        <v>28</v>
      </c>
      <c r="I32" s="1" t="s">
        <v>51</v>
      </c>
      <c r="J32" s="19"/>
      <c r="L32" s="20">
        <f t="shared" si="3"/>
        <v>0</v>
      </c>
      <c r="M32" s="26">
        <v>0.0107</v>
      </c>
      <c r="N32" s="27">
        <f t="shared" si="4"/>
        <v>0.3</v>
      </c>
      <c r="Q32" s="21">
        <v>0</v>
      </c>
      <c r="R32" s="19">
        <f t="shared" si="5"/>
        <v>0</v>
      </c>
      <c r="S32" s="21">
        <v>1</v>
      </c>
      <c r="T32" s="19">
        <f t="shared" si="6"/>
        <v>0</v>
      </c>
    </row>
    <row r="33" spans="1:20" ht="12.75" customHeight="1">
      <c r="A33" s="15">
        <v>4</v>
      </c>
      <c r="B33" s="15">
        <v>0</v>
      </c>
      <c r="C33" s="16">
        <v>7650505</v>
      </c>
      <c r="D33" s="1" t="s">
        <v>40</v>
      </c>
      <c r="E33" s="17" t="s">
        <v>68</v>
      </c>
      <c r="F33" s="49" t="s">
        <v>96</v>
      </c>
      <c r="G33" s="49"/>
      <c r="H33" s="18">
        <v>16.5</v>
      </c>
      <c r="I33" s="1" t="s">
        <v>51</v>
      </c>
      <c r="J33" s="19"/>
      <c r="L33" s="20">
        <f t="shared" si="3"/>
        <v>0</v>
      </c>
      <c r="M33" s="26">
        <v>0.01442</v>
      </c>
      <c r="N33" s="27">
        <f t="shared" si="4"/>
        <v>0.238</v>
      </c>
      <c r="Q33" s="21">
        <v>0</v>
      </c>
      <c r="R33" s="19">
        <f t="shared" si="5"/>
        <v>0</v>
      </c>
      <c r="S33" s="21">
        <v>1</v>
      </c>
      <c r="T33" s="19">
        <f t="shared" si="6"/>
        <v>0</v>
      </c>
    </row>
    <row r="34" spans="1:20" ht="12.75" customHeight="1">
      <c r="A34" s="15">
        <v>5</v>
      </c>
      <c r="B34" s="15">
        <v>0</v>
      </c>
      <c r="C34" s="16">
        <v>7650712</v>
      </c>
      <c r="D34" s="1" t="s">
        <v>40</v>
      </c>
      <c r="E34" s="17" t="s">
        <v>69</v>
      </c>
      <c r="F34" s="49" t="s">
        <v>70</v>
      </c>
      <c r="G34" s="49"/>
      <c r="H34" s="18">
        <v>1</v>
      </c>
      <c r="I34" s="1" t="s">
        <v>71</v>
      </c>
      <c r="J34" s="19"/>
      <c r="L34" s="20">
        <f t="shared" si="3"/>
        <v>0</v>
      </c>
      <c r="M34" s="26">
        <v>0.01786</v>
      </c>
      <c r="N34" s="27">
        <f t="shared" si="4"/>
        <v>0.018</v>
      </c>
      <c r="Q34" s="21">
        <v>0</v>
      </c>
      <c r="R34" s="19">
        <f t="shared" si="5"/>
        <v>0</v>
      </c>
      <c r="S34" s="21">
        <v>1</v>
      </c>
      <c r="T34" s="19">
        <f t="shared" si="6"/>
        <v>0</v>
      </c>
    </row>
    <row r="35" spans="1:20" ht="12.75" customHeight="1">
      <c r="A35" s="15">
        <v>5</v>
      </c>
      <c r="B35" s="15">
        <v>0</v>
      </c>
      <c r="C35" s="16">
        <v>7650712</v>
      </c>
      <c r="D35" s="1" t="s">
        <v>40</v>
      </c>
      <c r="E35" s="17" t="s">
        <v>69</v>
      </c>
      <c r="F35" s="49" t="s">
        <v>72</v>
      </c>
      <c r="G35" s="49"/>
      <c r="H35" s="18">
        <v>1</v>
      </c>
      <c r="I35" s="1" t="s">
        <v>71</v>
      </c>
      <c r="J35" s="19"/>
      <c r="L35" s="20">
        <f t="shared" si="3"/>
        <v>0</v>
      </c>
      <c r="M35" s="26">
        <v>0.01786</v>
      </c>
      <c r="N35" s="27">
        <f t="shared" si="4"/>
        <v>0.018</v>
      </c>
      <c r="Q35" s="21">
        <v>0</v>
      </c>
      <c r="R35" s="19">
        <f t="shared" si="5"/>
        <v>0</v>
      </c>
      <c r="S35" s="21">
        <v>1</v>
      </c>
      <c r="T35" s="19">
        <f t="shared" si="6"/>
        <v>0</v>
      </c>
    </row>
    <row r="36" spans="1:20" ht="12.75" customHeight="1">
      <c r="A36" s="15">
        <v>6</v>
      </c>
      <c r="B36" s="15">
        <v>0</v>
      </c>
      <c r="C36" s="16">
        <v>7650451</v>
      </c>
      <c r="D36" s="1" t="s">
        <v>40</v>
      </c>
      <c r="E36" s="17" t="s">
        <v>73</v>
      </c>
      <c r="F36" s="49" t="s">
        <v>92</v>
      </c>
      <c r="G36" s="49"/>
      <c r="H36" s="18">
        <v>3</v>
      </c>
      <c r="I36" s="1" t="s">
        <v>71</v>
      </c>
      <c r="J36" s="19"/>
      <c r="L36" s="20">
        <f t="shared" si="3"/>
        <v>0</v>
      </c>
      <c r="M36" s="26">
        <v>0.00297</v>
      </c>
      <c r="N36" s="27">
        <f t="shared" si="4"/>
        <v>0.009</v>
      </c>
      <c r="Q36" s="21">
        <v>0</v>
      </c>
      <c r="R36" s="19">
        <f t="shared" si="5"/>
        <v>0</v>
      </c>
      <c r="S36" s="21">
        <v>1</v>
      </c>
      <c r="T36" s="19">
        <f t="shared" si="6"/>
        <v>0</v>
      </c>
    </row>
    <row r="37" spans="1:20" ht="12.75" customHeight="1">
      <c r="A37" s="15">
        <v>7</v>
      </c>
      <c r="B37" s="15">
        <v>0</v>
      </c>
      <c r="C37" s="16">
        <v>7650370</v>
      </c>
      <c r="D37" s="1" t="s">
        <v>40</v>
      </c>
      <c r="E37" s="17" t="s">
        <v>74</v>
      </c>
      <c r="F37" s="49" t="s">
        <v>75</v>
      </c>
      <c r="G37" s="49"/>
      <c r="H37" s="18">
        <v>33</v>
      </c>
      <c r="I37" s="1" t="s">
        <v>51</v>
      </c>
      <c r="J37" s="19"/>
      <c r="L37" s="20">
        <f t="shared" si="3"/>
        <v>0</v>
      </c>
      <c r="M37" s="26">
        <v>0.00024</v>
      </c>
      <c r="N37" s="27">
        <f t="shared" si="4"/>
        <v>0.008</v>
      </c>
      <c r="Q37" s="21">
        <v>0</v>
      </c>
      <c r="R37" s="19">
        <f t="shared" si="5"/>
        <v>0</v>
      </c>
      <c r="S37" s="21">
        <v>1</v>
      </c>
      <c r="T37" s="19">
        <f t="shared" si="6"/>
        <v>0</v>
      </c>
    </row>
    <row r="38" spans="1:20" ht="12.75" customHeight="1">
      <c r="A38" s="15">
        <v>8</v>
      </c>
      <c r="B38" s="15">
        <v>0</v>
      </c>
      <c r="C38" s="16">
        <v>7370093</v>
      </c>
      <c r="D38" s="1" t="s">
        <v>40</v>
      </c>
      <c r="E38" s="17" t="s">
        <v>76</v>
      </c>
      <c r="F38" s="49" t="s">
        <v>93</v>
      </c>
      <c r="G38" s="49"/>
      <c r="H38" s="18">
        <v>1</v>
      </c>
      <c r="I38" s="1" t="s">
        <v>71</v>
      </c>
      <c r="J38" s="19"/>
      <c r="L38" s="20">
        <f t="shared" si="3"/>
        <v>0</v>
      </c>
      <c r="M38" s="26">
        <v>0.0058</v>
      </c>
      <c r="N38" s="27">
        <f t="shared" si="4"/>
        <v>0.006</v>
      </c>
      <c r="Q38" s="21">
        <v>0</v>
      </c>
      <c r="R38" s="19">
        <f t="shared" si="5"/>
        <v>0</v>
      </c>
      <c r="S38" s="21">
        <v>1</v>
      </c>
      <c r="T38" s="19">
        <f t="shared" si="6"/>
        <v>0</v>
      </c>
    </row>
    <row r="39" spans="1:20" ht="12.75" customHeight="1">
      <c r="A39" s="15">
        <v>9</v>
      </c>
      <c r="B39" s="15">
        <v>0</v>
      </c>
      <c r="C39" s="16">
        <v>7370095</v>
      </c>
      <c r="D39" s="1" t="s">
        <v>40</v>
      </c>
      <c r="E39" s="17" t="s">
        <v>77</v>
      </c>
      <c r="F39" s="49" t="s">
        <v>94</v>
      </c>
      <c r="G39" s="49"/>
      <c r="H39" s="18">
        <v>40</v>
      </c>
      <c r="I39" s="1" t="s">
        <v>51</v>
      </c>
      <c r="J39" s="19"/>
      <c r="L39" s="20">
        <f t="shared" si="3"/>
        <v>0</v>
      </c>
      <c r="M39" s="26">
        <v>3E-05</v>
      </c>
      <c r="N39" s="27">
        <f t="shared" si="4"/>
        <v>0.001</v>
      </c>
      <c r="Q39" s="21">
        <v>0</v>
      </c>
      <c r="R39" s="19">
        <f t="shared" si="5"/>
        <v>0</v>
      </c>
      <c r="S39" s="21">
        <v>1</v>
      </c>
      <c r="T39" s="19">
        <f t="shared" si="6"/>
        <v>0</v>
      </c>
    </row>
    <row r="40" spans="1:20" ht="12.75" customHeight="1">
      <c r="A40" s="15">
        <v>10</v>
      </c>
      <c r="B40" s="15">
        <v>0</v>
      </c>
      <c r="C40" s="16">
        <v>7370209</v>
      </c>
      <c r="D40" s="1" t="s">
        <v>40</v>
      </c>
      <c r="E40" s="17" t="s">
        <v>78</v>
      </c>
      <c r="F40" s="49" t="s">
        <v>95</v>
      </c>
      <c r="G40" s="49"/>
      <c r="H40" s="18">
        <v>3</v>
      </c>
      <c r="I40" s="1" t="s">
        <v>51</v>
      </c>
      <c r="J40" s="19"/>
      <c r="L40" s="20">
        <f t="shared" si="3"/>
        <v>0</v>
      </c>
      <c r="M40" s="26">
        <v>0.00031</v>
      </c>
      <c r="N40" s="27">
        <f t="shared" si="4"/>
        <v>0.001</v>
      </c>
      <c r="Q40" s="21">
        <v>0</v>
      </c>
      <c r="R40" s="19">
        <f t="shared" si="5"/>
        <v>0</v>
      </c>
      <c r="S40" s="21">
        <v>1</v>
      </c>
      <c r="T40" s="19">
        <f t="shared" si="6"/>
        <v>0</v>
      </c>
    </row>
    <row r="41" spans="1:16" ht="3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20" ht="15" customHeight="1">
      <c r="A42" s="51" t="s">
        <v>79</v>
      </c>
      <c r="B42" s="51"/>
      <c r="C42" s="51"/>
      <c r="D42" s="51"/>
      <c r="E42" s="51"/>
      <c r="F42" s="22" t="s">
        <v>62</v>
      </c>
      <c r="L42" s="23">
        <f>ROUND(SUBTOTAL(9,L29:L41),0)</f>
        <v>0</v>
      </c>
      <c r="N42" s="24">
        <f>ROUND(SUBTOTAL(9,N29:N41),3)</f>
        <v>13.692</v>
      </c>
      <c r="P42" s="24">
        <f>ROUND(SUBTOTAL(9,P29:P41),3)</f>
        <v>0</v>
      </c>
      <c r="R42" s="25">
        <f>ROUND(SUBTOTAL(9,R29:R41),2)</f>
        <v>0</v>
      </c>
      <c r="T42" s="25">
        <f>ROUND(SUBTOTAL(9,T29:T41),2)</f>
        <v>0</v>
      </c>
    </row>
    <row r="43" ht="12.75" customHeight="1"/>
    <row r="44" spans="1:16" ht="15" customHeight="1">
      <c r="A44" s="47" t="s">
        <v>80</v>
      </c>
      <c r="B44" s="47"/>
      <c r="C44" s="47"/>
      <c r="D44" s="47"/>
      <c r="E44" s="47"/>
      <c r="F44" s="48" t="s">
        <v>81</v>
      </c>
      <c r="G44" s="48"/>
      <c r="H44" s="48"/>
      <c r="I44" s="48"/>
      <c r="J44" s="48"/>
      <c r="K44" s="48"/>
      <c r="L44" s="48"/>
      <c r="M44" s="9"/>
      <c r="N44" s="9"/>
      <c r="O44" s="9"/>
      <c r="P44" s="9"/>
    </row>
    <row r="45" ht="3" customHeight="1"/>
    <row r="46" spans="1:20" ht="12.75" customHeight="1">
      <c r="A46" s="15">
        <v>1</v>
      </c>
      <c r="B46" s="15">
        <v>0</v>
      </c>
      <c r="C46" s="16">
        <v>132004</v>
      </c>
      <c r="D46" s="1" t="s">
        <v>40</v>
      </c>
      <c r="E46" s="17" t="s">
        <v>82</v>
      </c>
      <c r="F46" s="49" t="s">
        <v>83</v>
      </c>
      <c r="G46" s="49"/>
      <c r="H46" s="18">
        <v>1</v>
      </c>
      <c r="I46" s="1" t="s">
        <v>90</v>
      </c>
      <c r="J46" s="19"/>
      <c r="L46" s="20">
        <f>ROUND(H46*J46,0)</f>
        <v>0</v>
      </c>
      <c r="Q46" s="21">
        <v>0</v>
      </c>
      <c r="R46" s="19">
        <f>ROUND(L46*Q46,2)</f>
        <v>0</v>
      </c>
      <c r="S46" s="21">
        <v>1</v>
      </c>
      <c r="T46" s="19">
        <f>ROUND(L46*S46,2)</f>
        <v>0</v>
      </c>
    </row>
    <row r="47" spans="1:16" ht="3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20" ht="15" customHeight="1">
      <c r="A48" s="51" t="s">
        <v>84</v>
      </c>
      <c r="B48" s="51"/>
      <c r="C48" s="51"/>
      <c r="D48" s="51"/>
      <c r="E48" s="51"/>
      <c r="F48" s="22" t="s">
        <v>81</v>
      </c>
      <c r="L48" s="23">
        <f>ROUND(SUBTOTAL(9,L45:L47),0)</f>
        <v>0</v>
      </c>
      <c r="N48" s="24">
        <f>ROUND(SUBTOTAL(9,N45:N47),3)</f>
        <v>0</v>
      </c>
      <c r="P48" s="24">
        <f>ROUND(SUBTOTAL(9,P45:P47),3)</f>
        <v>0</v>
      </c>
      <c r="R48" s="25">
        <f>ROUND(SUBTOTAL(9,R45:R47),2)</f>
        <v>0</v>
      </c>
      <c r="T48" s="25">
        <f>ROUND(SUBTOTAL(9,T45:T47),2)</f>
        <v>0</v>
      </c>
    </row>
    <row r="49" spans="7:16" ht="0.75" customHeight="1">
      <c r="G49" s="52"/>
      <c r="H49" s="52"/>
      <c r="I49" s="28"/>
      <c r="J49" s="28"/>
      <c r="K49" s="28"/>
      <c r="L49" s="28"/>
      <c r="M49" s="28"/>
      <c r="N49" s="28"/>
      <c r="O49" s="28"/>
      <c r="P49" s="28"/>
    </row>
    <row r="50" spans="7:20" ht="15" customHeight="1">
      <c r="G50" s="29" t="s">
        <v>85</v>
      </c>
      <c r="H50" s="30"/>
      <c r="I50" s="30"/>
      <c r="J50" s="30"/>
      <c r="K50" s="30"/>
      <c r="L50" s="31">
        <f>ROUND(SUBTOTAL(9,L10:L49),0)</f>
        <v>0</v>
      </c>
      <c r="M50" s="30"/>
      <c r="N50" s="32">
        <f>ROUND(SUBTOTAL(9,N10:N49),3)</f>
        <v>15.096</v>
      </c>
      <c r="O50" s="30"/>
      <c r="P50" s="32">
        <f>ROUND(SUBTOTAL(9,P10:P49),3)</f>
        <v>0</v>
      </c>
      <c r="R50" s="33">
        <f>ROUND(SUBTOTAL(9,R10:R49),2)</f>
        <v>0</v>
      </c>
      <c r="T50" s="33">
        <f>ROUND(SUBTOTAL(9,T10:T49),2)</f>
        <v>0</v>
      </c>
    </row>
    <row r="51" spans="7:12" ht="15" customHeight="1">
      <c r="G51" s="34" t="s">
        <v>86</v>
      </c>
      <c r="H51" s="35">
        <v>0.21</v>
      </c>
      <c r="I51" s="53"/>
      <c r="J51" s="53"/>
      <c r="L51" s="36">
        <f>ROUND(H51*I51,0)</f>
        <v>0</v>
      </c>
    </row>
    <row r="52" spans="7:12" ht="0.75" customHeight="1">
      <c r="G52" s="13"/>
      <c r="H52" s="9"/>
      <c r="I52" s="9"/>
      <c r="J52" s="9"/>
      <c r="K52" s="9"/>
      <c r="L52" s="9"/>
    </row>
    <row r="53" spans="7:12" ht="15" customHeight="1">
      <c r="G53" s="54" t="s">
        <v>87</v>
      </c>
      <c r="H53" s="54"/>
      <c r="I53" s="54"/>
      <c r="J53" s="54"/>
      <c r="K53" s="37"/>
      <c r="L53" s="38">
        <f>ROUND(SUM(L50:L52),0)</f>
        <v>0</v>
      </c>
    </row>
  </sheetData>
  <sheetProtection selectLockedCells="1" selectUnlockedCells="1"/>
  <mergeCells count="48">
    <mergeCell ref="A47:P47"/>
    <mergeCell ref="A48:E48"/>
    <mergeCell ref="G49:H49"/>
    <mergeCell ref="I51:J51"/>
    <mergeCell ref="G53:J53"/>
    <mergeCell ref="F40:G40"/>
    <mergeCell ref="A41:P41"/>
    <mergeCell ref="A42:E42"/>
    <mergeCell ref="A44:E44"/>
    <mergeCell ref="F44:L44"/>
    <mergeCell ref="F46:G46"/>
    <mergeCell ref="F34:G34"/>
    <mergeCell ref="F35:G35"/>
    <mergeCell ref="F36:G36"/>
    <mergeCell ref="F37:G37"/>
    <mergeCell ref="F38:G38"/>
    <mergeCell ref="F39:G39"/>
    <mergeCell ref="A28:E28"/>
    <mergeCell ref="F28:L28"/>
    <mergeCell ref="F30:G30"/>
    <mergeCell ref="F31:G31"/>
    <mergeCell ref="F32:G32"/>
    <mergeCell ref="F33:G33"/>
    <mergeCell ref="F21:G21"/>
    <mergeCell ref="F22:G22"/>
    <mergeCell ref="F23:G23"/>
    <mergeCell ref="F24:G24"/>
    <mergeCell ref="A25:P25"/>
    <mergeCell ref="A26:E26"/>
    <mergeCell ref="A14:P14"/>
    <mergeCell ref="A15:E15"/>
    <mergeCell ref="A17:E17"/>
    <mergeCell ref="F17:L17"/>
    <mergeCell ref="F19:G19"/>
    <mergeCell ref="F20:G20"/>
    <mergeCell ref="A6:C6"/>
    <mergeCell ref="H6:I6"/>
    <mergeCell ref="A7:P7"/>
    <mergeCell ref="A11:E11"/>
    <mergeCell ref="F11:L11"/>
    <mergeCell ref="F13:G13"/>
    <mergeCell ref="A1:F1"/>
    <mergeCell ref="A2:L2"/>
    <mergeCell ref="A3:L3"/>
    <mergeCell ref="A4:C4"/>
    <mergeCell ref="H4:I4"/>
    <mergeCell ref="A5:C5"/>
    <mergeCell ref="H5:I5"/>
  </mergeCells>
  <printOptions horizontalCentered="1"/>
  <pageMargins left="0.5798611111111112" right="0.42986111111111114" top="0.8569444444444444" bottom="0.5097222222222222" header="0.6694444444444444" footer="0.5118055555555555"/>
  <pageSetup horizontalDpi="300" verticalDpi="300" orientation="portrait" paperSize="9" scale="65" r:id="rId1"/>
  <headerFooter alignWithMargins="0">
    <oddHeader>&amp;R&amp;"Times New Roman,obyčejné"&amp;12Strana: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Internet</cp:lastModifiedBy>
  <dcterms:created xsi:type="dcterms:W3CDTF">2014-09-03T08:09:10Z</dcterms:created>
  <dcterms:modified xsi:type="dcterms:W3CDTF">2014-09-22T11:50:36Z</dcterms:modified>
  <cp:category/>
  <cp:version/>
  <cp:contentType/>
  <cp:contentStatus/>
</cp:coreProperties>
</file>