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1720" windowHeight="12075" activeTab="0"/>
  </bookViews>
  <sheets>
    <sheet name="List2" sheetId="2" r:id="rId1"/>
    <sheet name="List3" sheetId="3" r:id="rId2"/>
  </sheets>
  <definedNames/>
  <calcPr calcId="145621"/>
</workbook>
</file>

<file path=xl/sharedStrings.xml><?xml version="1.0" encoding="utf-8"?>
<sst xmlns="http://schemas.openxmlformats.org/spreadsheetml/2006/main" count="296" uniqueCount="136">
  <si>
    <t>Umístění</t>
  </si>
  <si>
    <t>Popis</t>
  </si>
  <si>
    <t>Přízemí</t>
  </si>
  <si>
    <t>kanceláře (vč. zkušebny řidičů)</t>
  </si>
  <si>
    <t>1. patro</t>
  </si>
  <si>
    <t>kanceláře</t>
  </si>
  <si>
    <t>DSA</t>
  </si>
  <si>
    <t>2. patro</t>
  </si>
  <si>
    <t>3. patro</t>
  </si>
  <si>
    <t>4. patro</t>
  </si>
  <si>
    <t>5. patro</t>
  </si>
  <si>
    <t>celkem</t>
  </si>
  <si>
    <t>Vynesení odpadkových košů</t>
  </si>
  <si>
    <t>Setření parapetů</t>
  </si>
  <si>
    <t>Zametení podlah
Setření podlah nebo luxování  (koberce cca 455 m²)
Setření stolů
Vynesení odpadkových košů</t>
  </si>
  <si>
    <t>Setření vodorovných ploch nábytku do 150 cm výšky
Setření parapetů
Otření  klik dveří dezinfekcí</t>
  </si>
  <si>
    <t xml:space="preserve">1x týdně </t>
  </si>
  <si>
    <t xml:space="preserve">1x měsíčně </t>
  </si>
  <si>
    <t>Četnost prací</t>
  </si>
  <si>
    <t>Popis prací</t>
  </si>
  <si>
    <t>Druh prostoru</t>
  </si>
  <si>
    <t>Kanceláře</t>
  </si>
  <si>
    <t xml:space="preserve">1x ročně </t>
  </si>
  <si>
    <t>Fitko - 5. patro</t>
  </si>
  <si>
    <t>Umytí dveří vč. zárubní (5 ks)</t>
  </si>
  <si>
    <t>1x ročně</t>
  </si>
  <si>
    <t>Zametení podlah
Setření podlah nebo luxování  
Setření stolů
Vynesení odpadkových košů</t>
  </si>
  <si>
    <t>Ometení pavučin
Otření přístupných vypínačů, zásuvek
Setření vodorovných ploch nábytku do 150 cm výšky
Setření parapetů
Otření  klik dveří dezinfekcí</t>
  </si>
  <si>
    <t>cena za 3 roky 
v Kč bez DPH</t>
  </si>
  <si>
    <t>chodba</t>
  </si>
  <si>
    <t>vstupní hala</t>
  </si>
  <si>
    <t>5.patro</t>
  </si>
  <si>
    <t>Chodby</t>
  </si>
  <si>
    <t>Informace o prostorech - Chodby</t>
  </si>
  <si>
    <t>Informace o prostorech - Kanceláře</t>
  </si>
  <si>
    <t>Zametení podlah
Setření podlah nebo luxování  (koberec hala cca 5 m²)
Setření stolů
Srovnání židlí
Vynesení odpadkových košů</t>
  </si>
  <si>
    <t>Luxování rohožek
Setření parapetů
Umytí vstupních dveří včetně okolní skleněné plochy (cca 14 m²)</t>
  </si>
  <si>
    <t>Ometení pavučin 
Umytí chodbových dveří vč. prosklených ploch (18 ks)
Vyluxování čal. židlí
Otření hasicích přístrojů
Vyluxování a otření židlí
Otření vrátnice z haly</t>
  </si>
  <si>
    <t>WC</t>
  </si>
  <si>
    <t>WC + kuchyňka</t>
  </si>
  <si>
    <t>Informace o prostorech - WC</t>
  </si>
  <si>
    <t>3x týdně</t>
  </si>
  <si>
    <t>Otření klik dveří dezinfekcí
Setření prachu ze zásobníků</t>
  </si>
  <si>
    <t>Setření parapetů
Vyleštění vodovodních baterií a zrcadel</t>
  </si>
  <si>
    <t>Ometení pavučin 
Umytí dveří vč. zárubní (72 ks)
Omytí odpadkových košů dezinfekcí
Otření zásuvek, vypínačů</t>
  </si>
  <si>
    <t>Umytí a vyleštění svislých ploch-obkladů-výška 190 cm (cca 900m²)</t>
  </si>
  <si>
    <t>schodiště</t>
  </si>
  <si>
    <t>Setření schodišť vč. podest</t>
  </si>
  <si>
    <t>Schodiště</t>
  </si>
  <si>
    <t>Informace o prostorech - Schodiště</t>
  </si>
  <si>
    <t>Ometení pavučin 
Umytí celého schodišťového zábradlí</t>
  </si>
  <si>
    <t>archiv DSA</t>
  </si>
  <si>
    <t>archiv</t>
  </si>
  <si>
    <t>archiv č. 440, 441, 442, 424a</t>
  </si>
  <si>
    <t>Archivy</t>
  </si>
  <si>
    <t>Informace o prostorech - Archivy</t>
  </si>
  <si>
    <t>Zametení podlah
Setření podlah 
Setření parapetů</t>
  </si>
  <si>
    <t>Ometení pavučin 
Umytí dveří vč. zárubní</t>
  </si>
  <si>
    <t>Ústředna kanc. č. 111, 112 - 1. patro</t>
  </si>
  <si>
    <t>Zas. místnost č. 203 - 2. patro</t>
  </si>
  <si>
    <t>Setření podlahy
Setření stolů
Vynesení odpadkových košů
Setření parapetů</t>
  </si>
  <si>
    <t>Zas. místnost velká - 2. patro</t>
  </si>
  <si>
    <t>Zas. místnost č. 408 + kuchyňka - 4. patro</t>
  </si>
  <si>
    <t>Luxování koberce v zasedací místnosti
Setření podlahy v kuchyňce
Setření stolů v zasedací místnosti
Vynesení odpadkových košů</t>
  </si>
  <si>
    <t xml:space="preserve">Ometení pavučin 
Umytí dveří vč. zárubní
Luxování čal. židlí a otření dřev. konstrukcí </t>
  </si>
  <si>
    <t>Počítač. učebna - 5. patro</t>
  </si>
  <si>
    <t>Setření podlahy nebo luxování
Vynesení odpadkových košů
Setření stolů</t>
  </si>
  <si>
    <t>Ometení pavučin 
Setření parapetů</t>
  </si>
  <si>
    <t>Setření podlahy výtahu</t>
  </si>
  <si>
    <t>Vyleštění stěn  a dveří výtahu</t>
  </si>
  <si>
    <t>Umytí oken vč. rámů</t>
  </si>
  <si>
    <t>Umytí svítidel</t>
  </si>
  <si>
    <t>Umytí radiátorů</t>
  </si>
  <si>
    <t>Výtah</t>
  </si>
  <si>
    <t>Okna</t>
  </si>
  <si>
    <t>denně</t>
  </si>
  <si>
    <t>Svítidla</t>
  </si>
  <si>
    <t>Radiátory</t>
  </si>
  <si>
    <t xml:space="preserve">m2 </t>
  </si>
  <si>
    <t>ks celkem</t>
  </si>
  <si>
    <r>
      <t xml:space="preserve">cena za
</t>
    </r>
    <r>
      <rPr>
        <b/>
        <sz val="12"/>
        <color theme="1"/>
        <rFont val="Arial"/>
        <family val="2"/>
      </rPr>
      <t xml:space="preserve">1 provedení služby
</t>
    </r>
    <r>
      <rPr>
        <b/>
        <sz val="8"/>
        <color theme="1"/>
        <rFont val="Arial"/>
        <family val="2"/>
      </rPr>
      <t>(zahrnující všechny služby dle popisu prací k danému celkovému objemu při zadané četnosti) 
v Kč bez DPH</t>
    </r>
  </si>
  <si>
    <r>
      <t xml:space="preserve">cena za
</t>
    </r>
    <r>
      <rPr>
        <b/>
        <sz val="12"/>
        <color theme="1"/>
        <rFont val="Arial"/>
        <family val="2"/>
      </rPr>
      <t xml:space="preserve">1 provedení služby
</t>
    </r>
    <r>
      <rPr>
        <b/>
        <sz val="8"/>
        <color theme="1"/>
        <rFont val="Arial"/>
        <family val="2"/>
      </rPr>
      <t>(zahrnující všechny služby dle popisu prací k danému celkovému prostoru a objemu při zadané četnosti) 
v Kč bez DPH</t>
    </r>
  </si>
  <si>
    <t xml:space="preserve">Celková nabídková cena </t>
  </si>
  <si>
    <t>v Kč bez DPH</t>
  </si>
  <si>
    <t>Setření podlah
Umytí klozetových mís a výlevek(61 ks) a pisoárů     (16 ks) pískem
Umytí umyvadel (30 ks) pískem
Vynesení odpadkových košů
Doplnění spotřebního hygienického materiálu dle potřeby</t>
  </si>
  <si>
    <t>Zametení podlah
Setření podlah
Ometení pavučin
Umytí dveří  vč. zárubní</t>
  </si>
  <si>
    <t>m2 celkem podlahové plochy kanceláří</t>
  </si>
  <si>
    <t>m2 celkem podlahové plochy fitka</t>
  </si>
  <si>
    <t>m2 celkem podlahové plochy chodeb</t>
  </si>
  <si>
    <t>m2 celkem podlahové plochy WC</t>
  </si>
  <si>
    <t>m2 celkem podlahové plochy schodišť</t>
  </si>
  <si>
    <t>m2 celkem podlahové plochy archivů</t>
  </si>
  <si>
    <t>m2 celkem podlahové plochy ústředny</t>
  </si>
  <si>
    <t>m2 celkem podlahové plochy zased. místnosti</t>
  </si>
  <si>
    <t>m2 celkem podlahové plochy velké zas. místnosti</t>
  </si>
  <si>
    <t>m2 celkem podlahové plochy zas. místnosti + kuchyňky</t>
  </si>
  <si>
    <t>m2 celkem podlahové plochy poč. učebny</t>
  </si>
  <si>
    <t>m2 celkem podlahové plochy výtahu</t>
  </si>
  <si>
    <r>
      <t>m</t>
    </r>
    <r>
      <rPr>
        <b/>
        <sz val="8"/>
        <rFont val="Calibri"/>
        <family val="2"/>
      </rPr>
      <t>²</t>
    </r>
    <r>
      <rPr>
        <b/>
        <sz val="8"/>
        <rFont val="Arial"/>
        <family val="2"/>
      </rPr>
      <t xml:space="preserve"> mytých ploch celkem</t>
    </r>
  </si>
  <si>
    <r>
      <t>Ometení pavučin 
Umytí dveří vč. zárubní
Luxování sedaček
Setření podlahy(20 m</t>
    </r>
    <r>
      <rPr>
        <sz val="8"/>
        <rFont val="Calibri"/>
        <family val="2"/>
      </rPr>
      <t>²</t>
    </r>
    <r>
      <rPr>
        <sz val="8"/>
        <rFont val="Arial"/>
        <family val="2"/>
      </rPr>
      <t>), luxování koberce (95 m</t>
    </r>
    <r>
      <rPr>
        <sz val="8"/>
        <rFont val="Calibri"/>
        <family val="2"/>
      </rPr>
      <t>²</t>
    </r>
    <r>
      <rPr>
        <sz val="8"/>
        <rFont val="Arial"/>
        <family val="2"/>
      </rPr>
      <t>)
Setření stolů vč. polic</t>
    </r>
  </si>
  <si>
    <t>Ometení pavučin 
Umytí dveří vč. zárubní (154 ks)
Otření přístupných vypínačů, zásuvek
Setření vodorovných ploch nábytku nad 150 cm výšky
Setření svislých ploch nábytku
Otření křížů kolečkových židlí</t>
  </si>
  <si>
    <t>Rozsah úklidových prací - mimořádný úklid</t>
  </si>
  <si>
    <t>mytí oken včetně rámu</t>
  </si>
  <si>
    <t>úklid a mytí podlah po řemeslnících</t>
  </si>
  <si>
    <t>strojové čištění koberců</t>
  </si>
  <si>
    <t>čištění čalouněných židlí mokrou cestou</t>
  </si>
  <si>
    <t>vysávání koberců</t>
  </si>
  <si>
    <t>umytí keramických obkladů a olejových nátěrů</t>
  </si>
  <si>
    <t>mytí osvětlení</t>
  </si>
  <si>
    <t>mytí a čištění dveří vč. prosklených</t>
  </si>
  <si>
    <t>mytí a čištění topných těles</t>
  </si>
  <si>
    <t>Druh / popis úklidových prací</t>
  </si>
  <si>
    <t>Předpoklad rozsahu mimořádného úklidu v jednotkových mírách za 3 roky</t>
  </si>
  <si>
    <t>600 ks</t>
  </si>
  <si>
    <t>200 ks</t>
  </si>
  <si>
    <t>900 ks</t>
  </si>
  <si>
    <t>7000 m2</t>
  </si>
  <si>
    <t>4500 m2</t>
  </si>
  <si>
    <t>1500 m2</t>
  </si>
  <si>
    <t>3000 m2</t>
  </si>
  <si>
    <t>500 m2</t>
  </si>
  <si>
    <t>Cena za předpokládaný objem za 3 roky 
v Kč bez DPH</t>
  </si>
  <si>
    <t>Nabídková cena (bez mimořádného úklidu)</t>
  </si>
  <si>
    <t>Nabídková cena - mimořádný úklid</t>
  </si>
  <si>
    <t>Rozsah úklidových prací (bez mimořádného úklidu)</t>
  </si>
  <si>
    <r>
      <t xml:space="preserve">18,- Kč </t>
    </r>
    <r>
      <rPr>
        <b/>
        <sz val="8"/>
        <color theme="1"/>
        <rFont val="Arial"/>
        <family val="2"/>
      </rPr>
      <t>/ m2</t>
    </r>
  </si>
  <si>
    <r>
      <t>10,- Kč</t>
    </r>
    <r>
      <rPr>
        <b/>
        <sz val="8"/>
        <color theme="1"/>
        <rFont val="Arial"/>
        <family val="2"/>
      </rPr>
      <t xml:space="preserve"> / m2</t>
    </r>
  </si>
  <si>
    <r>
      <t>17,- Kč</t>
    </r>
    <r>
      <rPr>
        <b/>
        <sz val="8"/>
        <color theme="1"/>
        <rFont val="Arial"/>
        <family val="2"/>
      </rPr>
      <t xml:space="preserve"> / m2</t>
    </r>
  </si>
  <si>
    <r>
      <t xml:space="preserve">60,- Kč </t>
    </r>
    <r>
      <rPr>
        <b/>
        <sz val="8"/>
        <color theme="1"/>
        <rFont val="Arial"/>
        <family val="2"/>
      </rPr>
      <t>/ ks</t>
    </r>
  </si>
  <si>
    <r>
      <t xml:space="preserve">2,- Kč </t>
    </r>
    <r>
      <rPr>
        <b/>
        <sz val="8"/>
        <color theme="1"/>
        <rFont val="Arial"/>
        <family val="2"/>
      </rPr>
      <t>/ m2</t>
    </r>
  </si>
  <si>
    <r>
      <t xml:space="preserve">14,- Kč </t>
    </r>
    <r>
      <rPr>
        <b/>
        <sz val="8"/>
        <color theme="1"/>
        <rFont val="Arial"/>
        <family val="2"/>
      </rPr>
      <t>/ m2</t>
    </r>
  </si>
  <si>
    <r>
      <t>5,- Kč</t>
    </r>
    <r>
      <rPr>
        <b/>
        <sz val="8"/>
        <color theme="1"/>
        <rFont val="Arial"/>
        <family val="2"/>
      </rPr>
      <t xml:space="preserve"> / ks</t>
    </r>
  </si>
  <si>
    <r>
      <t xml:space="preserve">20,- Kč </t>
    </r>
    <r>
      <rPr>
        <b/>
        <sz val="8"/>
        <color theme="1"/>
        <rFont val="Arial"/>
        <family val="2"/>
      </rPr>
      <t>/ m2</t>
    </r>
  </si>
  <si>
    <r>
      <t xml:space="preserve">30,- Kč </t>
    </r>
    <r>
      <rPr>
        <b/>
        <sz val="8"/>
        <color theme="1"/>
        <rFont val="Arial"/>
        <family val="2"/>
      </rPr>
      <t>/ ks</t>
    </r>
  </si>
  <si>
    <r>
      <t xml:space="preserve">Maximální přípustná jednotková cena
</t>
    </r>
    <r>
      <rPr>
        <b/>
        <sz val="8"/>
        <color theme="1"/>
        <rFont val="Arial"/>
        <family val="2"/>
      </rPr>
      <t>v Kč bez DPH</t>
    </r>
    <r>
      <rPr>
        <b/>
        <sz val="12"/>
        <color theme="1"/>
        <rFont val="Arial"/>
        <family val="2"/>
      </rPr>
      <t xml:space="preserve"> </t>
    </r>
  </si>
  <si>
    <r>
      <rPr>
        <b/>
        <sz val="12"/>
        <color theme="1"/>
        <rFont val="Arial"/>
        <family val="2"/>
      </rPr>
      <t xml:space="preserve">Jednotková cena </t>
    </r>
    <r>
      <rPr>
        <b/>
        <sz val="8"/>
        <color theme="1"/>
        <rFont val="Arial"/>
        <family val="2"/>
      </rPr>
      <t xml:space="preserve">
(za 1 m2 nebo 1 ks) 
v Kč bez DPH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</si>
</sst>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8"/>
      <name val="Arial"/>
      <family val="2"/>
    </font>
    <font>
      <b/>
      <sz val="8"/>
      <name val="Calibri"/>
      <family val="2"/>
    </font>
    <font>
      <sz val="8"/>
      <name val="Arial"/>
      <family val="2"/>
    </font>
    <font>
      <sz val="8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Border="1"/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164" fontId="8" fillId="4" borderId="7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1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164" fontId="8" fillId="4" borderId="15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64" fontId="6" fillId="2" borderId="18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164" fontId="11" fillId="5" borderId="14" xfId="0" applyNumberFormat="1" applyFont="1" applyFill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8" fillId="0" borderId="24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16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3"/>
  <sheetViews>
    <sheetView tabSelected="1" workbookViewId="0" topLeftCell="A144">
      <selection activeCell="H137" sqref="H137"/>
    </sheetView>
  </sheetViews>
  <sheetFormatPr defaultColWidth="9.140625" defaultRowHeight="15"/>
  <cols>
    <col min="1" max="1" width="12.00390625" style="0" customWidth="1"/>
    <col min="2" max="2" width="24.421875" style="0" customWidth="1"/>
    <col min="3" max="3" width="8.421875" style="0" customWidth="1"/>
    <col min="4" max="4" width="15.8515625" style="0" customWidth="1"/>
    <col min="5" max="5" width="14.8515625" style="0" customWidth="1"/>
    <col min="6" max="6" width="41.7109375" style="0" customWidth="1"/>
    <col min="7" max="8" width="25.7109375" style="0" customWidth="1"/>
    <col min="9" max="9" width="26.421875" style="0" customWidth="1"/>
  </cols>
  <sheetData>
    <row r="1" ht="15.75" thickBot="1"/>
    <row r="2" spans="1:8" ht="16.5" thickBot="1">
      <c r="A2" s="63" t="s">
        <v>124</v>
      </c>
      <c r="B2" s="64"/>
      <c r="C2" s="64"/>
      <c r="D2" s="64"/>
      <c r="E2" s="65"/>
      <c r="F2" s="2"/>
      <c r="G2" s="2"/>
      <c r="H2" s="2"/>
    </row>
    <row r="3" spans="1:8" ht="15.75" thickBot="1">
      <c r="A3" s="2"/>
      <c r="B3" s="2"/>
      <c r="C3" s="2"/>
      <c r="D3" s="2"/>
      <c r="E3" s="2"/>
      <c r="F3" s="2"/>
      <c r="G3" s="2"/>
      <c r="H3" s="2"/>
    </row>
    <row r="4" spans="1:8" s="6" customFormat="1" ht="83.25">
      <c r="A4" s="70" t="s">
        <v>20</v>
      </c>
      <c r="B4" s="71"/>
      <c r="C4" s="72"/>
      <c r="D4" s="36" t="s">
        <v>86</v>
      </c>
      <c r="E4" s="10" t="s">
        <v>18</v>
      </c>
      <c r="F4" s="10" t="s">
        <v>19</v>
      </c>
      <c r="G4" s="11" t="s">
        <v>81</v>
      </c>
      <c r="H4" s="12" t="s">
        <v>28</v>
      </c>
    </row>
    <row r="5" spans="1:8" ht="43.5" customHeight="1">
      <c r="A5" s="73" t="s">
        <v>21</v>
      </c>
      <c r="B5" s="74"/>
      <c r="C5" s="75"/>
      <c r="D5" s="82">
        <v>2646</v>
      </c>
      <c r="E5" s="20" t="s">
        <v>75</v>
      </c>
      <c r="F5" s="26" t="s">
        <v>14</v>
      </c>
      <c r="G5" s="21">
        <v>0</v>
      </c>
      <c r="H5" s="17">
        <f>PRODUCT(G5,754)</f>
        <v>0</v>
      </c>
    </row>
    <row r="6" spans="1:8" ht="42" customHeight="1">
      <c r="A6" s="76"/>
      <c r="B6" s="77"/>
      <c r="C6" s="78"/>
      <c r="D6" s="83"/>
      <c r="E6" s="20" t="s">
        <v>16</v>
      </c>
      <c r="F6" s="26" t="s">
        <v>15</v>
      </c>
      <c r="G6" s="21">
        <v>0</v>
      </c>
      <c r="H6" s="17">
        <f>PRODUCT(G6,157)</f>
        <v>0</v>
      </c>
    </row>
    <row r="7" spans="1:8" ht="72.75" customHeight="1" thickBot="1">
      <c r="A7" s="79"/>
      <c r="B7" s="80"/>
      <c r="C7" s="81"/>
      <c r="D7" s="84"/>
      <c r="E7" s="22" t="s">
        <v>17</v>
      </c>
      <c r="F7" s="23" t="s">
        <v>100</v>
      </c>
      <c r="G7" s="24">
        <v>0</v>
      </c>
      <c r="H7" s="25">
        <f>PRODUCT(G7,36)</f>
        <v>0</v>
      </c>
    </row>
    <row r="8" spans="1:8" ht="20.1" customHeight="1">
      <c r="A8" s="18"/>
      <c r="B8" s="19"/>
      <c r="C8" s="19"/>
      <c r="D8" s="88"/>
      <c r="E8" s="88"/>
      <c r="F8" s="88"/>
      <c r="G8" s="88"/>
      <c r="H8" s="89"/>
    </row>
    <row r="9" spans="1:8" ht="20.1" customHeight="1">
      <c r="A9" s="85" t="s">
        <v>34</v>
      </c>
      <c r="B9" s="86"/>
      <c r="C9" s="87"/>
      <c r="D9" s="88"/>
      <c r="E9" s="88"/>
      <c r="F9" s="88"/>
      <c r="G9" s="88"/>
      <c r="H9" s="89"/>
    </row>
    <row r="10" spans="1:8" ht="15">
      <c r="A10" s="31" t="s">
        <v>0</v>
      </c>
      <c r="B10" s="32" t="s">
        <v>1</v>
      </c>
      <c r="C10" s="32" t="s">
        <v>78</v>
      </c>
      <c r="D10" s="88"/>
      <c r="E10" s="88"/>
      <c r="F10" s="88"/>
      <c r="G10" s="88"/>
      <c r="H10" s="89"/>
    </row>
    <row r="11" spans="1:8" ht="15">
      <c r="A11" s="13" t="s">
        <v>2</v>
      </c>
      <c r="B11" s="3" t="s">
        <v>3</v>
      </c>
      <c r="C11" s="5">
        <v>320</v>
      </c>
      <c r="D11" s="88"/>
      <c r="E11" s="88"/>
      <c r="F11" s="88"/>
      <c r="G11" s="88"/>
      <c r="H11" s="89"/>
    </row>
    <row r="12" spans="1:8" ht="15">
      <c r="A12" s="13" t="s">
        <v>4</v>
      </c>
      <c r="B12" s="3" t="s">
        <v>5</v>
      </c>
      <c r="C12" s="5">
        <v>224</v>
      </c>
      <c r="D12" s="88"/>
      <c r="E12" s="88"/>
      <c r="F12" s="88"/>
      <c r="G12" s="88"/>
      <c r="H12" s="89"/>
    </row>
    <row r="13" spans="1:8" ht="15">
      <c r="A13" s="13" t="s">
        <v>4</v>
      </c>
      <c r="B13" s="3" t="s">
        <v>6</v>
      </c>
      <c r="C13" s="5">
        <v>138</v>
      </c>
      <c r="D13" s="88"/>
      <c r="E13" s="88"/>
      <c r="F13" s="88"/>
      <c r="G13" s="88"/>
      <c r="H13" s="89"/>
    </row>
    <row r="14" spans="1:8" ht="15">
      <c r="A14" s="13" t="s">
        <v>7</v>
      </c>
      <c r="B14" s="3" t="s">
        <v>5</v>
      </c>
      <c r="C14" s="5">
        <v>443</v>
      </c>
      <c r="D14" s="88"/>
      <c r="E14" s="88"/>
      <c r="F14" s="88"/>
      <c r="G14" s="88"/>
      <c r="H14" s="89"/>
    </row>
    <row r="15" spans="1:8" ht="15">
      <c r="A15" s="13" t="s">
        <v>8</v>
      </c>
      <c r="B15" s="3" t="s">
        <v>5</v>
      </c>
      <c r="C15" s="5">
        <v>644</v>
      </c>
      <c r="D15" s="88"/>
      <c r="E15" s="88"/>
      <c r="F15" s="88"/>
      <c r="G15" s="88"/>
      <c r="H15" s="89"/>
    </row>
    <row r="16" spans="1:8" ht="15">
      <c r="A16" s="13" t="s">
        <v>9</v>
      </c>
      <c r="B16" s="3" t="s">
        <v>5</v>
      </c>
      <c r="C16" s="5">
        <v>625</v>
      </c>
      <c r="D16" s="88"/>
      <c r="E16" s="88"/>
      <c r="F16" s="88"/>
      <c r="G16" s="88"/>
      <c r="H16" s="89"/>
    </row>
    <row r="17" spans="1:8" ht="15">
      <c r="A17" s="13" t="s">
        <v>10</v>
      </c>
      <c r="B17" s="3" t="s">
        <v>5</v>
      </c>
      <c r="C17" s="5">
        <v>252</v>
      </c>
      <c r="D17" s="88"/>
      <c r="E17" s="88"/>
      <c r="F17" s="88"/>
      <c r="G17" s="88"/>
      <c r="H17" s="89"/>
    </row>
    <row r="18" spans="1:8" ht="15.75" thickBot="1">
      <c r="A18" s="14" t="s">
        <v>11</v>
      </c>
      <c r="B18" s="15"/>
      <c r="C18" s="16">
        <v>2646</v>
      </c>
      <c r="D18" s="90"/>
      <c r="E18" s="90"/>
      <c r="F18" s="90"/>
      <c r="G18" s="90"/>
      <c r="H18" s="91"/>
    </row>
    <row r="19" spans="1:3" ht="15">
      <c r="A19" s="8"/>
      <c r="B19" s="8"/>
      <c r="C19" s="9"/>
    </row>
    <row r="20" spans="1:3" ht="15.75" thickBot="1">
      <c r="A20" s="8"/>
      <c r="B20" s="8"/>
      <c r="C20" s="9"/>
    </row>
    <row r="21" spans="1:8" ht="83.25">
      <c r="A21" s="70" t="s">
        <v>20</v>
      </c>
      <c r="B21" s="71"/>
      <c r="C21" s="72"/>
      <c r="D21" s="36" t="s">
        <v>87</v>
      </c>
      <c r="E21" s="10" t="s">
        <v>18</v>
      </c>
      <c r="F21" s="10" t="s">
        <v>19</v>
      </c>
      <c r="G21" s="11" t="s">
        <v>81</v>
      </c>
      <c r="H21" s="12" t="s">
        <v>28</v>
      </c>
    </row>
    <row r="22" spans="1:8" ht="45">
      <c r="A22" s="73" t="s">
        <v>23</v>
      </c>
      <c r="B22" s="74"/>
      <c r="C22" s="75"/>
      <c r="D22" s="82">
        <v>50</v>
      </c>
      <c r="E22" s="20" t="s">
        <v>16</v>
      </c>
      <c r="F22" s="26" t="s">
        <v>26</v>
      </c>
      <c r="G22" s="21">
        <v>0</v>
      </c>
      <c r="H22" s="17">
        <f>PRODUCT(G22,157)</f>
        <v>0</v>
      </c>
    </row>
    <row r="23" spans="1:8" ht="56.25">
      <c r="A23" s="76"/>
      <c r="B23" s="77"/>
      <c r="C23" s="78"/>
      <c r="D23" s="83"/>
      <c r="E23" s="20" t="s">
        <v>17</v>
      </c>
      <c r="F23" s="26" t="s">
        <v>27</v>
      </c>
      <c r="G23" s="21">
        <v>0</v>
      </c>
      <c r="H23" s="17">
        <f>PRODUCT(G23,36)</f>
        <v>0</v>
      </c>
    </row>
    <row r="24" spans="1:8" ht="16.5" thickBot="1">
      <c r="A24" s="79"/>
      <c r="B24" s="80"/>
      <c r="C24" s="81"/>
      <c r="D24" s="84"/>
      <c r="E24" s="22" t="s">
        <v>25</v>
      </c>
      <c r="F24" s="23" t="s">
        <v>24</v>
      </c>
      <c r="G24" s="24">
        <v>0</v>
      </c>
      <c r="H24" s="25">
        <f>PRODUCT(G24,3)</f>
        <v>0</v>
      </c>
    </row>
    <row r="26" ht="15.75" thickBot="1"/>
    <row r="27" spans="1:8" ht="83.25">
      <c r="A27" s="70" t="s">
        <v>20</v>
      </c>
      <c r="B27" s="71"/>
      <c r="C27" s="72"/>
      <c r="D27" s="36" t="s">
        <v>88</v>
      </c>
      <c r="E27" s="10" t="s">
        <v>18</v>
      </c>
      <c r="F27" s="10" t="s">
        <v>19</v>
      </c>
      <c r="G27" s="11" t="s">
        <v>81</v>
      </c>
      <c r="H27" s="12" t="s">
        <v>28</v>
      </c>
    </row>
    <row r="28" spans="1:8" ht="56.25">
      <c r="A28" s="73" t="s">
        <v>32</v>
      </c>
      <c r="B28" s="74"/>
      <c r="C28" s="75"/>
      <c r="D28" s="82">
        <v>1202</v>
      </c>
      <c r="E28" s="20" t="s">
        <v>75</v>
      </c>
      <c r="F28" s="26" t="s">
        <v>35</v>
      </c>
      <c r="G28" s="21">
        <v>0</v>
      </c>
      <c r="H28" s="17">
        <f>PRODUCT(G28,754)</f>
        <v>0</v>
      </c>
    </row>
    <row r="29" spans="1:8" ht="45">
      <c r="A29" s="76"/>
      <c r="B29" s="77"/>
      <c r="C29" s="78"/>
      <c r="D29" s="83"/>
      <c r="E29" s="20" t="s">
        <v>16</v>
      </c>
      <c r="F29" s="26" t="s">
        <v>36</v>
      </c>
      <c r="G29" s="21">
        <v>0</v>
      </c>
      <c r="H29" s="17">
        <f>PRODUCT(G29,157)</f>
        <v>0</v>
      </c>
    </row>
    <row r="30" spans="1:8" ht="68.25" thickBot="1">
      <c r="A30" s="79"/>
      <c r="B30" s="80"/>
      <c r="C30" s="81"/>
      <c r="D30" s="84"/>
      <c r="E30" s="22" t="s">
        <v>17</v>
      </c>
      <c r="F30" s="23" t="s">
        <v>37</v>
      </c>
      <c r="G30" s="24">
        <v>0</v>
      </c>
      <c r="H30" s="25">
        <f>PRODUCT(G30,36)</f>
        <v>0</v>
      </c>
    </row>
    <row r="31" spans="1:8" ht="15">
      <c r="A31" s="18"/>
      <c r="B31" s="19"/>
      <c r="C31" s="19"/>
      <c r="D31" s="88"/>
      <c r="E31" s="88"/>
      <c r="F31" s="88"/>
      <c r="G31" s="88"/>
      <c r="H31" s="89"/>
    </row>
    <row r="32" spans="1:8" ht="15">
      <c r="A32" s="85" t="s">
        <v>33</v>
      </c>
      <c r="B32" s="86"/>
      <c r="C32" s="87"/>
      <c r="D32" s="88"/>
      <c r="E32" s="88"/>
      <c r="F32" s="88"/>
      <c r="G32" s="88"/>
      <c r="H32" s="89"/>
    </row>
    <row r="33" spans="1:8" ht="15">
      <c r="A33" s="30" t="s">
        <v>0</v>
      </c>
      <c r="B33" s="7" t="s">
        <v>1</v>
      </c>
      <c r="C33" s="7" t="s">
        <v>78</v>
      </c>
      <c r="D33" s="88"/>
      <c r="E33" s="88"/>
      <c r="F33" s="88"/>
      <c r="G33" s="88"/>
      <c r="H33" s="89"/>
    </row>
    <row r="34" spans="1:8" ht="15">
      <c r="A34" s="3" t="s">
        <v>2</v>
      </c>
      <c r="B34" s="3" t="s">
        <v>29</v>
      </c>
      <c r="C34" s="5">
        <v>173</v>
      </c>
      <c r="D34" s="88"/>
      <c r="E34" s="88"/>
      <c r="F34" s="88"/>
      <c r="G34" s="88"/>
      <c r="H34" s="89"/>
    </row>
    <row r="35" spans="1:8" ht="15">
      <c r="A35" s="3" t="s">
        <v>2</v>
      </c>
      <c r="B35" s="3" t="s">
        <v>30</v>
      </c>
      <c r="C35" s="5">
        <v>80</v>
      </c>
      <c r="D35" s="88"/>
      <c r="E35" s="88"/>
      <c r="F35" s="88"/>
      <c r="G35" s="88"/>
      <c r="H35" s="89"/>
    </row>
    <row r="36" spans="1:8" ht="15">
      <c r="A36" s="3" t="s">
        <v>4</v>
      </c>
      <c r="B36" s="3" t="s">
        <v>29</v>
      </c>
      <c r="C36" s="5">
        <v>199</v>
      </c>
      <c r="D36" s="88"/>
      <c r="E36" s="88"/>
      <c r="F36" s="88"/>
      <c r="G36" s="88"/>
      <c r="H36" s="89"/>
    </row>
    <row r="37" spans="1:8" ht="15">
      <c r="A37" s="3" t="s">
        <v>7</v>
      </c>
      <c r="B37" s="3" t="s">
        <v>29</v>
      </c>
      <c r="C37" s="5">
        <v>232</v>
      </c>
      <c r="D37" s="88"/>
      <c r="E37" s="88"/>
      <c r="F37" s="88"/>
      <c r="G37" s="88"/>
      <c r="H37" s="89"/>
    </row>
    <row r="38" spans="1:8" ht="15">
      <c r="A38" s="3" t="s">
        <v>8</v>
      </c>
      <c r="B38" s="3" t="s">
        <v>29</v>
      </c>
      <c r="C38" s="5">
        <v>219</v>
      </c>
      <c r="D38" s="88"/>
      <c r="E38" s="88"/>
      <c r="F38" s="88"/>
      <c r="G38" s="88"/>
      <c r="H38" s="89"/>
    </row>
    <row r="39" spans="1:8" ht="15">
      <c r="A39" s="3" t="s">
        <v>9</v>
      </c>
      <c r="B39" s="3" t="s">
        <v>29</v>
      </c>
      <c r="C39" s="5">
        <v>238</v>
      </c>
      <c r="D39" s="88"/>
      <c r="E39" s="88"/>
      <c r="F39" s="88"/>
      <c r="G39" s="88"/>
      <c r="H39" s="89"/>
    </row>
    <row r="40" spans="1:8" ht="15">
      <c r="A40" s="3" t="s">
        <v>31</v>
      </c>
      <c r="B40" s="3" t="s">
        <v>29</v>
      </c>
      <c r="C40" s="5">
        <v>61</v>
      </c>
      <c r="D40" s="88"/>
      <c r="E40" s="88"/>
      <c r="F40" s="88"/>
      <c r="G40" s="88"/>
      <c r="H40" s="89"/>
    </row>
    <row r="41" spans="1:8" ht="15.75" thickBot="1">
      <c r="A41" s="27" t="s">
        <v>11</v>
      </c>
      <c r="B41" s="28"/>
      <c r="C41" s="29">
        <v>1202</v>
      </c>
      <c r="D41" s="90"/>
      <c r="E41" s="90"/>
      <c r="F41" s="90"/>
      <c r="G41" s="90"/>
      <c r="H41" s="91"/>
    </row>
    <row r="43" ht="15.75" thickBot="1"/>
    <row r="44" spans="1:8" ht="83.25" customHeight="1">
      <c r="A44" s="70" t="s">
        <v>20</v>
      </c>
      <c r="B44" s="71"/>
      <c r="C44" s="72"/>
      <c r="D44" s="36" t="s">
        <v>89</v>
      </c>
      <c r="E44" s="10" t="s">
        <v>18</v>
      </c>
      <c r="F44" s="10" t="s">
        <v>19</v>
      </c>
      <c r="G44" s="11" t="s">
        <v>81</v>
      </c>
      <c r="H44" s="12" t="s">
        <v>28</v>
      </c>
    </row>
    <row r="45" spans="1:8" ht="67.5">
      <c r="A45" s="73" t="s">
        <v>38</v>
      </c>
      <c r="B45" s="74"/>
      <c r="C45" s="75"/>
      <c r="D45" s="82">
        <v>164</v>
      </c>
      <c r="E45" s="20" t="s">
        <v>75</v>
      </c>
      <c r="F45" s="26" t="s">
        <v>84</v>
      </c>
      <c r="G45" s="21">
        <v>0</v>
      </c>
      <c r="H45" s="17">
        <f>PRODUCT(G45,754)</f>
        <v>0</v>
      </c>
    </row>
    <row r="46" spans="1:8" ht="22.5">
      <c r="A46" s="76"/>
      <c r="B46" s="77"/>
      <c r="C46" s="78"/>
      <c r="D46" s="83"/>
      <c r="E46" s="20" t="s">
        <v>41</v>
      </c>
      <c r="F46" s="26" t="s">
        <v>42</v>
      </c>
      <c r="G46" s="21">
        <v>0</v>
      </c>
      <c r="H46" s="17">
        <f>PRODUCT(G46,471)</f>
        <v>0</v>
      </c>
    </row>
    <row r="47" spans="1:8" ht="22.5">
      <c r="A47" s="76"/>
      <c r="B47" s="77"/>
      <c r="C47" s="78"/>
      <c r="D47" s="83"/>
      <c r="E47" s="20" t="s">
        <v>16</v>
      </c>
      <c r="F47" s="26" t="s">
        <v>43</v>
      </c>
      <c r="G47" s="21">
        <v>0</v>
      </c>
      <c r="H47" s="17">
        <f>PRODUCT(G47,157)</f>
        <v>0</v>
      </c>
    </row>
    <row r="48" spans="1:8" ht="45">
      <c r="A48" s="76"/>
      <c r="B48" s="77"/>
      <c r="C48" s="78"/>
      <c r="D48" s="83"/>
      <c r="E48" s="20" t="s">
        <v>17</v>
      </c>
      <c r="F48" s="33" t="s">
        <v>44</v>
      </c>
      <c r="G48" s="21">
        <v>0</v>
      </c>
      <c r="H48" s="17">
        <f>PRODUCT(G48,36)</f>
        <v>0</v>
      </c>
    </row>
    <row r="49" spans="1:8" ht="23.25" thickBot="1">
      <c r="A49" s="79"/>
      <c r="B49" s="80"/>
      <c r="C49" s="81"/>
      <c r="D49" s="84"/>
      <c r="E49" s="22" t="s">
        <v>22</v>
      </c>
      <c r="F49" s="23" t="s">
        <v>45</v>
      </c>
      <c r="G49" s="24">
        <v>0</v>
      </c>
      <c r="H49" s="25">
        <f>PRODUCT(G49,3)</f>
        <v>0</v>
      </c>
    </row>
    <row r="50" spans="1:8" ht="15">
      <c r="A50" s="18"/>
      <c r="B50" s="19"/>
      <c r="C50" s="19"/>
      <c r="D50" s="88"/>
      <c r="E50" s="88"/>
      <c r="F50" s="88"/>
      <c r="G50" s="88"/>
      <c r="H50" s="89"/>
    </row>
    <row r="51" spans="1:8" ht="15">
      <c r="A51" s="85" t="s">
        <v>40</v>
      </c>
      <c r="B51" s="86"/>
      <c r="C51" s="87"/>
      <c r="D51" s="88"/>
      <c r="E51" s="88"/>
      <c r="F51" s="88"/>
      <c r="G51" s="88"/>
      <c r="H51" s="89"/>
    </row>
    <row r="52" spans="1:8" ht="15">
      <c r="A52" s="32" t="s">
        <v>0</v>
      </c>
      <c r="B52" s="32" t="s">
        <v>1</v>
      </c>
      <c r="C52" s="32" t="s">
        <v>78</v>
      </c>
      <c r="D52" s="88"/>
      <c r="E52" s="88"/>
      <c r="F52" s="88"/>
      <c r="G52" s="88"/>
      <c r="H52" s="89"/>
    </row>
    <row r="53" spans="1:8" ht="15">
      <c r="A53" s="3" t="s">
        <v>2</v>
      </c>
      <c r="B53" s="3" t="s">
        <v>38</v>
      </c>
      <c r="C53" s="5">
        <v>32</v>
      </c>
      <c r="D53" s="88"/>
      <c r="E53" s="88"/>
      <c r="F53" s="88"/>
      <c r="G53" s="88"/>
      <c r="H53" s="89"/>
    </row>
    <row r="54" spans="1:8" ht="15">
      <c r="A54" s="3" t="s">
        <v>4</v>
      </c>
      <c r="B54" s="3" t="s">
        <v>38</v>
      </c>
      <c r="C54" s="5">
        <v>23</v>
      </c>
      <c r="D54" s="88"/>
      <c r="E54" s="88"/>
      <c r="F54" s="88"/>
      <c r="G54" s="88"/>
      <c r="H54" s="89"/>
    </row>
    <row r="55" spans="1:8" ht="15">
      <c r="A55" s="3" t="s">
        <v>7</v>
      </c>
      <c r="B55" s="3" t="s">
        <v>39</v>
      </c>
      <c r="C55" s="5">
        <v>38</v>
      </c>
      <c r="D55" s="88"/>
      <c r="E55" s="88"/>
      <c r="F55" s="88"/>
      <c r="G55" s="88"/>
      <c r="H55" s="89"/>
    </row>
    <row r="56" spans="1:8" ht="15">
      <c r="A56" s="3" t="s">
        <v>8</v>
      </c>
      <c r="B56" s="3" t="s">
        <v>38</v>
      </c>
      <c r="C56" s="5">
        <v>32</v>
      </c>
      <c r="D56" s="88"/>
      <c r="E56" s="88"/>
      <c r="F56" s="88"/>
      <c r="G56" s="88"/>
      <c r="H56" s="89"/>
    </row>
    <row r="57" spans="1:8" ht="15">
      <c r="A57" s="3" t="s">
        <v>9</v>
      </c>
      <c r="B57" s="3" t="s">
        <v>38</v>
      </c>
      <c r="C57" s="5">
        <v>29</v>
      </c>
      <c r="D57" s="88"/>
      <c r="E57" s="88"/>
      <c r="F57" s="88"/>
      <c r="G57" s="88"/>
      <c r="H57" s="89"/>
    </row>
    <row r="58" spans="1:8" ht="15">
      <c r="A58" s="3" t="s">
        <v>31</v>
      </c>
      <c r="B58" s="3" t="s">
        <v>38</v>
      </c>
      <c r="C58" s="5">
        <v>10</v>
      </c>
      <c r="D58" s="88"/>
      <c r="E58" s="88"/>
      <c r="F58" s="88"/>
      <c r="G58" s="88"/>
      <c r="H58" s="89"/>
    </row>
    <row r="59" spans="1:8" ht="15.75" thickBot="1">
      <c r="A59" s="27" t="s">
        <v>11</v>
      </c>
      <c r="B59" s="28"/>
      <c r="C59" s="29">
        <v>164</v>
      </c>
      <c r="D59" s="90"/>
      <c r="E59" s="90"/>
      <c r="F59" s="90"/>
      <c r="G59" s="90"/>
      <c r="H59" s="91"/>
    </row>
    <row r="61" ht="15.75" thickBot="1"/>
    <row r="62" spans="1:8" ht="83.25">
      <c r="A62" s="70" t="s">
        <v>20</v>
      </c>
      <c r="B62" s="71"/>
      <c r="C62" s="72"/>
      <c r="D62" s="36" t="s">
        <v>90</v>
      </c>
      <c r="E62" s="10" t="s">
        <v>18</v>
      </c>
      <c r="F62" s="10" t="s">
        <v>19</v>
      </c>
      <c r="G62" s="11" t="s">
        <v>81</v>
      </c>
      <c r="H62" s="12" t="s">
        <v>28</v>
      </c>
    </row>
    <row r="63" spans="1:8" ht="15.75">
      <c r="A63" s="73" t="s">
        <v>48</v>
      </c>
      <c r="B63" s="74"/>
      <c r="C63" s="75"/>
      <c r="D63" s="82">
        <v>286</v>
      </c>
      <c r="E63" s="20" t="s">
        <v>41</v>
      </c>
      <c r="F63" s="26" t="s">
        <v>47</v>
      </c>
      <c r="G63" s="21">
        <v>0</v>
      </c>
      <c r="H63" s="17">
        <f>PRODUCT(G63,471)</f>
        <v>0</v>
      </c>
    </row>
    <row r="64" spans="1:8" ht="15.75">
      <c r="A64" s="76"/>
      <c r="B64" s="77"/>
      <c r="C64" s="78"/>
      <c r="D64" s="83"/>
      <c r="E64" s="20" t="s">
        <v>16</v>
      </c>
      <c r="F64" s="26" t="s">
        <v>13</v>
      </c>
      <c r="G64" s="21">
        <v>0</v>
      </c>
      <c r="H64" s="17">
        <f>PRODUCT(G64,157)</f>
        <v>0</v>
      </c>
    </row>
    <row r="65" spans="1:8" ht="23.25" thickBot="1">
      <c r="A65" s="79"/>
      <c r="B65" s="80"/>
      <c r="C65" s="81"/>
      <c r="D65" s="84"/>
      <c r="E65" s="22" t="s">
        <v>17</v>
      </c>
      <c r="F65" s="23" t="s">
        <v>50</v>
      </c>
      <c r="G65" s="24">
        <v>0</v>
      </c>
      <c r="H65" s="25">
        <f>PRODUCT(G65,36)</f>
        <v>0</v>
      </c>
    </row>
    <row r="66" spans="1:8" ht="15">
      <c r="A66" s="18"/>
      <c r="B66" s="19"/>
      <c r="C66" s="19"/>
      <c r="D66" s="88"/>
      <c r="E66" s="88"/>
      <c r="F66" s="88"/>
      <c r="G66" s="88"/>
      <c r="H66" s="89"/>
    </row>
    <row r="67" spans="1:8" ht="15">
      <c r="A67" s="85" t="s">
        <v>49</v>
      </c>
      <c r="B67" s="86"/>
      <c r="C67" s="87"/>
      <c r="D67" s="88"/>
      <c r="E67" s="88"/>
      <c r="F67" s="88"/>
      <c r="G67" s="88"/>
      <c r="H67" s="89"/>
    </row>
    <row r="68" spans="1:8" ht="15">
      <c r="A68" s="32" t="s">
        <v>0</v>
      </c>
      <c r="B68" s="32" t="s">
        <v>1</v>
      </c>
      <c r="C68" s="32" t="s">
        <v>78</v>
      </c>
      <c r="D68" s="88"/>
      <c r="E68" s="88"/>
      <c r="F68" s="88"/>
      <c r="G68" s="88"/>
      <c r="H68" s="89"/>
    </row>
    <row r="69" spans="1:8" ht="15">
      <c r="A69" s="3" t="s">
        <v>2</v>
      </c>
      <c r="B69" s="3" t="s">
        <v>46</v>
      </c>
      <c r="C69" s="4">
        <v>54</v>
      </c>
      <c r="D69" s="88"/>
      <c r="E69" s="88"/>
      <c r="F69" s="88"/>
      <c r="G69" s="88"/>
      <c r="H69" s="89"/>
    </row>
    <row r="70" spans="1:8" ht="15">
      <c r="A70" s="3" t="s">
        <v>4</v>
      </c>
      <c r="B70" s="3" t="s">
        <v>46</v>
      </c>
      <c r="C70" s="4">
        <v>39</v>
      </c>
      <c r="D70" s="88"/>
      <c r="E70" s="88"/>
      <c r="F70" s="88"/>
      <c r="G70" s="88"/>
      <c r="H70" s="89"/>
    </row>
    <row r="71" spans="1:8" ht="15">
      <c r="A71" s="3" t="s">
        <v>7</v>
      </c>
      <c r="B71" s="3" t="s">
        <v>46</v>
      </c>
      <c r="C71" s="4">
        <v>48</v>
      </c>
      <c r="D71" s="88"/>
      <c r="E71" s="88"/>
      <c r="F71" s="88"/>
      <c r="G71" s="88"/>
      <c r="H71" s="89"/>
    </row>
    <row r="72" spans="1:8" ht="15">
      <c r="A72" s="3" t="s">
        <v>8</v>
      </c>
      <c r="B72" s="3" t="s">
        <v>46</v>
      </c>
      <c r="C72" s="4">
        <v>59</v>
      </c>
      <c r="D72" s="88"/>
      <c r="E72" s="88"/>
      <c r="F72" s="88"/>
      <c r="G72" s="88"/>
      <c r="H72" s="89"/>
    </row>
    <row r="73" spans="1:8" ht="15">
      <c r="A73" s="3" t="s">
        <v>9</v>
      </c>
      <c r="B73" s="3" t="s">
        <v>46</v>
      </c>
      <c r="C73" s="4">
        <v>59</v>
      </c>
      <c r="D73" s="88"/>
      <c r="E73" s="88"/>
      <c r="F73" s="88"/>
      <c r="G73" s="88"/>
      <c r="H73" s="89"/>
    </row>
    <row r="74" spans="1:8" ht="15">
      <c r="A74" s="3" t="s">
        <v>31</v>
      </c>
      <c r="B74" s="3" t="s">
        <v>46</v>
      </c>
      <c r="C74" s="4">
        <v>27</v>
      </c>
      <c r="D74" s="88"/>
      <c r="E74" s="88"/>
      <c r="F74" s="88"/>
      <c r="G74" s="88"/>
      <c r="H74" s="89"/>
    </row>
    <row r="75" spans="1:8" ht="15.75" thickBot="1">
      <c r="A75" s="27" t="s">
        <v>11</v>
      </c>
      <c r="B75" s="28"/>
      <c r="C75" s="29">
        <v>286</v>
      </c>
      <c r="D75" s="90"/>
      <c r="E75" s="90"/>
      <c r="F75" s="90"/>
      <c r="G75" s="90"/>
      <c r="H75" s="91"/>
    </row>
    <row r="77" ht="15.75" thickBot="1"/>
    <row r="78" spans="1:8" ht="83.25">
      <c r="A78" s="70" t="s">
        <v>20</v>
      </c>
      <c r="B78" s="71"/>
      <c r="C78" s="72"/>
      <c r="D78" s="36" t="s">
        <v>91</v>
      </c>
      <c r="E78" s="10" t="s">
        <v>18</v>
      </c>
      <c r="F78" s="10" t="s">
        <v>19</v>
      </c>
      <c r="G78" s="11" t="s">
        <v>81</v>
      </c>
      <c r="H78" s="12" t="s">
        <v>28</v>
      </c>
    </row>
    <row r="79" spans="1:8" ht="33.75">
      <c r="A79" s="73" t="s">
        <v>54</v>
      </c>
      <c r="B79" s="74"/>
      <c r="C79" s="75"/>
      <c r="D79" s="82">
        <v>345</v>
      </c>
      <c r="E79" s="20" t="s">
        <v>16</v>
      </c>
      <c r="F79" s="26" t="s">
        <v>56</v>
      </c>
      <c r="G79" s="21">
        <v>0</v>
      </c>
      <c r="H79" s="17">
        <f>PRODUCT(G79,157)</f>
        <v>0</v>
      </c>
    </row>
    <row r="80" spans="1:8" ht="23.25" thickBot="1">
      <c r="A80" s="79"/>
      <c r="B80" s="80"/>
      <c r="C80" s="81"/>
      <c r="D80" s="84"/>
      <c r="E80" s="22" t="s">
        <v>17</v>
      </c>
      <c r="F80" s="23" t="s">
        <v>57</v>
      </c>
      <c r="G80" s="24">
        <v>0</v>
      </c>
      <c r="H80" s="25">
        <f>PRODUCT(G80,36)</f>
        <v>0</v>
      </c>
    </row>
    <row r="81" spans="1:8" ht="15">
      <c r="A81" s="18"/>
      <c r="B81" s="19"/>
      <c r="C81" s="19"/>
      <c r="D81" s="88"/>
      <c r="E81" s="88"/>
      <c r="F81" s="88"/>
      <c r="G81" s="88"/>
      <c r="H81" s="89"/>
    </row>
    <row r="82" spans="1:8" ht="15">
      <c r="A82" s="85" t="s">
        <v>55</v>
      </c>
      <c r="B82" s="86"/>
      <c r="C82" s="87"/>
      <c r="D82" s="88"/>
      <c r="E82" s="88"/>
      <c r="F82" s="88"/>
      <c r="G82" s="88"/>
      <c r="H82" s="89"/>
    </row>
    <row r="83" spans="1:8" ht="15">
      <c r="A83" s="32" t="s">
        <v>0</v>
      </c>
      <c r="B83" s="32" t="s">
        <v>1</v>
      </c>
      <c r="C83" s="32" t="s">
        <v>78</v>
      </c>
      <c r="D83" s="88"/>
      <c r="E83" s="88"/>
      <c r="F83" s="88"/>
      <c r="G83" s="88"/>
      <c r="H83" s="89"/>
    </row>
    <row r="84" spans="1:8" ht="15">
      <c r="A84" s="3" t="s">
        <v>2</v>
      </c>
      <c r="B84" s="3" t="s">
        <v>51</v>
      </c>
      <c r="C84" s="4">
        <v>120</v>
      </c>
      <c r="D84" s="88"/>
      <c r="E84" s="88"/>
      <c r="F84" s="88"/>
      <c r="G84" s="88"/>
      <c r="H84" s="89"/>
    </row>
    <row r="85" spans="1:8" ht="15">
      <c r="A85" s="3" t="s">
        <v>7</v>
      </c>
      <c r="B85" s="3" t="s">
        <v>52</v>
      </c>
      <c r="C85" s="4">
        <v>133</v>
      </c>
      <c r="D85" s="88"/>
      <c r="E85" s="88"/>
      <c r="F85" s="88"/>
      <c r="G85" s="88"/>
      <c r="H85" s="89"/>
    </row>
    <row r="86" spans="1:8" ht="15">
      <c r="A86" s="3" t="s">
        <v>4</v>
      </c>
      <c r="B86" s="3" t="s">
        <v>52</v>
      </c>
      <c r="C86" s="4">
        <v>50</v>
      </c>
      <c r="D86" s="88"/>
      <c r="E86" s="88"/>
      <c r="F86" s="88"/>
      <c r="G86" s="88"/>
      <c r="H86" s="89"/>
    </row>
    <row r="87" spans="1:8" ht="15">
      <c r="A87" s="3" t="s">
        <v>9</v>
      </c>
      <c r="B87" s="3" t="s">
        <v>53</v>
      </c>
      <c r="C87" s="4">
        <v>42</v>
      </c>
      <c r="D87" s="88"/>
      <c r="E87" s="88"/>
      <c r="F87" s="88"/>
      <c r="G87" s="88"/>
      <c r="H87" s="89"/>
    </row>
    <row r="88" spans="1:8" ht="15.75" thickBot="1">
      <c r="A88" s="27" t="s">
        <v>11</v>
      </c>
      <c r="B88" s="28"/>
      <c r="C88" s="29">
        <v>345</v>
      </c>
      <c r="D88" s="90"/>
      <c r="E88" s="90"/>
      <c r="F88" s="90"/>
      <c r="G88" s="90"/>
      <c r="H88" s="91"/>
    </row>
    <row r="90" ht="15.75" thickBot="1"/>
    <row r="91" spans="1:8" ht="83.25">
      <c r="A91" s="70" t="s">
        <v>20</v>
      </c>
      <c r="B91" s="71"/>
      <c r="C91" s="72"/>
      <c r="D91" s="36" t="s">
        <v>92</v>
      </c>
      <c r="E91" s="10" t="s">
        <v>18</v>
      </c>
      <c r="F91" s="10" t="s">
        <v>19</v>
      </c>
      <c r="G91" s="11" t="s">
        <v>81</v>
      </c>
      <c r="H91" s="12" t="s">
        <v>28</v>
      </c>
    </row>
    <row r="92" spans="1:8" ht="45.75" thickBot="1">
      <c r="A92" s="92" t="s">
        <v>58</v>
      </c>
      <c r="B92" s="93"/>
      <c r="C92" s="94"/>
      <c r="D92" s="22">
        <v>29</v>
      </c>
      <c r="E92" s="22" t="s">
        <v>17</v>
      </c>
      <c r="F92" s="34" t="s">
        <v>85</v>
      </c>
      <c r="G92" s="24">
        <v>0</v>
      </c>
      <c r="H92" s="25">
        <f>PRODUCT(G92,36)</f>
        <v>0</v>
      </c>
    </row>
    <row r="94" ht="15.75" thickBot="1"/>
    <row r="95" spans="1:8" ht="83.25">
      <c r="A95" s="70" t="s">
        <v>20</v>
      </c>
      <c r="B95" s="71"/>
      <c r="C95" s="72"/>
      <c r="D95" s="36" t="s">
        <v>93</v>
      </c>
      <c r="E95" s="10" t="s">
        <v>18</v>
      </c>
      <c r="F95" s="10" t="s">
        <v>19</v>
      </c>
      <c r="G95" s="11" t="s">
        <v>81</v>
      </c>
      <c r="H95" s="12" t="s">
        <v>28</v>
      </c>
    </row>
    <row r="96" spans="1:8" ht="45">
      <c r="A96" s="73" t="s">
        <v>59</v>
      </c>
      <c r="B96" s="74"/>
      <c r="C96" s="75"/>
      <c r="D96" s="82">
        <v>38</v>
      </c>
      <c r="E96" s="20" t="s">
        <v>16</v>
      </c>
      <c r="F96" s="26" t="s">
        <v>60</v>
      </c>
      <c r="G96" s="21">
        <v>0</v>
      </c>
      <c r="H96" s="17">
        <f>PRODUCT(G96,157)</f>
        <v>0</v>
      </c>
    </row>
    <row r="97" spans="1:8" ht="23.25" thickBot="1">
      <c r="A97" s="79"/>
      <c r="B97" s="80"/>
      <c r="C97" s="81"/>
      <c r="D97" s="84"/>
      <c r="E97" s="22" t="s">
        <v>17</v>
      </c>
      <c r="F97" s="23" t="s">
        <v>57</v>
      </c>
      <c r="G97" s="24">
        <v>0</v>
      </c>
      <c r="H97" s="25">
        <f>PRODUCT(G97,36)</f>
        <v>0</v>
      </c>
    </row>
    <row r="99" ht="15.75" thickBot="1"/>
    <row r="100" spans="1:8" ht="83.25">
      <c r="A100" s="70" t="s">
        <v>20</v>
      </c>
      <c r="B100" s="71"/>
      <c r="C100" s="72"/>
      <c r="D100" s="36" t="s">
        <v>94</v>
      </c>
      <c r="E100" s="10" t="s">
        <v>18</v>
      </c>
      <c r="F100" s="10" t="s">
        <v>19</v>
      </c>
      <c r="G100" s="11" t="s">
        <v>81</v>
      </c>
      <c r="H100" s="12" t="s">
        <v>28</v>
      </c>
    </row>
    <row r="101" spans="1:8" ht="15.75">
      <c r="A101" s="73" t="s">
        <v>61</v>
      </c>
      <c r="B101" s="74"/>
      <c r="C101" s="75"/>
      <c r="D101" s="82">
        <v>115</v>
      </c>
      <c r="E101" s="20" t="s">
        <v>16</v>
      </c>
      <c r="F101" s="26" t="s">
        <v>12</v>
      </c>
      <c r="G101" s="21">
        <v>0</v>
      </c>
      <c r="H101" s="17">
        <f>PRODUCT(G101,157)</f>
        <v>0</v>
      </c>
    </row>
    <row r="102" spans="1:8" ht="57" thickBot="1">
      <c r="A102" s="79"/>
      <c r="B102" s="80"/>
      <c r="C102" s="81"/>
      <c r="D102" s="84"/>
      <c r="E102" s="22" t="s">
        <v>17</v>
      </c>
      <c r="F102" s="37" t="s">
        <v>99</v>
      </c>
      <c r="G102" s="24">
        <v>0</v>
      </c>
      <c r="H102" s="25">
        <f>PRODUCT(G102,36)</f>
        <v>0</v>
      </c>
    </row>
    <row r="104" ht="15.75" thickBot="1"/>
    <row r="105" spans="1:8" ht="83.25">
      <c r="A105" s="70" t="s">
        <v>20</v>
      </c>
      <c r="B105" s="71"/>
      <c r="C105" s="72"/>
      <c r="D105" s="36" t="s">
        <v>95</v>
      </c>
      <c r="E105" s="10" t="s">
        <v>18</v>
      </c>
      <c r="F105" s="10" t="s">
        <v>19</v>
      </c>
      <c r="G105" s="11" t="s">
        <v>81</v>
      </c>
      <c r="H105" s="12" t="s">
        <v>28</v>
      </c>
    </row>
    <row r="106" spans="1:8" ht="45">
      <c r="A106" s="73" t="s">
        <v>62</v>
      </c>
      <c r="B106" s="74"/>
      <c r="C106" s="75"/>
      <c r="D106" s="82">
        <v>46</v>
      </c>
      <c r="E106" s="20" t="s">
        <v>16</v>
      </c>
      <c r="F106" s="26" t="s">
        <v>63</v>
      </c>
      <c r="G106" s="21">
        <v>0</v>
      </c>
      <c r="H106" s="17">
        <f>PRODUCT(G106,157)</f>
        <v>0</v>
      </c>
    </row>
    <row r="107" spans="1:8" ht="34.5" thickBot="1">
      <c r="A107" s="79"/>
      <c r="B107" s="80"/>
      <c r="C107" s="81"/>
      <c r="D107" s="84"/>
      <c r="E107" s="22" t="s">
        <v>17</v>
      </c>
      <c r="F107" s="23" t="s">
        <v>64</v>
      </c>
      <c r="G107" s="24">
        <v>0</v>
      </c>
      <c r="H107" s="25">
        <f>PRODUCT(G107,36)</f>
        <v>0</v>
      </c>
    </row>
    <row r="109" ht="15.75" thickBot="1"/>
    <row r="110" spans="1:8" ht="83.25">
      <c r="A110" s="70" t="s">
        <v>20</v>
      </c>
      <c r="B110" s="71"/>
      <c r="C110" s="72"/>
      <c r="D110" s="36" t="s">
        <v>96</v>
      </c>
      <c r="E110" s="10" t="s">
        <v>18</v>
      </c>
      <c r="F110" s="10" t="s">
        <v>19</v>
      </c>
      <c r="G110" s="11" t="s">
        <v>81</v>
      </c>
      <c r="H110" s="12" t="s">
        <v>28</v>
      </c>
    </row>
    <row r="111" spans="1:8" ht="33.75">
      <c r="A111" s="73" t="s">
        <v>65</v>
      </c>
      <c r="B111" s="74"/>
      <c r="C111" s="75"/>
      <c r="D111" s="82">
        <v>30</v>
      </c>
      <c r="E111" s="20" t="s">
        <v>16</v>
      </c>
      <c r="F111" s="26" t="s">
        <v>66</v>
      </c>
      <c r="G111" s="21">
        <v>0</v>
      </c>
      <c r="H111" s="17">
        <f>PRODUCT(G111,157)</f>
        <v>0</v>
      </c>
    </row>
    <row r="112" spans="1:8" ht="23.25" thickBot="1">
      <c r="A112" s="79"/>
      <c r="B112" s="80"/>
      <c r="C112" s="81"/>
      <c r="D112" s="84"/>
      <c r="E112" s="22" t="s">
        <v>17</v>
      </c>
      <c r="F112" s="23" t="s">
        <v>67</v>
      </c>
      <c r="G112" s="24">
        <v>0</v>
      </c>
      <c r="H112" s="25">
        <f>PRODUCT(G112,36)</f>
        <v>0</v>
      </c>
    </row>
    <row r="114" ht="15.75" thickBot="1"/>
    <row r="115" spans="1:8" ht="83.25">
      <c r="A115" s="70" t="s">
        <v>20</v>
      </c>
      <c r="B115" s="71"/>
      <c r="C115" s="72"/>
      <c r="D115" s="36" t="s">
        <v>97</v>
      </c>
      <c r="E115" s="10" t="s">
        <v>18</v>
      </c>
      <c r="F115" s="10" t="s">
        <v>19</v>
      </c>
      <c r="G115" s="11" t="s">
        <v>81</v>
      </c>
      <c r="H115" s="12" t="s">
        <v>28</v>
      </c>
    </row>
    <row r="116" spans="1:8" ht="15.75">
      <c r="A116" s="73" t="s">
        <v>73</v>
      </c>
      <c r="B116" s="74"/>
      <c r="C116" s="75"/>
      <c r="D116" s="82">
        <v>2</v>
      </c>
      <c r="E116" s="20" t="s">
        <v>75</v>
      </c>
      <c r="F116" s="26" t="s">
        <v>68</v>
      </c>
      <c r="G116" s="21">
        <v>0</v>
      </c>
      <c r="H116" s="17">
        <f>PRODUCT(G116,754)</f>
        <v>0</v>
      </c>
    </row>
    <row r="117" spans="1:8" ht="16.5" thickBot="1">
      <c r="A117" s="79"/>
      <c r="B117" s="80"/>
      <c r="C117" s="81"/>
      <c r="D117" s="84"/>
      <c r="E117" s="22" t="s">
        <v>16</v>
      </c>
      <c r="F117" s="23" t="s">
        <v>69</v>
      </c>
      <c r="G117" s="24">
        <v>0</v>
      </c>
      <c r="H117" s="25">
        <f>PRODUCT(G117,157)</f>
        <v>0</v>
      </c>
    </row>
    <row r="119" ht="15.75" thickBot="1"/>
    <row r="120" spans="1:8" ht="83.25">
      <c r="A120" s="70" t="s">
        <v>20</v>
      </c>
      <c r="B120" s="71"/>
      <c r="C120" s="72"/>
      <c r="D120" s="36" t="s">
        <v>98</v>
      </c>
      <c r="E120" s="10" t="s">
        <v>18</v>
      </c>
      <c r="F120" s="10" t="s">
        <v>19</v>
      </c>
      <c r="G120" s="11" t="s">
        <v>80</v>
      </c>
      <c r="H120" s="12" t="s">
        <v>28</v>
      </c>
    </row>
    <row r="121" spans="1:8" ht="16.5" thickBot="1">
      <c r="A121" s="92" t="s">
        <v>74</v>
      </c>
      <c r="B121" s="93"/>
      <c r="C121" s="94"/>
      <c r="D121" s="22">
        <v>2526</v>
      </c>
      <c r="E121" s="22" t="s">
        <v>25</v>
      </c>
      <c r="F121" s="34" t="s">
        <v>70</v>
      </c>
      <c r="G121" s="24">
        <v>0</v>
      </c>
      <c r="H121" s="25">
        <f>PRODUCT(G121,3)</f>
        <v>0</v>
      </c>
    </row>
    <row r="123" ht="15.75" thickBot="1"/>
    <row r="124" spans="1:8" ht="83.25">
      <c r="A124" s="70" t="s">
        <v>20</v>
      </c>
      <c r="B124" s="71"/>
      <c r="C124" s="72"/>
      <c r="D124" s="10" t="s">
        <v>79</v>
      </c>
      <c r="E124" s="10" t="s">
        <v>18</v>
      </c>
      <c r="F124" s="10" t="s">
        <v>19</v>
      </c>
      <c r="G124" s="11" t="s">
        <v>80</v>
      </c>
      <c r="H124" s="12" t="s">
        <v>28</v>
      </c>
    </row>
    <row r="125" spans="1:8" ht="16.5" thickBot="1">
      <c r="A125" s="92" t="s">
        <v>76</v>
      </c>
      <c r="B125" s="93"/>
      <c r="C125" s="94"/>
      <c r="D125" s="22">
        <v>450</v>
      </c>
      <c r="E125" s="22" t="s">
        <v>25</v>
      </c>
      <c r="F125" s="34" t="s">
        <v>71</v>
      </c>
      <c r="G125" s="24">
        <v>0</v>
      </c>
      <c r="H125" s="25">
        <f>PRODUCT(G125,3)</f>
        <v>0</v>
      </c>
    </row>
    <row r="126" ht="15.75">
      <c r="A126" s="1"/>
    </row>
    <row r="127" ht="16.5" thickBot="1">
      <c r="A127" s="1"/>
    </row>
    <row r="128" spans="1:8" ht="83.25">
      <c r="A128" s="70" t="s">
        <v>20</v>
      </c>
      <c r="B128" s="71"/>
      <c r="C128" s="72"/>
      <c r="D128" s="10" t="s">
        <v>79</v>
      </c>
      <c r="E128" s="10" t="s">
        <v>18</v>
      </c>
      <c r="F128" s="10" t="s">
        <v>19</v>
      </c>
      <c r="G128" s="11" t="s">
        <v>80</v>
      </c>
      <c r="H128" s="12" t="s">
        <v>28</v>
      </c>
    </row>
    <row r="129" spans="1:8" ht="16.5" thickBot="1">
      <c r="A129" s="92" t="s">
        <v>77</v>
      </c>
      <c r="B129" s="93"/>
      <c r="C129" s="94"/>
      <c r="D129" s="22">
        <v>295</v>
      </c>
      <c r="E129" s="22" t="s">
        <v>25</v>
      </c>
      <c r="F129" s="34" t="s">
        <v>72</v>
      </c>
      <c r="G129" s="24">
        <v>0</v>
      </c>
      <c r="H129" s="25">
        <f>PRODUCT(G129,3)</f>
        <v>0</v>
      </c>
    </row>
    <row r="130" ht="16.5" thickBot="1">
      <c r="A130" s="1"/>
    </row>
    <row r="131" spans="1:8" ht="16.5" customHeight="1" thickBot="1">
      <c r="A131" s="1"/>
      <c r="H131" s="35" t="s">
        <v>83</v>
      </c>
    </row>
    <row r="132" spans="1:8" ht="39" customHeight="1" thickBot="1">
      <c r="A132" s="45" t="s">
        <v>122</v>
      </c>
      <c r="B132" s="46"/>
      <c r="C132" s="46"/>
      <c r="D132" s="46"/>
      <c r="E132" s="46"/>
      <c r="F132" s="46"/>
      <c r="G132" s="47"/>
      <c r="H132" s="48">
        <f>SUM(H5:H7,H22:H24,H28:H30,H45:H49,H63:H65,H79:H80,H92,H96:H97,H101:H102,H106:H107,H111:H112,H116:H117,H121,H125,H129)</f>
        <v>0</v>
      </c>
    </row>
    <row r="134" ht="15.75" thickBot="1"/>
    <row r="135" spans="1:5" ht="16.5" thickBot="1">
      <c r="A135" s="63" t="s">
        <v>101</v>
      </c>
      <c r="B135" s="64"/>
      <c r="C135" s="64"/>
      <c r="D135" s="64"/>
      <c r="E135" s="65"/>
    </row>
    <row r="136" ht="15.75" thickBot="1"/>
    <row r="137" spans="1:8" ht="105" customHeight="1" thickBot="1">
      <c r="A137" s="58" t="s">
        <v>111</v>
      </c>
      <c r="B137" s="59"/>
      <c r="C137" s="60"/>
      <c r="D137" s="50" t="s">
        <v>112</v>
      </c>
      <c r="E137" s="51"/>
      <c r="F137" s="49" t="s">
        <v>134</v>
      </c>
      <c r="G137" s="39" t="s">
        <v>135</v>
      </c>
      <c r="H137" s="40" t="s">
        <v>121</v>
      </c>
    </row>
    <row r="138" spans="1:8" ht="15" customHeight="1">
      <c r="A138" s="68" t="s">
        <v>102</v>
      </c>
      <c r="B138" s="69"/>
      <c r="C138" s="69"/>
      <c r="D138" s="52" t="s">
        <v>116</v>
      </c>
      <c r="E138" s="52"/>
      <c r="F138" s="42" t="s">
        <v>125</v>
      </c>
      <c r="G138" s="38">
        <v>0</v>
      </c>
      <c r="H138" s="41">
        <f>PRODUCT(G138,7000)</f>
        <v>0</v>
      </c>
    </row>
    <row r="139" spans="1:8" ht="15" customHeight="1">
      <c r="A139" s="66" t="s">
        <v>103</v>
      </c>
      <c r="B139" s="67"/>
      <c r="C139" s="67"/>
      <c r="D139" s="53" t="s">
        <v>117</v>
      </c>
      <c r="E139" s="53"/>
      <c r="F139" s="43" t="s">
        <v>126</v>
      </c>
      <c r="G139" s="21">
        <v>0</v>
      </c>
      <c r="H139" s="17">
        <f>PRODUCT(G139,4500)</f>
        <v>0</v>
      </c>
    </row>
    <row r="140" spans="1:8" ht="15" customHeight="1">
      <c r="A140" s="66" t="s">
        <v>104</v>
      </c>
      <c r="B140" s="67"/>
      <c r="C140" s="67"/>
      <c r="D140" s="53" t="s">
        <v>118</v>
      </c>
      <c r="E140" s="53"/>
      <c r="F140" s="43" t="s">
        <v>127</v>
      </c>
      <c r="G140" s="21">
        <v>0</v>
      </c>
      <c r="H140" s="17">
        <f>PRODUCT(G140,1500)</f>
        <v>0</v>
      </c>
    </row>
    <row r="141" spans="1:8" ht="15" customHeight="1">
      <c r="A141" s="66" t="s">
        <v>105</v>
      </c>
      <c r="B141" s="67"/>
      <c r="C141" s="67"/>
      <c r="D141" s="53" t="s">
        <v>113</v>
      </c>
      <c r="E141" s="53"/>
      <c r="F141" s="43" t="s">
        <v>128</v>
      </c>
      <c r="G141" s="21">
        <v>0</v>
      </c>
      <c r="H141" s="17">
        <f>PRODUCT(G141,600)</f>
        <v>0</v>
      </c>
    </row>
    <row r="142" spans="1:8" ht="15" customHeight="1">
      <c r="A142" s="66" t="s">
        <v>106</v>
      </c>
      <c r="B142" s="67"/>
      <c r="C142" s="67"/>
      <c r="D142" s="53" t="s">
        <v>118</v>
      </c>
      <c r="E142" s="53"/>
      <c r="F142" s="43" t="s">
        <v>129</v>
      </c>
      <c r="G142" s="21">
        <v>0</v>
      </c>
      <c r="H142" s="17">
        <f>PRODUCT(G142,1500)</f>
        <v>0</v>
      </c>
    </row>
    <row r="143" spans="1:8" ht="15" customHeight="1">
      <c r="A143" s="66" t="s">
        <v>107</v>
      </c>
      <c r="B143" s="67"/>
      <c r="C143" s="67"/>
      <c r="D143" s="53" t="s">
        <v>119</v>
      </c>
      <c r="E143" s="53"/>
      <c r="F143" s="43" t="s">
        <v>130</v>
      </c>
      <c r="G143" s="21">
        <v>0</v>
      </c>
      <c r="H143" s="17">
        <f>PRODUCT(G143,3000)</f>
        <v>0</v>
      </c>
    </row>
    <row r="144" spans="1:8" ht="15" customHeight="1">
      <c r="A144" s="66" t="s">
        <v>108</v>
      </c>
      <c r="B144" s="67"/>
      <c r="C144" s="67"/>
      <c r="D144" s="53" t="s">
        <v>114</v>
      </c>
      <c r="E144" s="53"/>
      <c r="F144" s="43" t="s">
        <v>131</v>
      </c>
      <c r="G144" s="21">
        <v>0</v>
      </c>
      <c r="H144" s="17">
        <f>PRODUCT(G144,200)</f>
        <v>0</v>
      </c>
    </row>
    <row r="145" spans="1:8" ht="15" customHeight="1">
      <c r="A145" s="66" t="s">
        <v>109</v>
      </c>
      <c r="B145" s="67"/>
      <c r="C145" s="67"/>
      <c r="D145" s="53" t="s">
        <v>120</v>
      </c>
      <c r="E145" s="53"/>
      <c r="F145" s="43" t="s">
        <v>132</v>
      </c>
      <c r="G145" s="21">
        <v>0</v>
      </c>
      <c r="H145" s="17">
        <f>PRODUCT(G145,500)</f>
        <v>0</v>
      </c>
    </row>
    <row r="146" spans="1:8" ht="16.5" thickBot="1">
      <c r="A146" s="61" t="s">
        <v>110</v>
      </c>
      <c r="B146" s="62"/>
      <c r="C146" s="62"/>
      <c r="D146" s="54" t="s">
        <v>115</v>
      </c>
      <c r="E146" s="54"/>
      <c r="F146" s="44" t="s">
        <v>133</v>
      </c>
      <c r="G146" s="24">
        <v>0</v>
      </c>
      <c r="H146" s="25">
        <f>PRODUCT(G146,900)</f>
        <v>0</v>
      </c>
    </row>
    <row r="147" ht="15.75" thickBot="1"/>
    <row r="148" spans="1:8" ht="16.5" thickBot="1">
      <c r="A148" s="1"/>
      <c r="H148" s="35" t="s">
        <v>83</v>
      </c>
    </row>
    <row r="149" spans="1:8" ht="39" customHeight="1" thickBot="1">
      <c r="A149" s="55" t="s">
        <v>123</v>
      </c>
      <c r="B149" s="56"/>
      <c r="C149" s="56"/>
      <c r="D149" s="56"/>
      <c r="E149" s="56"/>
      <c r="F149" s="56"/>
      <c r="G149" s="57"/>
      <c r="H149" s="48">
        <f>SUM(H138:H146)</f>
        <v>0</v>
      </c>
    </row>
    <row r="151" ht="15.75" thickBot="1"/>
    <row r="152" spans="1:8" ht="16.5" thickBot="1">
      <c r="A152" s="1"/>
      <c r="H152" s="35" t="s">
        <v>83</v>
      </c>
    </row>
    <row r="153" spans="1:8" ht="39" customHeight="1" thickBot="1">
      <c r="A153" s="55" t="s">
        <v>82</v>
      </c>
      <c r="B153" s="56"/>
      <c r="C153" s="56"/>
      <c r="D153" s="56"/>
      <c r="E153" s="56"/>
      <c r="F153" s="56"/>
      <c r="G153" s="57"/>
      <c r="H153" s="48">
        <f>SUM(H132,H149)</f>
        <v>0</v>
      </c>
    </row>
  </sheetData>
  <mergeCells count="75">
    <mergeCell ref="A110:C110"/>
    <mergeCell ref="A111:C112"/>
    <mergeCell ref="D111:D112"/>
    <mergeCell ref="A128:C128"/>
    <mergeCell ref="A129:C129"/>
    <mergeCell ref="A115:C115"/>
    <mergeCell ref="A116:C117"/>
    <mergeCell ref="D116:D117"/>
    <mergeCell ref="A120:C120"/>
    <mergeCell ref="A121:C121"/>
    <mergeCell ref="A124:C124"/>
    <mergeCell ref="A125:C125"/>
    <mergeCell ref="D96:D97"/>
    <mergeCell ref="A100:C100"/>
    <mergeCell ref="A101:C102"/>
    <mergeCell ref="D101:D102"/>
    <mergeCell ref="A106:C107"/>
    <mergeCell ref="D106:D107"/>
    <mergeCell ref="A105:C105"/>
    <mergeCell ref="A96:C97"/>
    <mergeCell ref="A91:C91"/>
    <mergeCell ref="A92:C92"/>
    <mergeCell ref="A78:C78"/>
    <mergeCell ref="A79:C80"/>
    <mergeCell ref="A95:C95"/>
    <mergeCell ref="D79:D80"/>
    <mergeCell ref="D81:H88"/>
    <mergeCell ref="A82:C82"/>
    <mergeCell ref="D66:H75"/>
    <mergeCell ref="A67:C67"/>
    <mergeCell ref="D63:D65"/>
    <mergeCell ref="A44:C44"/>
    <mergeCell ref="A45:C49"/>
    <mergeCell ref="D45:D49"/>
    <mergeCell ref="D50:H59"/>
    <mergeCell ref="A51:C51"/>
    <mergeCell ref="A62:C62"/>
    <mergeCell ref="A63:C65"/>
    <mergeCell ref="A27:C27"/>
    <mergeCell ref="A28:C30"/>
    <mergeCell ref="D28:D30"/>
    <mergeCell ref="D31:H41"/>
    <mergeCell ref="A32:C32"/>
    <mergeCell ref="A21:C21"/>
    <mergeCell ref="A22:C24"/>
    <mergeCell ref="D22:D24"/>
    <mergeCell ref="A4:C4"/>
    <mergeCell ref="A2:E2"/>
    <mergeCell ref="A9:C9"/>
    <mergeCell ref="D8:H18"/>
    <mergeCell ref="A5:C7"/>
    <mergeCell ref="D5:D7"/>
    <mergeCell ref="A149:G149"/>
    <mergeCell ref="A153:G153"/>
    <mergeCell ref="A137:C137"/>
    <mergeCell ref="A146:C146"/>
    <mergeCell ref="A135:E135"/>
    <mergeCell ref="A145:C145"/>
    <mergeCell ref="A138:C138"/>
    <mergeCell ref="A139:C139"/>
    <mergeCell ref="A140:C140"/>
    <mergeCell ref="A141:C141"/>
    <mergeCell ref="A142:C142"/>
    <mergeCell ref="A143:C143"/>
    <mergeCell ref="A144:C144"/>
    <mergeCell ref="D142:E142"/>
    <mergeCell ref="D143:E143"/>
    <mergeCell ref="D144:E144"/>
    <mergeCell ref="D145:E145"/>
    <mergeCell ref="D146:E146"/>
    <mergeCell ref="D137:E137"/>
    <mergeCell ref="D138:E138"/>
    <mergeCell ref="D139:E139"/>
    <mergeCell ref="D140:E140"/>
    <mergeCell ref="D141:E141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H1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Autor</cp:lastModifiedBy>
  <dcterms:created xsi:type="dcterms:W3CDTF">2016-01-17T16:32:35Z</dcterms:created>
  <dcterms:modified xsi:type="dcterms:W3CDTF">2016-01-27T23:37:01Z</dcterms:modified>
  <cp:category/>
  <cp:version/>
  <cp:contentType/>
  <cp:contentStatus/>
</cp:coreProperties>
</file>