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4" rupBuild="9303"/>
  <workbookPr codeName="Tento_sešit"/>
  <bookViews>
    <workbookView xWindow="65521" yWindow="6285" windowWidth="19230" windowHeight="6345" activeTab="2"/>
  </bookViews>
  <sheets>
    <sheet name="Krycí list" sheetId="51" r:id="rId1"/>
    <sheet name="Rekapitulace" sheetId="52" r:id="rId2"/>
    <sheet name="položky" sheetId="65" r:id="rId3"/>
  </sheets>
  <externalReferences>
    <externalReference r:id="rId6"/>
  </externalReferences>
  <definedNames>
    <definedName name="ADKM">#REF!</definedName>
    <definedName name="Analog">#REF!</definedName>
    <definedName name="CENA_CELKEM">#REF!</definedName>
    <definedName name="MDKM">#REF!</definedName>
    <definedName name="Monolog">#REF!</definedName>
    <definedName name="Pocet_Integral">#REF!</definedName>
    <definedName name="PocetMJ">'Krycí list'!$G$8</definedName>
    <definedName name="SazbaDPH1">'Krycí list'!$C$30</definedName>
    <definedName name="SazbaDPH2">'Krycí list'!$C$32</definedName>
    <definedName name="_xlnm.Print_Titles" localSheetId="1">'Rekapitulace'!$33:$33</definedName>
    <definedName name="_xlnm.Print_Titles" localSheetId="2">'položky'!$1:$2</definedName>
  </definedNames>
  <calcPr calcId="162913"/>
</workbook>
</file>

<file path=xl/sharedStrings.xml><?xml version="1.0" encoding="utf-8"?>
<sst xmlns="http://schemas.openxmlformats.org/spreadsheetml/2006/main" count="251" uniqueCount="189">
  <si>
    <t>ks</t>
  </si>
  <si>
    <t>Dodávka zařízení</t>
  </si>
  <si>
    <t>NOSNÝ MATERIÁL</t>
  </si>
  <si>
    <t>Nosný materiál</t>
  </si>
  <si>
    <t>mn.</t>
  </si>
  <si>
    <t>mn.j.</t>
  </si>
  <si>
    <t>POLOŽKOVÝ ROZPOČET</t>
  </si>
  <si>
    <t>Rozpočet:</t>
  </si>
  <si>
    <t>Objekt :</t>
  </si>
  <si>
    <t>Název objektu :</t>
  </si>
  <si>
    <t>JKSO :</t>
  </si>
  <si>
    <t>Stavba :</t>
  </si>
  <si>
    <t>Název stavby :</t>
  </si>
  <si>
    <t>SKP :</t>
  </si>
  <si>
    <t>Projektant :</t>
  </si>
  <si>
    <t>Počet měrných jednotek :</t>
  </si>
  <si>
    <t>Objednatel :</t>
  </si>
  <si>
    <t>Náklady na MJ :</t>
  </si>
  <si>
    <t>Počet listů :</t>
  </si>
  <si>
    <t>Zakázkové číslo :</t>
  </si>
  <si>
    <t>Zpracovatel projektu :</t>
  </si>
  <si>
    <t>Zhotovitel :</t>
  </si>
  <si>
    <t>ROZPOČTOVÉ NÁKLADY</t>
  </si>
  <si>
    <t>Rozpočtové náklady II. a III. hlavy</t>
  </si>
  <si>
    <t>Vedlejší rozpočtové náklady</t>
  </si>
  <si>
    <t>Dodávka celkem</t>
  </si>
  <si>
    <t>Z</t>
  </si>
  <si>
    <t>Montáž celkem</t>
  </si>
  <si>
    <t>R</t>
  </si>
  <si>
    <t>HSV celkem</t>
  </si>
  <si>
    <t>N</t>
  </si>
  <si>
    <t>PSV celkem</t>
  </si>
  <si>
    <t>ZRN celkem</t>
  </si>
  <si>
    <t>HZS</t>
  </si>
  <si>
    <t>RN II.a III.hlavy</t>
  </si>
  <si>
    <t>Ostatní VRN</t>
  </si>
  <si>
    <t>ZRN+VRN+HZS</t>
  </si>
  <si>
    <t>VRN celkem</t>
  </si>
  <si>
    <t>Vypracoval</t>
  </si>
  <si>
    <t>Za zhotovitele</t>
  </si>
  <si>
    <t>Za objednatele</t>
  </si>
  <si>
    <t>Jméno :</t>
  </si>
  <si>
    <t>Datum :</t>
  </si>
  <si>
    <t>Podpis:</t>
  </si>
  <si>
    <t>Podpis :</t>
  </si>
  <si>
    <t>Základ pro DPH</t>
  </si>
  <si>
    <t>%  činí :</t>
  </si>
  <si>
    <t>DPH</t>
  </si>
  <si>
    <t>CENA ZA OBJEKT CELKEM</t>
  </si>
  <si>
    <t>Poznámka :</t>
  </si>
  <si>
    <t>Složka - A, nosný materiál</t>
  </si>
  <si>
    <t>Název</t>
  </si>
  <si>
    <t>Rozpočet :</t>
  </si>
  <si>
    <t>Oddíl</t>
  </si>
  <si>
    <t>HSV</t>
  </si>
  <si>
    <t>PSV</t>
  </si>
  <si>
    <t>Dodávka</t>
  </si>
  <si>
    <t>Montáž</t>
  </si>
  <si>
    <t>Montáž zařízení</t>
  </si>
  <si>
    <t>Montáž rozvodů</t>
  </si>
  <si>
    <t>CELKEM  OBJEKT</t>
  </si>
  <si>
    <t>č.pol.</t>
  </si>
  <si>
    <t>montáž</t>
  </si>
  <si>
    <t>cena/jedn.</t>
  </si>
  <si>
    <t>dod/celkem</t>
  </si>
  <si>
    <t>mont./celkem</t>
  </si>
  <si>
    <t>CELKEM - DODÁVKA, vč. dopravy</t>
  </si>
  <si>
    <t>CELKEM - MONTÁŽ,  vč. přesunu</t>
  </si>
  <si>
    <t xml:space="preserve">DODÁVKA ZAŘÍZENÍ - CELKEM </t>
  </si>
  <si>
    <t>NOSNÝ MATERIÁL - CELKEM</t>
  </si>
  <si>
    <t>REKAPITULACE  MAR</t>
  </si>
  <si>
    <t xml:space="preserve">Siemens s.r.o. </t>
  </si>
  <si>
    <t>písmenem R a pořadovým číslem. Ceny položek lze získat od jednotlivých výrobců a dodavatelů.</t>
  </si>
  <si>
    <t xml:space="preserve">Systém RTS nepodporuje komponenty profese měření a regulace (MaR), proto jsou položky MaR označeny </t>
  </si>
  <si>
    <t>Poznámka:</t>
  </si>
  <si>
    <t>Univerzální modul, 8 I/O</t>
  </si>
  <si>
    <t>Položky  soupisu prací obsahují veškeré doplňkové a pomocné konstrukce, materiály a práce nutné pro provedení položky.</t>
  </si>
  <si>
    <t>Položka</t>
  </si>
  <si>
    <t>DODÁVKA ZAŘÍZENÍ</t>
  </si>
  <si>
    <t>Služby</t>
  </si>
  <si>
    <t>m</t>
  </si>
  <si>
    <t>Kabel CYKY-J 3x1,5 pevně uložený</t>
  </si>
  <si>
    <t>Kabel JYTY-O 2x1 pevně uložený</t>
  </si>
  <si>
    <t>Protipožární zapravení prostupů</t>
  </si>
  <si>
    <t>m2</t>
  </si>
  <si>
    <t xml:space="preserve">Kovový žlab 40/20 + příslušenství </t>
  </si>
  <si>
    <t>Trubka Ø16 + příslušenství</t>
  </si>
  <si>
    <t>R34</t>
  </si>
  <si>
    <t>R36</t>
  </si>
  <si>
    <t>SLUŽBY</t>
  </si>
  <si>
    <t>SLUŽBY - CELKEM</t>
  </si>
  <si>
    <t>R39</t>
  </si>
  <si>
    <t>SW  datových bodů</t>
  </si>
  <si>
    <t>I/O bodů</t>
  </si>
  <si>
    <t>Uvedení do provozu MaR</t>
  </si>
  <si>
    <t>Zaškolení obsluhy (součást komplexních zkoušek)</t>
  </si>
  <si>
    <t>Zpracování návodů pro obsluhu</t>
  </si>
  <si>
    <t>Zpracování svorkových schemat zapojení rozvaděčů MaR. Vypracování projektu skutečné dokumentace.</t>
  </si>
  <si>
    <t>Výchozí revize elektro</t>
  </si>
  <si>
    <t>Kabel JYTY-O 4x1 pevně uložený</t>
  </si>
  <si>
    <t>R1</t>
  </si>
  <si>
    <t>R2</t>
  </si>
  <si>
    <t>R5</t>
  </si>
  <si>
    <t>R6</t>
  </si>
  <si>
    <t>R7</t>
  </si>
  <si>
    <t>R8</t>
  </si>
  <si>
    <t>R9</t>
  </si>
  <si>
    <t>R10</t>
  </si>
  <si>
    <t>R11</t>
  </si>
  <si>
    <t>R12</t>
  </si>
  <si>
    <t>R13</t>
  </si>
  <si>
    <t>Ponorné teplotní čidlo Ni1000 - s jímkou 100mm, -30…+130°C</t>
  </si>
  <si>
    <t>Napájecí modul 1.2 A,  pojistka 10A</t>
  </si>
  <si>
    <t>Modul digitálních vstupů, 16 I/O</t>
  </si>
  <si>
    <t>Modul digitálních výstupů, 6 I/O</t>
  </si>
  <si>
    <t>R4</t>
  </si>
  <si>
    <t>R14</t>
  </si>
  <si>
    <t>R15</t>
  </si>
  <si>
    <t xml:space="preserve">Kovový žlab 250/100 + příslušenství </t>
  </si>
  <si>
    <t>R19</t>
  </si>
  <si>
    <t>R20</t>
  </si>
  <si>
    <t>Adresovací kolíčky   1 ... 12, + resetovací (2x)</t>
  </si>
  <si>
    <t>Obnova Goethovy vyhlídky v Karlových Varech</t>
  </si>
  <si>
    <t>Goethova vyhlídka v Karlových Varech</t>
  </si>
  <si>
    <t>3489 038 16 02</t>
  </si>
  <si>
    <t>Ateliér TŠ</t>
  </si>
  <si>
    <t>Statutární město Karlovy Vary</t>
  </si>
  <si>
    <t>Měření a regulace</t>
  </si>
  <si>
    <t>R3</t>
  </si>
  <si>
    <t>Venkovní teplotní čidlo LG-Ni1000, -50…+70°C</t>
  </si>
  <si>
    <t xml:space="preserve">RA1+P1                         </t>
  </si>
  <si>
    <t>Čidlo tlaku 0…4 bar, 0…10 V</t>
  </si>
  <si>
    <t xml:space="preserve">RA1+F1                            </t>
  </si>
  <si>
    <t>Kapilárový termostat jímkový/příložný 15-95C, nastavení pod krytem IP65</t>
  </si>
  <si>
    <t>Triakový regulátor pro proporcionální regulaci elektrického topení</t>
  </si>
  <si>
    <t xml:space="preserve">RA1+E2                </t>
  </si>
  <si>
    <t>Snímač hladiny + Sdružený dvojsondový snímač hladiny (nerez) v krabici</t>
  </si>
  <si>
    <t>Podstanice 52 I/O, BACnet/LonTalk</t>
  </si>
  <si>
    <t>Součást rozvaděče RA1</t>
  </si>
  <si>
    <t>RA1+DDC1</t>
  </si>
  <si>
    <t xml:space="preserve">RA1+N1                    </t>
  </si>
  <si>
    <t>Ovládací panel pro podstanice + Kabel 3m pro panel</t>
  </si>
  <si>
    <t>R16</t>
  </si>
  <si>
    <t>R17</t>
  </si>
  <si>
    <t xml:space="preserve">Kovový žlab 62/50 + příslušenství </t>
  </si>
  <si>
    <t>R18</t>
  </si>
  <si>
    <t>R21</t>
  </si>
  <si>
    <t>R22</t>
  </si>
  <si>
    <t>Kabel CYKY-J 5x4 pevně uložený</t>
  </si>
  <si>
    <t>Kabel J-Y(St)Y 2x2x0.8 pevně uložený</t>
  </si>
  <si>
    <t>R23</t>
  </si>
  <si>
    <t>R24</t>
  </si>
  <si>
    <t>R25</t>
  </si>
  <si>
    <t>R26</t>
  </si>
  <si>
    <t>R27</t>
  </si>
  <si>
    <t>R28</t>
  </si>
  <si>
    <t>R29</t>
  </si>
  <si>
    <t xml:space="preserve">Ukončení vodičů v rozvaděči + zapojení </t>
  </si>
  <si>
    <t>R30</t>
  </si>
  <si>
    <t>R31</t>
  </si>
  <si>
    <t>R32</t>
  </si>
  <si>
    <t>R33</t>
  </si>
  <si>
    <t>R35</t>
  </si>
  <si>
    <t>R37</t>
  </si>
  <si>
    <t>R38</t>
  </si>
  <si>
    <t>Kabel CYKY-J 5x2,5 pevně uložený</t>
  </si>
  <si>
    <t xml:space="preserve">RA1+B1
RA1+B2
RA1+B3
RA1+B4                                                           </t>
  </si>
  <si>
    <t>Dodávka TČ</t>
  </si>
  <si>
    <t>Kabelové teplotní čidlo, Ni1000, 1,5m, -30…+130°C</t>
  </si>
  <si>
    <t xml:space="preserve">RA1+B5                                                                       </t>
  </si>
  <si>
    <t xml:space="preserve">RA1+B6                           </t>
  </si>
  <si>
    <t xml:space="preserve">RA1+A1                                                         </t>
  </si>
  <si>
    <t xml:space="preserve">RA1+A2                              </t>
  </si>
  <si>
    <t>RA1+A3                      RA1+A4</t>
  </si>
  <si>
    <t>RA1+GSM</t>
  </si>
  <si>
    <t>GSM hlásič, 2 výstupní silová relé a 4 vstupní svorky +
Prutová GSM anténa a Záloha napájení GSM hlásič</t>
  </si>
  <si>
    <t>WPM1+ WPM2</t>
  </si>
  <si>
    <t>REGULÁTOR TČ</t>
  </si>
  <si>
    <t>OBSLUŽNÝ DÍL</t>
  </si>
  <si>
    <t>OVL1 + OVL2</t>
  </si>
  <si>
    <t>Složka - B, podružný materiál t.j. 6% z "A"</t>
  </si>
  <si>
    <t>R40</t>
  </si>
  <si>
    <t>Poznámka</t>
  </si>
  <si>
    <t>Komplexní zkoušky syst. MaR vč. související  částí elektro, topení</t>
  </si>
  <si>
    <t>RA1+E1, RA1+E5,
RA1+E6</t>
  </si>
  <si>
    <t>Kabel H07V-K  10 ohebný vodič, zeleno-žlutý</t>
  </si>
  <si>
    <t>Kabel H07V-K 1,5 ohebný vodič, zeleno-žlutý</t>
  </si>
  <si>
    <t xml:space="preserve">RA1+B7, RA1+B8                                                                            </t>
  </si>
  <si>
    <t xml:space="preserve">Rozvaděč MaR RA1, ovládá, napájí tepelných čerpadel, bivalentných zdrojů, el. ohřívače, rozvaděč je osazen ve strojovně 1.PP instalovaný výkon Pi = 34kW, 
součinitel současnosti beta = 0.80
jmenovitý proud rozváděče In = 50 A,                                                                                                                                    zkratová odolnost rozváděče Ik´´ = 10 kA,                                                                                                                                     
druh soustavy 3 N PE, AC 50Hz, 230/400V, TN-S, přepěťová ochrana B+C a D,                                                                                                                                                      celkové krytí rozváděče IP40/00
orientace kabelů přívod a vývody shora
ochranné opatření dle ČSN 33 2000-4-41 ed.2- automatické odpojení od zdroje
oceloplechový rozváděč skříňový, celkové rozměry VxŠxH 2000x600x400 mm 
počet polí 1  
UPS náhradní zdroj pro napájení DDC regulace                                                                                                                                                  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</si>
</sst>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E+00_)"/>
    <numFmt numFmtId="165" formatCode="0_)"/>
    <numFmt numFmtId="166" formatCode="#,##0\ &quot;Kč&quot;"/>
    <numFmt numFmtId="167" formatCode="0.0"/>
    <numFmt numFmtId="168" formatCode="_-* #,##0\ &quot;Kč&quot;_-;\-* #,##0\ &quot;Kč&quot;_-;_-* &quot;-&quot;??\ &quot;Kč&quot;_-;_-@_-"/>
    <numFmt numFmtId="169" formatCode="#,##0.0"/>
    <numFmt numFmtId="170" formatCode="dd/mm/yy"/>
  </numFmts>
  <fonts count="28">
    <font>
      <sz val="12"/>
      <name val="LinePrinter"/>
      <family val="2"/>
    </font>
    <font>
      <sz val="10"/>
      <name val="Arial"/>
      <family val="2"/>
    </font>
    <font>
      <b/>
      <sz val="10"/>
      <name val="Arial CE"/>
      <family val="2"/>
    </font>
    <font>
      <sz val="10"/>
      <name val="Arial CE"/>
      <family val="2"/>
    </font>
    <font>
      <sz val="9"/>
      <name val="Arial CE"/>
      <family val="2"/>
    </font>
    <font>
      <b/>
      <sz val="14"/>
      <name val="Arial CE"/>
      <family val="2"/>
    </font>
    <font>
      <sz val="10"/>
      <name val="LinePrinter"/>
      <family val="3"/>
    </font>
    <font>
      <b/>
      <sz val="9"/>
      <name val="Arial CE"/>
      <family val="2"/>
    </font>
    <font>
      <b/>
      <i/>
      <sz val="10"/>
      <name val="Arial CE"/>
      <family val="2"/>
    </font>
    <font>
      <sz val="8"/>
      <name val="Arial"/>
      <family val="2"/>
    </font>
    <font>
      <sz val="8"/>
      <name val="LinePrinter"/>
      <family val="3"/>
    </font>
    <font>
      <b/>
      <sz val="8"/>
      <name val="Arial"/>
      <family val="2"/>
    </font>
    <font>
      <b/>
      <sz val="8"/>
      <color indexed="8"/>
      <name val="Arial CE"/>
      <family val="2"/>
    </font>
    <font>
      <b/>
      <sz val="10"/>
      <color indexed="8"/>
      <name val="Arial CE"/>
      <family val="2"/>
    </font>
    <font>
      <b/>
      <sz val="11"/>
      <name val="Arial CE"/>
      <family val="2"/>
    </font>
    <font>
      <sz val="10"/>
      <color theme="1"/>
      <name val="Arial"/>
      <family val="2"/>
    </font>
    <font>
      <sz val="9"/>
      <name val="LinePrinter"/>
      <family val="3"/>
    </font>
    <font>
      <b/>
      <sz val="11"/>
      <name val="Arial"/>
      <family val="2"/>
    </font>
    <font>
      <b/>
      <sz val="10"/>
      <name val="Arial"/>
      <family val="2"/>
    </font>
    <font>
      <sz val="12"/>
      <color rgb="FFFF0000"/>
      <name val="LinePrinter"/>
      <family val="3"/>
    </font>
    <font>
      <b/>
      <sz val="12"/>
      <name val="Arial CE"/>
      <family val="2"/>
    </font>
    <font>
      <sz val="10"/>
      <color rgb="FFFF0000"/>
      <name val="Arial CE"/>
      <family val="2"/>
    </font>
    <font>
      <sz val="10"/>
      <color rgb="FFFF0000"/>
      <name val="Arial"/>
      <family val="2"/>
    </font>
    <font>
      <i/>
      <sz val="10"/>
      <name val="Arial CE"/>
      <family val="2"/>
    </font>
    <font>
      <i/>
      <sz val="10"/>
      <color rgb="FFFF0000"/>
      <name val="Arial CE"/>
      <family val="2"/>
    </font>
    <font>
      <sz val="12"/>
      <name val="Arial CE"/>
      <family val="2"/>
    </font>
    <font>
      <b/>
      <sz val="10"/>
      <color rgb="FFFF0000"/>
      <name val="Arial CE"/>
      <family val="2"/>
    </font>
    <font>
      <b/>
      <sz val="12"/>
      <color rgb="FFFF0000"/>
      <name val="Arial CE"/>
      <family val="2"/>
    </font>
  </fonts>
  <fills count="4">
    <fill>
      <patternFill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</fills>
  <borders count="5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/>
      <top style="double"/>
      <bottom/>
    </border>
    <border>
      <left/>
      <right/>
      <top style="double"/>
      <bottom/>
    </border>
    <border>
      <left/>
      <right style="double"/>
      <top style="double"/>
      <bottom/>
    </border>
    <border>
      <left style="thin"/>
      <right/>
      <top/>
      <bottom style="double"/>
    </border>
    <border>
      <left/>
      <right/>
      <top/>
      <bottom style="double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/>
      <top/>
      <bottom/>
    </border>
    <border>
      <left/>
      <right style="medium"/>
      <top/>
      <bottom/>
    </border>
    <border>
      <left/>
      <right style="thin"/>
      <top/>
      <bottom/>
    </border>
    <border>
      <left style="thin"/>
      <right style="thin"/>
      <top/>
      <bottom/>
    </border>
    <border>
      <left style="thin"/>
      <right style="medium"/>
      <top/>
      <bottom/>
    </border>
    <border>
      <left style="medium"/>
      <right/>
      <top style="medium"/>
      <bottom/>
    </border>
    <border>
      <left/>
      <right/>
      <top style="medium"/>
      <bottom/>
    </border>
    <border>
      <left style="thin"/>
      <right/>
      <top style="medium"/>
      <bottom/>
    </border>
    <border>
      <left/>
      <right style="medium"/>
      <top style="medium"/>
      <bottom/>
    </border>
    <border>
      <left/>
      <right/>
      <top/>
      <bottom style="thin"/>
    </border>
    <border>
      <left/>
      <right style="thin"/>
      <top/>
      <bottom style="thin"/>
    </border>
    <border>
      <left/>
      <right style="medium"/>
      <top/>
      <bottom style="thin"/>
    </border>
    <border>
      <left style="medium"/>
      <right/>
      <top style="thin"/>
      <bottom/>
    </border>
    <border>
      <left/>
      <right style="thin"/>
      <top style="thin"/>
      <bottom/>
    </border>
    <border>
      <left/>
      <right/>
      <top style="thin"/>
      <bottom/>
    </border>
    <border>
      <left/>
      <right style="medium"/>
      <top style="thin"/>
      <bottom/>
    </border>
    <border>
      <left style="thin"/>
      <right/>
      <top style="thin"/>
      <bottom/>
    </border>
    <border>
      <left style="medium"/>
      <right/>
      <top style="thin"/>
      <bottom style="thin"/>
    </border>
    <border>
      <left/>
      <right/>
      <top style="thin"/>
      <bottom style="thin"/>
    </border>
    <border>
      <left style="thin"/>
      <right/>
      <top style="thin"/>
      <bottom style="thin"/>
    </border>
    <border>
      <left/>
      <right style="medium"/>
      <top style="thin"/>
      <bottom style="thin"/>
    </border>
    <border>
      <left style="thin"/>
      <right/>
      <top/>
      <bottom/>
    </border>
    <border>
      <left style="medium"/>
      <right style="double"/>
      <top style="thin"/>
      <bottom/>
    </border>
    <border>
      <left style="double"/>
      <right style="double"/>
      <top style="thin"/>
      <bottom/>
    </border>
    <border>
      <left style="double"/>
      <right style="medium"/>
      <top style="thin"/>
      <bottom/>
    </border>
    <border>
      <left style="medium"/>
      <right style="thin"/>
      <top/>
      <bottom/>
    </border>
    <border>
      <left style="thin"/>
      <right style="medium"/>
      <top/>
      <bottom style="thin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/>
      <right style="thin"/>
      <top style="thin"/>
      <bottom style="thin"/>
    </border>
    <border>
      <left style="medium"/>
      <right style="thin"/>
      <top/>
      <bottom style="thin"/>
    </border>
    <border>
      <left style="medium"/>
      <right/>
      <top/>
      <bottom style="thin"/>
    </border>
    <border>
      <left style="thin"/>
      <right style="medium"/>
      <top style="thin"/>
      <bottom style="medium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 style="thin"/>
      <right/>
      <top style="thin"/>
      <bottom style="medium"/>
    </border>
    <border>
      <left/>
      <right style="medium"/>
      <top/>
      <bottom style="medium"/>
    </border>
    <border>
      <left style="thin"/>
      <right/>
      <top/>
      <bottom style="thin"/>
    </border>
    <border>
      <left style="double"/>
      <right/>
      <top style="double"/>
      <bottom/>
    </border>
    <border>
      <left/>
      <right style="thin"/>
      <top style="double"/>
      <bottom/>
    </border>
    <border>
      <left style="double"/>
      <right/>
      <top/>
      <bottom style="double"/>
    </border>
    <border>
      <left/>
      <right style="thin"/>
      <top/>
      <bottom style="double"/>
    </border>
    <border>
      <left/>
      <right style="double"/>
      <top/>
      <bottom style="double"/>
    </border>
  </borders>
  <cellStyleXfs count="3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5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1" applyNumberFormat="0">
      <alignment vertical="center" wrapText="1"/>
      <protection/>
    </xf>
    <xf numFmtId="0" fontId="13" fillId="0" borderId="2">
      <alignment horizontal="justify" vertical="center" wrapText="1"/>
      <protection locked="0"/>
    </xf>
    <xf numFmtId="0" fontId="3" fillId="0" borderId="0">
      <alignment/>
      <protection/>
    </xf>
    <xf numFmtId="0" fontId="15" fillId="0" borderId="0">
      <alignment/>
      <protection/>
    </xf>
    <xf numFmtId="0" fontId="3" fillId="0" borderId="0">
      <alignment/>
      <protection/>
    </xf>
    <xf numFmtId="0" fontId="12" fillId="0" borderId="2" applyProtection="0">
      <alignment horizontal="justify" vertical="center" wrapText="1"/>
    </xf>
    <xf numFmtId="9" fontId="15" fillId="0" borderId="0" applyFont="0" applyFill="0" applyBorder="0" applyAlignment="0" applyProtection="0"/>
    <xf numFmtId="0" fontId="9" fillId="0" borderId="2">
      <alignment horizontal="left" vertical="center" wrapText="1" indent="1"/>
      <protection/>
    </xf>
    <xf numFmtId="0" fontId="11" fillId="0" borderId="1">
      <alignment horizontal="left" vertical="center" wrapText="1"/>
      <protection/>
    </xf>
  </cellStyleXfs>
  <cellXfs count="252">
    <xf numFmtId="164" fontId="0" fillId="0" borderId="0" xfId="0" applyNumberFormat="1"/>
    <xf numFmtId="0" fontId="2" fillId="0" borderId="0" xfId="0" applyFont="1"/>
    <xf numFmtId="0" fontId="3" fillId="0" borderId="3" xfId="26" applyFont="1" applyBorder="1">
      <alignment/>
      <protection/>
    </xf>
    <xf numFmtId="0" fontId="0" fillId="0" borderId="4" xfId="0" applyNumberFormat="1" applyBorder="1" applyAlignment="1">
      <alignment horizontal="left"/>
    </xf>
    <xf numFmtId="0" fontId="0" fillId="0" borderId="5" xfId="0" applyNumberFormat="1" applyBorder="1"/>
    <xf numFmtId="0" fontId="0" fillId="0" borderId="0" xfId="0"/>
    <xf numFmtId="0" fontId="8" fillId="0" borderId="6" xfId="0" applyFont="1" applyFill="1" applyBorder="1"/>
    <xf numFmtId="0" fontId="3" fillId="0" borderId="7" xfId="26" applyBorder="1">
      <alignment/>
      <protection/>
    </xf>
    <xf numFmtId="0" fontId="3" fillId="0" borderId="7" xfId="26" applyBorder="1" applyAlignment="1">
      <alignment horizontal="right"/>
      <protection/>
    </xf>
    <xf numFmtId="0" fontId="0" fillId="0" borderId="0" xfId="0" applyBorder="1"/>
    <xf numFmtId="49" fontId="5" fillId="0" borderId="0" xfId="0" applyNumberFormat="1" applyFont="1" applyAlignment="1">
      <alignment horizontal="centerContinuous"/>
    </xf>
    <xf numFmtId="0" fontId="5" fillId="0" borderId="0" xfId="0" applyFont="1" applyAlignment="1">
      <alignment horizontal="centerContinuous"/>
    </xf>
    <xf numFmtId="0" fontId="5" fillId="0" borderId="0" xfId="0" applyFont="1" applyBorder="1" applyAlignment="1">
      <alignment horizontal="centerContinuous"/>
    </xf>
    <xf numFmtId="49" fontId="2" fillId="2" borderId="8" xfId="0" applyNumberFormat="1" applyFont="1" applyFill="1" applyBorder="1"/>
    <xf numFmtId="0" fontId="2" fillId="2" borderId="9" xfId="0" applyFont="1" applyFill="1" applyBorder="1"/>
    <xf numFmtId="0" fontId="2" fillId="2" borderId="10" xfId="0" applyFont="1" applyFill="1" applyBorder="1"/>
    <xf numFmtId="0" fontId="2" fillId="2" borderId="11" xfId="0" applyFont="1" applyFill="1" applyBorder="1"/>
    <xf numFmtId="0" fontId="2" fillId="2" borderId="12" xfId="0" applyFont="1" applyFill="1" applyBorder="1"/>
    <xf numFmtId="0" fontId="2" fillId="2" borderId="13" xfId="0" applyFont="1" applyFill="1" applyBorder="1"/>
    <xf numFmtId="49" fontId="4" fillId="0" borderId="14" xfId="0" applyNumberFormat="1" applyFont="1" applyBorder="1"/>
    <xf numFmtId="0" fontId="4" fillId="0" borderId="0" xfId="0" applyFont="1" applyBorder="1"/>
    <xf numFmtId="3" fontId="3" fillId="0" borderId="15" xfId="0" applyNumberFormat="1" applyFont="1" applyBorder="1"/>
    <xf numFmtId="3" fontId="3" fillId="0" borderId="16" xfId="0" applyNumberFormat="1" applyFont="1" applyBorder="1"/>
    <xf numFmtId="3" fontId="3" fillId="0" borderId="17" xfId="0" applyNumberFormat="1" applyFont="1" applyBorder="1"/>
    <xf numFmtId="3" fontId="3" fillId="0" borderId="18" xfId="0" applyNumberFormat="1" applyFont="1" applyBorder="1"/>
    <xf numFmtId="0" fontId="0" fillId="0" borderId="0" xfId="0" applyBorder="1" applyAlignment="1">
      <alignment wrapText="1"/>
    </xf>
    <xf numFmtId="0" fontId="2" fillId="3" borderId="8" xfId="0" applyFont="1" applyFill="1" applyBorder="1"/>
    <xf numFmtId="0" fontId="2" fillId="3" borderId="9" xfId="0" applyFont="1" applyFill="1" applyBorder="1"/>
    <xf numFmtId="3" fontId="2" fillId="3" borderId="10" xfId="0" applyNumberFormat="1" applyFont="1" applyFill="1" applyBorder="1"/>
    <xf numFmtId="3" fontId="2" fillId="3" borderId="11" xfId="0" applyNumberFormat="1" applyFont="1" applyFill="1" applyBorder="1"/>
    <xf numFmtId="3" fontId="2" fillId="3" borderId="12" xfId="0" applyNumberFormat="1" applyFont="1" applyFill="1" applyBorder="1"/>
    <xf numFmtId="3" fontId="2" fillId="3" borderId="13" xfId="0" applyNumberFormat="1" applyFont="1" applyFill="1" applyBorder="1"/>
    <xf numFmtId="3" fontId="4" fillId="0" borderId="0" xfId="0" applyNumberFormat="1" applyFont="1"/>
    <xf numFmtId="4" fontId="4" fillId="0" borderId="0" xfId="0" applyNumberFormat="1" applyFont="1"/>
    <xf numFmtId="4" fontId="0" fillId="0" borderId="0" xfId="0" applyNumberFormat="1"/>
    <xf numFmtId="0" fontId="5" fillId="0" borderId="0" xfId="0" applyFont="1" applyFill="1" applyAlignment="1">
      <alignment horizontal="centerContinuous" vertical="top"/>
    </xf>
    <xf numFmtId="0" fontId="6" fillId="0" borderId="0" xfId="0" applyFont="1" applyFill="1" applyAlignment="1">
      <alignment horizontal="centerContinuous"/>
    </xf>
    <xf numFmtId="0" fontId="6" fillId="0" borderId="0" xfId="0" applyFont="1" applyFill="1"/>
    <xf numFmtId="0" fontId="3" fillId="0" borderId="19" xfId="0" applyFont="1" applyFill="1" applyBorder="1" applyAlignment="1">
      <alignment horizontal="left"/>
    </xf>
    <xf numFmtId="0" fontId="6" fillId="0" borderId="20" xfId="0" applyFont="1" applyFill="1" applyBorder="1" applyAlignment="1">
      <alignment horizontal="centerContinuous"/>
    </xf>
    <xf numFmtId="0" fontId="2" fillId="0" borderId="21" xfId="0" applyFont="1" applyFill="1" applyBorder="1" applyAlignment="1">
      <alignment horizontal="left"/>
    </xf>
    <xf numFmtId="0" fontId="2" fillId="0" borderId="20" xfId="0" applyFont="1" applyFill="1" applyBorder="1" applyAlignment="1">
      <alignment horizontal="left"/>
    </xf>
    <xf numFmtId="0" fontId="6" fillId="0" borderId="22" xfId="0" applyFont="1" applyFill="1" applyBorder="1" applyAlignment="1">
      <alignment horizontal="centerContinuous"/>
    </xf>
    <xf numFmtId="0" fontId="6" fillId="0" borderId="23" xfId="0" applyFont="1" applyFill="1" applyBorder="1"/>
    <xf numFmtId="0" fontId="6" fillId="0" borderId="24" xfId="0" applyFont="1" applyFill="1" applyBorder="1"/>
    <xf numFmtId="0" fontId="6" fillId="0" borderId="25" xfId="0" applyFont="1" applyFill="1" applyBorder="1"/>
    <xf numFmtId="0" fontId="6" fillId="0" borderId="14" xfId="0" applyFont="1" applyFill="1" applyBorder="1"/>
    <xf numFmtId="0" fontId="6" fillId="0" borderId="16" xfId="0" applyFont="1" applyFill="1" applyBorder="1"/>
    <xf numFmtId="0" fontId="6" fillId="0" borderId="0" xfId="0" applyFont="1" applyFill="1" applyBorder="1"/>
    <xf numFmtId="0" fontId="6" fillId="0" borderId="0" xfId="0" applyFont="1" applyFill="1" applyBorder="1" applyAlignment="1">
      <alignment horizontal="right"/>
    </xf>
    <xf numFmtId="0" fontId="6" fillId="0" borderId="15" xfId="0" applyFont="1" applyFill="1" applyBorder="1"/>
    <xf numFmtId="49" fontId="8" fillId="0" borderId="14" xfId="0" applyNumberFormat="1" applyFont="1" applyFill="1" applyBorder="1"/>
    <xf numFmtId="49" fontId="6" fillId="0" borderId="16" xfId="0" applyNumberFormat="1" applyFont="1" applyFill="1" applyBorder="1"/>
    <xf numFmtId="0" fontId="8" fillId="0" borderId="0" xfId="0" applyFont="1" applyFill="1" applyBorder="1"/>
    <xf numFmtId="0" fontId="6" fillId="0" borderId="26" xfId="0" applyFont="1" applyFill="1" applyBorder="1"/>
    <xf numFmtId="0" fontId="6" fillId="0" borderId="27" xfId="0" applyFont="1" applyFill="1" applyBorder="1"/>
    <xf numFmtId="0" fontId="6" fillId="0" borderId="28" xfId="0" applyFont="1" applyFill="1" applyBorder="1"/>
    <xf numFmtId="0" fontId="6" fillId="0" borderId="28" xfId="0" applyFont="1" applyFill="1" applyBorder="1" applyAlignment="1">
      <alignment horizontal="right"/>
    </xf>
    <xf numFmtId="0" fontId="6" fillId="0" borderId="29" xfId="0" applyFont="1" applyFill="1" applyBorder="1"/>
    <xf numFmtId="0" fontId="6" fillId="0" borderId="30" xfId="0" applyNumberFormat="1" applyFont="1" applyFill="1" applyBorder="1"/>
    <xf numFmtId="0" fontId="6" fillId="0" borderId="28" xfId="0" applyNumberFormat="1" applyFont="1" applyFill="1" applyBorder="1"/>
    <xf numFmtId="0" fontId="6" fillId="0" borderId="29" xfId="0" applyNumberFormat="1" applyFont="1" applyFill="1" applyBorder="1"/>
    <xf numFmtId="0" fontId="6" fillId="0" borderId="30" xfId="0" applyFont="1" applyFill="1" applyBorder="1"/>
    <xf numFmtId="3" fontId="6" fillId="0" borderId="29" xfId="0" applyNumberFormat="1" applyFont="1" applyFill="1" applyBorder="1"/>
    <xf numFmtId="0" fontId="6" fillId="0" borderId="31" xfId="0" applyFont="1" applyFill="1" applyBorder="1"/>
    <xf numFmtId="0" fontId="6" fillId="0" borderId="32" xfId="0" applyFont="1" applyFill="1" applyBorder="1"/>
    <xf numFmtId="0" fontId="6" fillId="0" borderId="33" xfId="0" applyFont="1" applyFill="1" applyBorder="1"/>
    <xf numFmtId="0" fontId="16" fillId="0" borderId="34" xfId="0" applyFont="1" applyFill="1" applyBorder="1"/>
    <xf numFmtId="0" fontId="6" fillId="0" borderId="35" xfId="0" applyFont="1" applyFill="1" applyBorder="1"/>
    <xf numFmtId="3" fontId="6" fillId="0" borderId="0" xfId="0" applyNumberFormat="1" applyFont="1" applyFill="1"/>
    <xf numFmtId="3" fontId="3" fillId="0" borderId="17" xfId="0" applyNumberFormat="1" applyFont="1" applyFill="1" applyBorder="1"/>
    <xf numFmtId="3" fontId="3" fillId="0" borderId="18" xfId="0" applyNumberFormat="1" applyFont="1" applyFill="1" applyBorder="1"/>
    <xf numFmtId="0" fontId="2" fillId="0" borderId="36" xfId="0" applyFont="1" applyFill="1" applyBorder="1" applyAlignment="1">
      <alignment horizontal="centerContinuous" vertical="center"/>
    </xf>
    <xf numFmtId="0" fontId="2" fillId="0" borderId="37" xfId="0" applyFont="1" applyFill="1" applyBorder="1" applyAlignment="1">
      <alignment horizontal="centerContinuous" vertical="center"/>
    </xf>
    <xf numFmtId="0" fontId="6" fillId="0" borderId="37" xfId="0" applyFont="1" applyFill="1" applyBorder="1" applyAlignment="1">
      <alignment horizontal="centerContinuous" vertical="center"/>
    </xf>
    <xf numFmtId="0" fontId="6" fillId="0" borderId="38" xfId="0" applyFont="1" applyFill="1" applyBorder="1" applyAlignment="1">
      <alignment horizontal="centerContinuous" vertical="center"/>
    </xf>
    <xf numFmtId="0" fontId="2" fillId="0" borderId="8" xfId="0" applyFont="1" applyFill="1" applyBorder="1" applyAlignment="1">
      <alignment horizontal="left"/>
    </xf>
    <xf numFmtId="0" fontId="6" fillId="0" borderId="9" xfId="0" applyFont="1" applyFill="1" applyBorder="1" applyAlignment="1">
      <alignment horizontal="left"/>
    </xf>
    <xf numFmtId="0" fontId="6" fillId="0" borderId="10" xfId="0" applyFont="1" applyFill="1" applyBorder="1" applyAlignment="1">
      <alignment horizontal="centerContinuous"/>
    </xf>
    <xf numFmtId="0" fontId="2" fillId="0" borderId="9" xfId="0" applyFont="1" applyFill="1" applyBorder="1" applyAlignment="1">
      <alignment horizontal="centerContinuous"/>
    </xf>
    <xf numFmtId="0" fontId="6" fillId="0" borderId="9" xfId="0" applyFont="1" applyFill="1" applyBorder="1" applyAlignment="1">
      <alignment horizontal="centerContinuous"/>
    </xf>
    <xf numFmtId="0" fontId="6" fillId="0" borderId="39" xfId="0" applyFont="1" applyFill="1" applyBorder="1"/>
    <xf numFmtId="3" fontId="6" fillId="0" borderId="40" xfId="0" applyNumberFormat="1" applyFont="1" applyFill="1" applyBorder="1"/>
    <xf numFmtId="0" fontId="6" fillId="0" borderId="41" xfId="0" applyFont="1" applyFill="1" applyBorder="1"/>
    <xf numFmtId="3" fontId="6" fillId="0" borderId="42" xfId="0" applyNumberFormat="1" applyFont="1" applyFill="1" applyBorder="1"/>
    <xf numFmtId="0" fontId="6" fillId="0" borderId="43" xfId="0" applyFont="1" applyFill="1" applyBorder="1"/>
    <xf numFmtId="3" fontId="6" fillId="0" borderId="32" xfId="0" applyNumberFormat="1" applyFont="1" applyFill="1" applyBorder="1"/>
    <xf numFmtId="0" fontId="6" fillId="0" borderId="44" xfId="0" applyFont="1" applyFill="1" applyBorder="1"/>
    <xf numFmtId="0" fontId="6" fillId="0" borderId="45" xfId="0" applyFont="1" applyFill="1" applyBorder="1"/>
    <xf numFmtId="0" fontId="6" fillId="0" borderId="46" xfId="0" applyFont="1" applyFill="1" applyBorder="1"/>
    <xf numFmtId="3" fontId="6" fillId="0" borderId="47" xfId="0" applyNumberFormat="1" applyFont="1" applyFill="1" applyBorder="1"/>
    <xf numFmtId="0" fontId="6" fillId="0" borderId="48" xfId="0" applyFont="1" applyFill="1" applyBorder="1"/>
    <xf numFmtId="3" fontId="6" fillId="0" borderId="49" xfId="0" applyNumberFormat="1" applyFont="1" applyFill="1" applyBorder="1"/>
    <xf numFmtId="0" fontId="6" fillId="0" borderId="50" xfId="0" applyFont="1" applyFill="1" applyBorder="1"/>
    <xf numFmtId="0" fontId="6" fillId="0" borderId="19" xfId="0" applyFont="1" applyFill="1" applyBorder="1"/>
    <xf numFmtId="0" fontId="6" fillId="0" borderId="20" xfId="0" applyFont="1" applyFill="1" applyBorder="1"/>
    <xf numFmtId="0" fontId="6" fillId="0" borderId="21" xfId="0" applyFont="1" applyFill="1" applyBorder="1"/>
    <xf numFmtId="0" fontId="6" fillId="0" borderId="22" xfId="0" applyFont="1" applyFill="1" applyBorder="1"/>
    <xf numFmtId="170" fontId="6" fillId="0" borderId="0" xfId="0" applyNumberFormat="1" applyFont="1" applyFill="1" applyBorder="1"/>
    <xf numFmtId="167" fontId="6" fillId="0" borderId="30" xfId="0" applyNumberFormat="1" applyFont="1" applyFill="1" applyBorder="1" applyAlignment="1">
      <alignment horizontal="right"/>
    </xf>
    <xf numFmtId="166" fontId="6" fillId="0" borderId="32" xfId="0" applyNumberFormat="1" applyFont="1" applyFill="1" applyBorder="1"/>
    <xf numFmtId="166" fontId="6" fillId="0" borderId="0" xfId="0" applyNumberFormat="1" applyFont="1" applyFill="1" applyBorder="1"/>
    <xf numFmtId="0" fontId="6" fillId="0" borderId="34" xfId="0" applyFont="1" applyFill="1" applyBorder="1"/>
    <xf numFmtId="0" fontId="2" fillId="0" borderId="48" xfId="0" applyFont="1" applyFill="1" applyBorder="1"/>
    <xf numFmtId="0" fontId="2" fillId="0" borderId="49" xfId="0" applyFont="1" applyFill="1" applyBorder="1"/>
    <xf numFmtId="0" fontId="2" fillId="0" borderId="51" xfId="0" applyFont="1" applyFill="1" applyBorder="1"/>
    <xf numFmtId="166" fontId="14" fillId="0" borderId="49" xfId="0" applyNumberFormat="1" applyFont="1" applyFill="1" applyBorder="1"/>
    <xf numFmtId="0" fontId="2" fillId="0" borderId="52" xfId="0" applyFont="1" applyFill="1" applyBorder="1"/>
    <xf numFmtId="0" fontId="2" fillId="0" borderId="0" xfId="0" applyFont="1" applyFill="1"/>
    <xf numFmtId="0" fontId="6" fillId="0" borderId="0" xfId="0" applyFont="1" applyFill="1" applyAlignment="1">
      <alignment/>
    </xf>
    <xf numFmtId="164" fontId="0" fillId="0" borderId="0" xfId="0" applyNumberFormat="1" applyFont="1" applyFill="1" applyBorder="1" applyAlignment="1">
      <alignment horizontal="center" vertical="top"/>
    </xf>
    <xf numFmtId="4" fontId="18" fillId="0" borderId="0" xfId="0" applyNumberFormat="1" applyFont="1" applyFill="1" applyBorder="1" applyAlignment="1">
      <alignment horizontal="center" vertical="top"/>
    </xf>
    <xf numFmtId="2" fontId="2" fillId="0" borderId="0" xfId="0" applyNumberFormat="1" applyFont="1" applyFill="1" applyBorder="1" applyAlignment="1" applyProtection="1">
      <alignment horizontal="center" vertical="top"/>
      <protection/>
    </xf>
    <xf numFmtId="164" fontId="19" fillId="0" borderId="0" xfId="0" applyNumberFormat="1" applyFont="1" applyFill="1" applyAlignment="1">
      <alignment vertical="top"/>
    </xf>
    <xf numFmtId="164" fontId="0" fillId="0" borderId="7" xfId="0" applyNumberFormat="1" applyFont="1" applyFill="1" applyBorder="1" applyAlignment="1">
      <alignment horizontal="center" vertical="top"/>
    </xf>
    <xf numFmtId="169" fontId="2" fillId="0" borderId="7" xfId="0" applyNumberFormat="1" applyFont="1" applyFill="1" applyBorder="1" applyAlignment="1" applyProtection="1">
      <alignment horizontal="center" vertical="top"/>
      <protection/>
    </xf>
    <xf numFmtId="4" fontId="2" fillId="0" borderId="7" xfId="0" applyNumberFormat="1" applyFont="1" applyFill="1" applyBorder="1" applyAlignment="1" applyProtection="1">
      <alignment horizontal="center" vertical="top"/>
      <protection/>
    </xf>
    <xf numFmtId="1" fontId="1" fillId="0" borderId="0" xfId="0" applyNumberFormat="1" applyFont="1" applyFill="1" applyAlignment="1">
      <alignment horizontal="center" vertical="top"/>
    </xf>
    <xf numFmtId="1" fontId="3" fillId="0" borderId="0" xfId="0" applyNumberFormat="1" applyFont="1" applyFill="1" applyAlignment="1">
      <alignment horizontal="left" vertical="top"/>
    </xf>
    <xf numFmtId="164" fontId="3" fillId="0" borderId="0" xfId="0" applyNumberFormat="1" applyFont="1" applyFill="1" applyAlignment="1">
      <alignment vertical="top"/>
    </xf>
    <xf numFmtId="164" fontId="3" fillId="0" borderId="0" xfId="0" applyNumberFormat="1" applyFont="1" applyFill="1" applyAlignment="1">
      <alignment horizontal="left" vertical="top"/>
    </xf>
    <xf numFmtId="164" fontId="3" fillId="0" borderId="0" xfId="0" applyNumberFormat="1" applyFont="1" applyFill="1" applyAlignment="1">
      <alignment horizontal="center" vertical="top"/>
    </xf>
    <xf numFmtId="3" fontId="3" fillId="0" borderId="0" xfId="0" applyNumberFormat="1" applyFont="1" applyFill="1" applyAlignment="1">
      <alignment horizontal="center" vertical="top"/>
    </xf>
    <xf numFmtId="169" fontId="3" fillId="0" borderId="0" xfId="0" applyNumberFormat="1" applyFont="1" applyFill="1" applyAlignment="1">
      <alignment vertical="top"/>
    </xf>
    <xf numFmtId="4" fontId="3" fillId="0" borderId="0" xfId="0" applyNumberFormat="1" applyFont="1" applyFill="1" applyAlignment="1">
      <alignment vertical="top"/>
    </xf>
    <xf numFmtId="3" fontId="3" fillId="0" borderId="0" xfId="0" applyNumberFormat="1" applyFont="1" applyFill="1" applyAlignment="1">
      <alignment vertical="top"/>
    </xf>
    <xf numFmtId="165" fontId="20" fillId="0" borderId="0" xfId="0" applyNumberFormat="1" applyFont="1" applyFill="1" applyAlignment="1" applyProtection="1">
      <alignment horizontal="left" vertical="top"/>
      <protection locked="0"/>
    </xf>
    <xf numFmtId="164" fontId="21" fillId="0" borderId="0" xfId="0" applyNumberFormat="1" applyFont="1" applyFill="1" applyAlignment="1">
      <alignment vertical="top"/>
    </xf>
    <xf numFmtId="164" fontId="21" fillId="0" borderId="0" xfId="0" applyNumberFormat="1" applyFont="1" applyFill="1" applyAlignment="1">
      <alignment horizontal="center" vertical="top"/>
    </xf>
    <xf numFmtId="3" fontId="21" fillId="0" borderId="0" xfId="0" applyNumberFormat="1" applyFont="1" applyFill="1" applyAlignment="1">
      <alignment horizontal="center" vertical="top"/>
    </xf>
    <xf numFmtId="169" fontId="21" fillId="0" borderId="0" xfId="0" applyNumberFormat="1" applyFont="1" applyFill="1" applyAlignment="1">
      <alignment vertical="top"/>
    </xf>
    <xf numFmtId="1" fontId="1" fillId="0" borderId="0" xfId="0" applyNumberFormat="1" applyFont="1" applyFill="1" applyAlignment="1">
      <alignment horizontal="left" vertical="top"/>
    </xf>
    <xf numFmtId="1" fontId="3" fillId="0" borderId="0" xfId="0" applyNumberFormat="1" applyFont="1" applyFill="1" applyAlignment="1">
      <alignment horizontal="left" vertical="top" wrapText="1"/>
    </xf>
    <xf numFmtId="164" fontId="0" fillId="0" borderId="0" xfId="0" applyNumberFormat="1" applyFont="1" applyFill="1" applyAlignment="1">
      <alignment vertical="top"/>
    </xf>
    <xf numFmtId="164" fontId="21" fillId="0" borderId="0" xfId="0" applyNumberFormat="1" applyFont="1" applyFill="1" applyAlignment="1">
      <alignment horizontal="left" vertical="top"/>
    </xf>
    <xf numFmtId="4" fontId="21" fillId="0" borderId="0" xfId="0" applyNumberFormat="1" applyFont="1" applyFill="1" applyAlignment="1">
      <alignment vertical="top"/>
    </xf>
    <xf numFmtId="3" fontId="21" fillId="0" borderId="0" xfId="0" applyNumberFormat="1" applyFont="1" applyFill="1" applyAlignment="1">
      <alignment vertical="top"/>
    </xf>
    <xf numFmtId="164" fontId="3" fillId="0" borderId="0" xfId="0" applyNumberFormat="1" applyFont="1" applyFill="1" applyAlignment="1">
      <alignment vertical="top"/>
    </xf>
    <xf numFmtId="164" fontId="3" fillId="0" borderId="0" xfId="0" applyNumberFormat="1" applyFont="1" applyFill="1" applyAlignment="1">
      <alignment vertical="top" wrapText="1"/>
    </xf>
    <xf numFmtId="164" fontId="3" fillId="0" borderId="0" xfId="0" applyNumberFormat="1" applyFont="1" applyFill="1" applyAlignment="1">
      <alignment horizontal="center" vertical="top"/>
    </xf>
    <xf numFmtId="3" fontId="3" fillId="0" borderId="0" xfId="0" applyNumberFormat="1" applyFont="1" applyFill="1" applyAlignment="1">
      <alignment horizontal="center" vertical="top"/>
    </xf>
    <xf numFmtId="169" fontId="3" fillId="0" borderId="0" xfId="0" applyNumberFormat="1" applyFont="1" applyFill="1" applyAlignment="1">
      <alignment vertical="top"/>
    </xf>
    <xf numFmtId="4" fontId="3" fillId="0" borderId="0" xfId="0" applyNumberFormat="1" applyFont="1" applyFill="1" applyAlignment="1">
      <alignment vertical="top"/>
    </xf>
    <xf numFmtId="3" fontId="3" fillId="0" borderId="0" xfId="0" applyNumberFormat="1" applyFont="1" applyFill="1" applyAlignment="1">
      <alignment vertical="top"/>
    </xf>
    <xf numFmtId="164" fontId="3" fillId="0" borderId="0" xfId="0" applyNumberFormat="1" applyFont="1" applyFill="1" applyAlignment="1">
      <alignment vertical="top" wrapText="1"/>
    </xf>
    <xf numFmtId="1" fontId="3" fillId="0" borderId="0" xfId="0" applyNumberFormat="1" applyFont="1" applyFill="1" applyAlignment="1">
      <alignment vertical="top" wrapText="1"/>
    </xf>
    <xf numFmtId="164" fontId="1" fillId="0" borderId="0" xfId="0" applyNumberFormat="1" applyFont="1" applyFill="1" applyBorder="1" applyAlignment="1">
      <alignment vertical="top"/>
    </xf>
    <xf numFmtId="0" fontId="3" fillId="0" borderId="0" xfId="0" applyFont="1" applyFill="1" applyBorder="1" applyAlignment="1">
      <alignment horizontal="left" vertical="top"/>
    </xf>
    <xf numFmtId="4" fontId="1" fillId="0" borderId="0" xfId="0" applyNumberFormat="1" applyFont="1" applyFill="1" applyBorder="1" applyAlignment="1">
      <alignment vertical="top"/>
    </xf>
    <xf numFmtId="4" fontId="1" fillId="0" borderId="0" xfId="0" applyNumberFormat="1" applyFont="1" applyFill="1" applyBorder="1" applyAlignment="1" applyProtection="1">
      <alignment horizontal="center" vertical="top"/>
      <protection locked="0"/>
    </xf>
    <xf numFmtId="0" fontId="1" fillId="0" borderId="0" xfId="0" applyFont="1" applyFill="1" applyAlignment="1">
      <alignment horizontal="left" vertical="top"/>
    </xf>
    <xf numFmtId="0" fontId="1" fillId="0" borderId="0" xfId="0" applyFont="1" applyFill="1" applyBorder="1" applyAlignment="1">
      <alignment horizontal="center" vertical="top"/>
    </xf>
    <xf numFmtId="169" fontId="1" fillId="0" borderId="0" xfId="0" applyNumberFormat="1" applyFont="1" applyFill="1" applyBorder="1" applyAlignment="1">
      <alignment vertical="top"/>
    </xf>
    <xf numFmtId="4" fontId="1" fillId="0" borderId="0" xfId="0" applyNumberFormat="1" applyFont="1" applyFill="1" applyBorder="1" applyAlignment="1" applyProtection="1">
      <alignment vertical="top"/>
      <protection locked="0"/>
    </xf>
    <xf numFmtId="164" fontId="0" fillId="0" borderId="0" xfId="0" applyNumberFormat="1" applyFont="1" applyFill="1" applyAlignment="1">
      <alignment horizontal="left" vertical="top" wrapText="1"/>
    </xf>
    <xf numFmtId="164" fontId="0" fillId="0" borderId="0" xfId="0" applyNumberFormat="1" applyFont="1" applyFill="1" applyAlignment="1">
      <alignment vertical="top" wrapText="1"/>
    </xf>
    <xf numFmtId="164" fontId="0" fillId="0" borderId="0" xfId="0" applyNumberFormat="1" applyFont="1" applyFill="1" applyAlignment="1">
      <alignment horizontal="center" vertical="top"/>
    </xf>
    <xf numFmtId="169" fontId="0" fillId="0" borderId="0" xfId="0" applyNumberFormat="1" applyFont="1" applyFill="1" applyAlignment="1">
      <alignment horizontal="center" vertical="top"/>
    </xf>
    <xf numFmtId="4" fontId="0" fillId="0" borderId="0" xfId="0" applyNumberFormat="1" applyFont="1" applyFill="1" applyAlignment="1">
      <alignment horizontal="center" vertical="top"/>
    </xf>
    <xf numFmtId="0" fontId="3" fillId="0" borderId="0" xfId="0" applyFont="1" applyFill="1" applyBorder="1" applyAlignment="1">
      <alignment horizontal="left" vertical="top" wrapText="1"/>
    </xf>
    <xf numFmtId="164" fontId="22" fillId="0" borderId="0" xfId="0" applyNumberFormat="1" applyFont="1" applyFill="1" applyBorder="1" applyAlignment="1">
      <alignment vertical="top"/>
    </xf>
    <xf numFmtId="0" fontId="22" fillId="0" borderId="0" xfId="0" applyFont="1" applyFill="1" applyBorder="1" applyAlignment="1">
      <alignment horizontal="center" vertical="top"/>
    </xf>
    <xf numFmtId="3" fontId="22" fillId="0" borderId="0" xfId="0" applyNumberFormat="1" applyFont="1" applyFill="1" applyBorder="1" applyAlignment="1">
      <alignment horizontal="center" vertical="top"/>
    </xf>
    <xf numFmtId="169" fontId="22" fillId="0" borderId="0" xfId="0" applyNumberFormat="1" applyFont="1" applyFill="1" applyBorder="1" applyAlignment="1">
      <alignment vertical="top"/>
    </xf>
    <xf numFmtId="4" fontId="22" fillId="0" borderId="0" xfId="0" applyNumberFormat="1" applyFont="1" applyFill="1" applyBorder="1" applyAlignment="1">
      <alignment vertical="top"/>
    </xf>
    <xf numFmtId="0" fontId="1" fillId="0" borderId="0" xfId="0" applyFont="1" applyFill="1" applyBorder="1" applyAlignment="1">
      <alignment horizontal="left" vertical="top"/>
    </xf>
    <xf numFmtId="164" fontId="2" fillId="0" borderId="0" xfId="0" applyNumberFormat="1" applyFont="1" applyFill="1" applyAlignment="1">
      <alignment horizontal="center" vertical="top"/>
    </xf>
    <xf numFmtId="3" fontId="2" fillId="0" borderId="0" xfId="0" applyNumberFormat="1" applyFont="1" applyFill="1" applyAlignment="1">
      <alignment horizontal="center" vertical="top"/>
    </xf>
    <xf numFmtId="169" fontId="2" fillId="0" borderId="0" xfId="0" applyNumberFormat="1" applyFont="1" applyFill="1" applyAlignment="1">
      <alignment vertical="top"/>
    </xf>
    <xf numFmtId="4" fontId="2" fillId="0" borderId="0" xfId="0" applyNumberFormat="1" applyFont="1" applyFill="1" applyAlignment="1">
      <alignment vertical="top"/>
    </xf>
    <xf numFmtId="168" fontId="2" fillId="0" borderId="0" xfId="21" applyNumberFormat="1" applyFont="1" applyFill="1" applyAlignment="1">
      <alignment vertical="top"/>
    </xf>
    <xf numFmtId="3" fontId="1" fillId="0" borderId="0" xfId="0" applyNumberFormat="1" applyFont="1" applyFill="1" applyBorder="1" applyAlignment="1">
      <alignment horizontal="center" vertical="top"/>
    </xf>
    <xf numFmtId="168" fontId="2" fillId="0" borderId="7" xfId="21" applyNumberFormat="1" applyFont="1" applyFill="1" applyBorder="1" applyAlignment="1">
      <alignment vertical="top"/>
    </xf>
    <xf numFmtId="1" fontId="2" fillId="0" borderId="0" xfId="0" applyNumberFormat="1" applyFont="1" applyFill="1" applyAlignment="1">
      <alignment horizontal="left" vertical="top"/>
    </xf>
    <xf numFmtId="164" fontId="20" fillId="0" borderId="0" xfId="0" applyNumberFormat="1" applyFont="1" applyFill="1" applyAlignment="1">
      <alignment vertical="top"/>
    </xf>
    <xf numFmtId="3" fontId="20" fillId="0" borderId="0" xfId="0" applyNumberFormat="1" applyFont="1" applyFill="1" applyAlignment="1">
      <alignment horizontal="center" vertical="top"/>
    </xf>
    <xf numFmtId="164" fontId="20" fillId="0" borderId="0" xfId="0" applyNumberFormat="1" applyFont="1" applyFill="1" applyAlignment="1">
      <alignment horizontal="center" vertical="top"/>
    </xf>
    <xf numFmtId="4" fontId="20" fillId="0" borderId="0" xfId="0" applyNumberFormat="1" applyFont="1" applyFill="1" applyAlignment="1">
      <alignment vertical="top"/>
    </xf>
    <xf numFmtId="165" fontId="23" fillId="0" borderId="0" xfId="0" applyNumberFormat="1" applyFont="1" applyFill="1" applyAlignment="1" applyProtection="1">
      <alignment horizontal="left" vertical="top"/>
      <protection locked="0"/>
    </xf>
    <xf numFmtId="164" fontId="3" fillId="0" borderId="0" xfId="0" applyNumberFormat="1" applyFont="1" applyFill="1" applyAlignment="1" applyProtection="1">
      <alignment horizontal="center" vertical="top"/>
      <protection locked="0"/>
    </xf>
    <xf numFmtId="0" fontId="3" fillId="0" borderId="0" xfId="0" applyFont="1" applyFill="1" applyBorder="1" applyAlignment="1">
      <alignment horizontal="left" vertical="top"/>
    </xf>
    <xf numFmtId="164" fontId="21" fillId="0" borderId="0" xfId="0" applyNumberFormat="1" applyFont="1" applyAlignment="1">
      <alignment vertical="top"/>
    </xf>
    <xf numFmtId="164" fontId="21" fillId="0" borderId="0" xfId="0" applyNumberFormat="1" applyFont="1" applyAlignment="1" applyProtection="1">
      <alignment horizontal="center" vertical="top"/>
      <protection locked="0"/>
    </xf>
    <xf numFmtId="164" fontId="21" fillId="0" borderId="0" xfId="0" applyNumberFormat="1" applyFont="1" applyAlignment="1" applyProtection="1">
      <alignment horizontal="center" vertical="top"/>
      <protection locked="0"/>
    </xf>
    <xf numFmtId="3" fontId="21" fillId="0" borderId="0" xfId="0" applyNumberFormat="1" applyFont="1" applyFill="1" applyAlignment="1">
      <alignment horizontal="center" vertical="top"/>
    </xf>
    <xf numFmtId="4" fontId="21" fillId="0" borderId="0" xfId="0" applyNumberFormat="1" applyFont="1" applyFill="1" applyAlignment="1">
      <alignment vertical="top"/>
    </xf>
    <xf numFmtId="164" fontId="3" fillId="0" borderId="0" xfId="0" applyNumberFormat="1" applyFont="1" applyAlignment="1" applyProtection="1">
      <alignment horizontal="center" vertical="top"/>
      <protection locked="0"/>
    </xf>
    <xf numFmtId="165" fontId="24" fillId="0" borderId="0" xfId="0" applyNumberFormat="1" applyFont="1" applyAlignment="1" applyProtection="1">
      <alignment horizontal="left" vertical="top"/>
      <protection locked="0"/>
    </xf>
    <xf numFmtId="4" fontId="25" fillId="0" borderId="0" xfId="0" applyNumberFormat="1" applyFont="1" applyFill="1" applyAlignment="1">
      <alignment horizontal="center" vertical="top"/>
    </xf>
    <xf numFmtId="1" fontId="3" fillId="0" borderId="0" xfId="0" applyNumberFormat="1" applyFont="1" applyFill="1" applyAlignment="1" applyProtection="1">
      <alignment horizontal="left" vertical="top"/>
      <protection locked="0"/>
    </xf>
    <xf numFmtId="3" fontId="2" fillId="0" borderId="0" xfId="0" applyNumberFormat="1" applyFont="1" applyFill="1" applyAlignment="1">
      <alignment horizontal="center" vertical="top"/>
    </xf>
    <xf numFmtId="4" fontId="3" fillId="0" borderId="0" xfId="0" applyNumberFormat="1" applyFont="1" applyFill="1" applyAlignment="1" applyProtection="1">
      <alignment vertical="top"/>
      <protection/>
    </xf>
    <xf numFmtId="164" fontId="2" fillId="0" borderId="0" xfId="0" applyNumberFormat="1" applyFont="1" applyFill="1" applyAlignment="1">
      <alignment horizontal="center" vertical="top"/>
    </xf>
    <xf numFmtId="169" fontId="2" fillId="0" borderId="0" xfId="0" applyNumberFormat="1" applyFont="1" applyFill="1" applyAlignment="1">
      <alignment vertical="top"/>
    </xf>
    <xf numFmtId="4" fontId="2" fillId="0" borderId="0" xfId="0" applyNumberFormat="1" applyFont="1" applyFill="1" applyAlignment="1">
      <alignment vertical="top"/>
    </xf>
    <xf numFmtId="168" fontId="2" fillId="0" borderId="0" xfId="21" applyNumberFormat="1" applyFont="1" applyFill="1" applyAlignment="1">
      <alignment vertical="top"/>
    </xf>
    <xf numFmtId="168" fontId="2" fillId="0" borderId="7" xfId="21" applyNumberFormat="1" applyFont="1" applyFill="1" applyBorder="1" applyAlignment="1">
      <alignment vertical="top"/>
    </xf>
    <xf numFmtId="164" fontId="26" fillId="0" borderId="0" xfId="0" applyNumberFormat="1" applyFont="1" applyFill="1" applyAlignment="1">
      <alignment vertical="top"/>
    </xf>
    <xf numFmtId="1" fontId="26" fillId="0" borderId="0" xfId="0" applyNumberFormat="1" applyFont="1" applyFill="1" applyAlignment="1" applyProtection="1">
      <alignment horizontal="left" vertical="top"/>
      <protection locked="0"/>
    </xf>
    <xf numFmtId="164" fontId="26" fillId="0" borderId="0" xfId="0" applyNumberFormat="1" applyFont="1" applyFill="1" applyAlignment="1">
      <alignment horizontal="center" vertical="top"/>
    </xf>
    <xf numFmtId="3" fontId="26" fillId="0" borderId="0" xfId="0" applyNumberFormat="1" applyFont="1" applyFill="1" applyAlignment="1">
      <alignment horizontal="center" vertical="top"/>
    </xf>
    <xf numFmtId="169" fontId="26" fillId="0" borderId="0" xfId="0" applyNumberFormat="1" applyFont="1" applyFill="1" applyAlignment="1">
      <alignment vertical="top"/>
    </xf>
    <xf numFmtId="4" fontId="26" fillId="0" borderId="0" xfId="0" applyNumberFormat="1" applyFont="1" applyFill="1" applyAlignment="1">
      <alignment vertical="top"/>
    </xf>
    <xf numFmtId="168" fontId="26" fillId="0" borderId="0" xfId="21" applyNumberFormat="1" applyFont="1" applyFill="1" applyAlignment="1" applyProtection="1">
      <alignment vertical="top"/>
      <protection/>
    </xf>
    <xf numFmtId="164" fontId="27" fillId="0" borderId="0" xfId="0" applyNumberFormat="1" applyFont="1" applyFill="1" applyAlignment="1">
      <alignment vertical="top"/>
    </xf>
    <xf numFmtId="165" fontId="20" fillId="0" borderId="0" xfId="0" applyNumberFormat="1" applyFont="1" applyFill="1" applyAlignment="1" applyProtection="1">
      <alignment horizontal="left" vertical="top"/>
      <protection locked="0"/>
    </xf>
    <xf numFmtId="1" fontId="20" fillId="0" borderId="0" xfId="0" applyNumberFormat="1" applyFont="1" applyFill="1" applyAlignment="1">
      <alignment horizontal="center" vertical="top"/>
    </xf>
    <xf numFmtId="3" fontId="20" fillId="0" borderId="0" xfId="0" applyNumberFormat="1" applyFont="1" applyFill="1" applyAlignment="1">
      <alignment horizontal="center" vertical="top"/>
    </xf>
    <xf numFmtId="169" fontId="20" fillId="0" borderId="0" xfId="0" applyNumberFormat="1" applyFont="1" applyFill="1" applyAlignment="1">
      <alignment vertical="top"/>
    </xf>
    <xf numFmtId="4" fontId="20" fillId="0" borderId="0" xfId="0" applyNumberFormat="1" applyFont="1" applyFill="1" applyAlignment="1">
      <alignment vertical="top"/>
    </xf>
    <xf numFmtId="4" fontId="27" fillId="0" borderId="0" xfId="0" applyNumberFormat="1" applyFont="1" applyFill="1" applyAlignment="1">
      <alignment vertical="top"/>
    </xf>
    <xf numFmtId="4" fontId="27" fillId="0" borderId="0" xfId="0" applyNumberFormat="1" applyFont="1" applyFill="1" applyAlignment="1">
      <alignment vertical="top"/>
    </xf>
    <xf numFmtId="1" fontId="3" fillId="0" borderId="0" xfId="0" applyNumberFormat="1" applyFont="1" applyFill="1" applyAlignment="1" applyProtection="1">
      <alignment horizontal="left" vertical="top"/>
      <protection locked="0"/>
    </xf>
    <xf numFmtId="164" fontId="3" fillId="0" borderId="0" xfId="0" applyNumberFormat="1" applyFont="1" applyAlignment="1" applyProtection="1">
      <alignment horizontal="left" vertical="top"/>
      <protection locked="0"/>
    </xf>
    <xf numFmtId="1" fontId="3" fillId="0" borderId="0" xfId="0" applyNumberFormat="1" applyFont="1" applyAlignment="1" applyProtection="1">
      <alignment horizontal="center" vertical="top"/>
      <protection locked="0"/>
    </xf>
    <xf numFmtId="166" fontId="3" fillId="0" borderId="0" xfId="0" applyNumberFormat="1" applyFont="1" applyFill="1" applyAlignment="1" applyProtection="1">
      <alignment horizontal="center" vertical="top"/>
      <protection/>
    </xf>
    <xf numFmtId="165" fontId="3" fillId="0" borderId="0" xfId="0" applyNumberFormat="1" applyFont="1" applyFill="1" applyAlignment="1" applyProtection="1">
      <alignment horizontal="left" vertical="top"/>
      <protection locked="0"/>
    </xf>
    <xf numFmtId="1" fontId="2" fillId="0" borderId="0" xfId="0" applyNumberFormat="1" applyFont="1" applyFill="1" applyAlignment="1">
      <alignment horizontal="center" vertical="top"/>
    </xf>
    <xf numFmtId="169" fontId="2" fillId="0" borderId="0" xfId="0" applyNumberFormat="1" applyFont="1" applyFill="1" applyAlignment="1" applyProtection="1">
      <alignment vertical="top"/>
      <protection locked="0"/>
    </xf>
    <xf numFmtId="4" fontId="19" fillId="0" borderId="0" xfId="0" applyNumberFormat="1" applyFont="1" applyFill="1" applyAlignment="1">
      <alignment vertical="top"/>
    </xf>
    <xf numFmtId="165" fontId="2" fillId="0" borderId="0" xfId="0" applyNumberFormat="1" applyFont="1" applyFill="1" applyAlignment="1" applyProtection="1">
      <alignment horizontal="left" vertical="top"/>
      <protection locked="0"/>
    </xf>
    <xf numFmtId="4" fontId="2" fillId="0" borderId="0" xfId="0" applyNumberFormat="1" applyFont="1" applyFill="1" applyAlignment="1" applyProtection="1">
      <alignment vertical="top"/>
      <protection locked="0"/>
    </xf>
    <xf numFmtId="3" fontId="0" fillId="0" borderId="0" xfId="0" applyNumberFormat="1" applyFont="1" applyFill="1" applyAlignment="1">
      <alignment horizontal="center" vertical="top"/>
    </xf>
    <xf numFmtId="169" fontId="0" fillId="0" borderId="0" xfId="0" applyNumberFormat="1" applyFont="1" applyFill="1" applyAlignment="1">
      <alignment vertical="top"/>
    </xf>
    <xf numFmtId="4" fontId="0" fillId="0" borderId="0" xfId="0" applyNumberFormat="1" applyFont="1" applyFill="1" applyAlignment="1">
      <alignment vertical="top"/>
    </xf>
    <xf numFmtId="4" fontId="19" fillId="0" borderId="0" xfId="0" applyNumberFormat="1" applyFont="1" applyFill="1" applyAlignment="1">
      <alignment horizontal="center" vertical="top"/>
    </xf>
    <xf numFmtId="3" fontId="19" fillId="0" borderId="0" xfId="0" applyNumberFormat="1" applyFont="1" applyFill="1" applyAlignment="1">
      <alignment horizontal="center" vertical="top"/>
    </xf>
    <xf numFmtId="169" fontId="19" fillId="0" borderId="0" xfId="0" applyNumberFormat="1" applyFont="1" applyFill="1" applyAlignment="1">
      <alignment horizontal="center" vertical="top"/>
    </xf>
    <xf numFmtId="0" fontId="7" fillId="0" borderId="32" xfId="0" applyFont="1" applyFill="1" applyBorder="1" applyAlignment="1">
      <alignment horizontal="left"/>
    </xf>
    <xf numFmtId="0" fontId="7" fillId="0" borderId="44" xfId="0" applyFont="1" applyFill="1" applyBorder="1" applyAlignment="1">
      <alignment horizontal="left"/>
    </xf>
    <xf numFmtId="0" fontId="2" fillId="0" borderId="53" xfId="0" applyFont="1" applyFill="1" applyBorder="1" applyAlignment="1">
      <alignment horizontal="left"/>
    </xf>
    <xf numFmtId="0" fontId="2" fillId="0" borderId="23" xfId="0" applyFont="1" applyFill="1" applyBorder="1" applyAlignment="1">
      <alignment horizontal="left"/>
    </xf>
    <xf numFmtId="0" fontId="2" fillId="0" borderId="25" xfId="0" applyFont="1" applyFill="1" applyBorder="1" applyAlignment="1">
      <alignment horizontal="left"/>
    </xf>
    <xf numFmtId="0" fontId="6" fillId="0" borderId="0" xfId="0" applyFont="1" applyFill="1" applyAlignment="1">
      <alignment horizontal="left" wrapText="1"/>
    </xf>
    <xf numFmtId="0" fontId="8" fillId="0" borderId="53" xfId="0" applyFont="1" applyFill="1" applyBorder="1" applyAlignment="1">
      <alignment wrapText="1"/>
    </xf>
    <xf numFmtId="164" fontId="0" fillId="0" borderId="23" xfId="0" applyNumberFormat="1" applyFill="1" applyBorder="1" applyAlignment="1">
      <alignment wrapText="1"/>
    </xf>
    <xf numFmtId="0" fontId="3" fillId="0" borderId="54" xfId="26" applyFont="1" applyBorder="1" applyAlignment="1">
      <alignment horizontal="center"/>
      <protection/>
    </xf>
    <xf numFmtId="0" fontId="3" fillId="0" borderId="55" xfId="26" applyFont="1" applyBorder="1" applyAlignment="1">
      <alignment horizontal="center"/>
      <protection/>
    </xf>
    <xf numFmtId="0" fontId="3" fillId="0" borderId="56" xfId="26" applyFont="1" applyBorder="1" applyAlignment="1">
      <alignment horizontal="center"/>
      <protection/>
    </xf>
    <xf numFmtId="0" fontId="3" fillId="0" borderId="57" xfId="26" applyFont="1" applyBorder="1" applyAlignment="1">
      <alignment horizontal="center"/>
      <protection/>
    </xf>
    <xf numFmtId="0" fontId="3" fillId="0" borderId="6" xfId="26" applyFont="1" applyBorder="1" applyAlignment="1">
      <alignment horizontal="left"/>
      <protection/>
    </xf>
    <xf numFmtId="0" fontId="3" fillId="0" borderId="7" xfId="26" applyFont="1" applyBorder="1" applyAlignment="1">
      <alignment horizontal="left"/>
      <protection/>
    </xf>
    <xf numFmtId="0" fontId="3" fillId="0" borderId="58" xfId="26" applyFont="1" applyBorder="1" applyAlignment="1">
      <alignment horizontal="left"/>
      <protection/>
    </xf>
    <xf numFmtId="0" fontId="8" fillId="3" borderId="53" xfId="0" applyFont="1" applyFill="1" applyBorder="1" applyAlignment="1">
      <alignment wrapText="1"/>
    </xf>
    <xf numFmtId="164" fontId="0" fillId="0" borderId="23" xfId="0" applyNumberFormat="1" applyBorder="1" applyAlignment="1">
      <alignment wrapText="1"/>
    </xf>
    <xf numFmtId="164" fontId="0" fillId="0" borderId="24" xfId="0" applyNumberFormat="1" applyBorder="1" applyAlignment="1">
      <alignment wrapText="1"/>
    </xf>
    <xf numFmtId="2" fontId="2" fillId="0" borderId="0" xfId="0" applyNumberFormat="1" applyFont="1" applyFill="1" applyBorder="1" applyAlignment="1" applyProtection="1">
      <alignment horizontal="center" vertical="top"/>
      <protection/>
    </xf>
    <xf numFmtId="164" fontId="0" fillId="0" borderId="7" xfId="0" applyNumberFormat="1" applyFont="1" applyFill="1" applyBorder="1" applyAlignment="1">
      <alignment/>
    </xf>
    <xf numFmtId="1" fontId="17" fillId="0" borderId="0" xfId="0" applyNumberFormat="1" applyFont="1" applyFill="1" applyBorder="1" applyAlignment="1">
      <alignment horizontal="center" vertical="top"/>
    </xf>
    <xf numFmtId="49" fontId="2" fillId="0" borderId="0" xfId="0" applyNumberFormat="1" applyFont="1" applyFill="1" applyBorder="1" applyAlignment="1" applyProtection="1">
      <alignment horizontal="center" vertical="top"/>
      <protection locked="0"/>
    </xf>
    <xf numFmtId="165" fontId="2" fillId="0" borderId="0" xfId="0" applyNumberFormat="1" applyFont="1" applyFill="1" applyBorder="1" applyAlignment="1" applyProtection="1">
      <alignment horizontal="center" vertical="top"/>
      <protection locked="0"/>
    </xf>
    <xf numFmtId="3" fontId="2" fillId="0" borderId="0" xfId="0" applyNumberFormat="1" applyFont="1" applyFill="1" applyBorder="1" applyAlignment="1" applyProtection="1">
      <alignment horizontal="center" vertical="top"/>
      <protection/>
    </xf>
  </cellXfs>
  <cellStyles count="1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čárky 2" xfId="20"/>
    <cellStyle name="Měna" xfId="21"/>
    <cellStyle name="MřížkaNormální" xfId="22"/>
    <cellStyle name="normal" xfId="23"/>
    <cellStyle name="Normální 2" xfId="24"/>
    <cellStyle name="normální 3" xfId="25"/>
    <cellStyle name="normální_POL.XLS" xfId="26"/>
    <cellStyle name="popis polozky" xfId="27"/>
    <cellStyle name="procent 2" xfId="28"/>
    <cellStyle name="R_text" xfId="29"/>
    <cellStyle name="R_type" xfId="3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Txt\roz\R-517_II_D1_51\PODKLADY\100604rozpo&#269;et\F1.1-R%20Rozpo&#269;et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Krycí list"/>
      <sheetName val="Rekapitulace"/>
      <sheetName val="Položky"/>
    </sheetNames>
    <sheetDataSet>
      <sheetData sheetId="0" refreshError="1"/>
      <sheetData sheetId="1" refreshError="1">
        <row r="41">
          <cell r="A41" t="str">
            <v>Ztížené výrobní podmínky</v>
          </cell>
        </row>
        <row r="42">
          <cell r="A42" t="str">
            <v>Oborová přirážka</v>
          </cell>
          <cell r="I42">
            <v>0</v>
          </cell>
        </row>
        <row r="43">
          <cell r="A43" t="str">
            <v>Přesun stavebních kapacit</v>
          </cell>
          <cell r="I43">
            <v>0</v>
          </cell>
        </row>
        <row r="44">
          <cell r="A44" t="str">
            <v>Mimostaveništní doprava</v>
          </cell>
          <cell r="I44">
            <v>0</v>
          </cell>
        </row>
        <row r="45">
          <cell r="A45" t="str">
            <v>Zařízení staveniště</v>
          </cell>
          <cell r="I45">
            <v>0</v>
          </cell>
        </row>
        <row r="46">
          <cell r="A46" t="str">
            <v>Provoz investora</v>
          </cell>
          <cell r="I46">
            <v>0</v>
          </cell>
        </row>
        <row r="47">
          <cell r="A47" t="str">
            <v>Kompletační činnost (IČD)</v>
          </cell>
          <cell r="I47">
            <v>0</v>
          </cell>
        </row>
        <row r="48">
          <cell r="I48">
            <v>0</v>
          </cell>
        </row>
      </sheetData>
      <sheetData sheetId="2" refreshError="1"/>
    </sheetDataSet>
  </externalBook>
</externalLink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X37"/>
  <sheetViews>
    <sheetView workbookViewId="0" topLeftCell="A10">
      <selection activeCell="K12" sqref="K12"/>
    </sheetView>
  </sheetViews>
  <sheetFormatPr defaultColWidth="8.8984375" defaultRowHeight="15"/>
  <cols>
    <col min="1" max="1" width="1.59765625" style="37" customWidth="1"/>
    <col min="2" max="2" width="13.296875" style="37" customWidth="1"/>
    <col min="3" max="3" width="12.296875" style="37" customWidth="1"/>
    <col min="4" max="4" width="11.296875" style="37" customWidth="1"/>
    <col min="5" max="5" width="12.796875" style="37" customWidth="1"/>
    <col min="6" max="6" width="11.69921875" style="37" customWidth="1"/>
    <col min="7" max="7" width="11.8984375" style="37" customWidth="1"/>
    <col min="8" max="16384" width="8.8984375" style="37" customWidth="1"/>
  </cols>
  <sheetData>
    <row r="1" spans="1:7" ht="24.75" customHeight="1" thickBot="1">
      <c r="A1" s="35" t="s">
        <v>6</v>
      </c>
      <c r="B1" s="36"/>
      <c r="C1" s="36"/>
      <c r="D1" s="36"/>
      <c r="E1" s="36"/>
      <c r="F1" s="36"/>
      <c r="G1" s="36"/>
    </row>
    <row r="2" spans="1:7" ht="12.95" customHeight="1">
      <c r="A2" s="38" t="s">
        <v>7</v>
      </c>
      <c r="B2" s="39"/>
      <c r="C2" s="40"/>
      <c r="D2" s="41" t="s">
        <v>127</v>
      </c>
      <c r="E2" s="39"/>
      <c r="F2" s="39"/>
      <c r="G2" s="42"/>
    </row>
    <row r="3" spans="1:7" ht="3" customHeight="1">
      <c r="A3" s="43"/>
      <c r="B3" s="44"/>
      <c r="C3" s="43"/>
      <c r="D3" s="43"/>
      <c r="E3" s="43"/>
      <c r="F3" s="43"/>
      <c r="G3" s="45"/>
    </row>
    <row r="4" spans="1:7" ht="12" customHeight="1">
      <c r="A4" s="46" t="s">
        <v>8</v>
      </c>
      <c r="B4" s="47"/>
      <c r="C4" s="48" t="s">
        <v>9</v>
      </c>
      <c r="D4" s="48"/>
      <c r="E4" s="48"/>
      <c r="F4" s="49" t="s">
        <v>10</v>
      </c>
      <c r="G4" s="50"/>
    </row>
    <row r="5" spans="1:7" ht="12.95" customHeight="1">
      <c r="A5" s="51"/>
      <c r="B5" s="52"/>
      <c r="C5" s="53" t="s">
        <v>123</v>
      </c>
      <c r="D5" s="48"/>
      <c r="E5" s="48"/>
      <c r="F5" s="48"/>
      <c r="G5" s="50"/>
    </row>
    <row r="6" spans="1:7" ht="12.95" customHeight="1">
      <c r="A6" s="54" t="s">
        <v>11</v>
      </c>
      <c r="B6" s="55"/>
      <c r="C6" s="56" t="s">
        <v>12</v>
      </c>
      <c r="D6" s="56"/>
      <c r="E6" s="56"/>
      <c r="F6" s="57" t="s">
        <v>13</v>
      </c>
      <c r="G6" s="58"/>
    </row>
    <row r="7" spans="1:7" ht="26.45" customHeight="1">
      <c r="A7" s="51"/>
      <c r="B7" s="52"/>
      <c r="C7" s="234" t="s">
        <v>122</v>
      </c>
      <c r="D7" s="235"/>
      <c r="E7" s="235"/>
      <c r="F7" s="48"/>
      <c r="G7" s="50"/>
    </row>
    <row r="8" spans="1:7" ht="15">
      <c r="A8" s="54" t="s">
        <v>14</v>
      </c>
      <c r="B8" s="56"/>
      <c r="C8" s="228" t="s">
        <v>125</v>
      </c>
      <c r="D8" s="229"/>
      <c r="E8" s="59" t="s">
        <v>15</v>
      </c>
      <c r="F8" s="60"/>
      <c r="G8" s="61">
        <v>0</v>
      </c>
    </row>
    <row r="9" spans="1:7" ht="15">
      <c r="A9" s="54" t="s">
        <v>16</v>
      </c>
      <c r="B9" s="56"/>
      <c r="C9" s="228" t="s">
        <v>126</v>
      </c>
      <c r="D9" s="229"/>
      <c r="E9" s="62" t="s">
        <v>17</v>
      </c>
      <c r="F9" s="56"/>
      <c r="G9" s="63">
        <f>IF(PocetMJ=0,,ROUND((F30+F32)/PocetMJ,1))</f>
        <v>0</v>
      </c>
    </row>
    <row r="10" spans="1:7" ht="15">
      <c r="A10" s="64" t="s">
        <v>18</v>
      </c>
      <c r="B10" s="65"/>
      <c r="C10" s="65"/>
      <c r="D10" s="65"/>
      <c r="E10" s="66" t="s">
        <v>19</v>
      </c>
      <c r="F10" s="65"/>
      <c r="G10" s="67" t="s">
        <v>124</v>
      </c>
    </row>
    <row r="11" spans="1:50" ht="15">
      <c r="A11" s="46" t="s">
        <v>20</v>
      </c>
      <c r="B11" s="48"/>
      <c r="C11" s="48"/>
      <c r="D11" s="48"/>
      <c r="E11" s="68" t="s">
        <v>21</v>
      </c>
      <c r="F11" s="48" t="s">
        <v>71</v>
      </c>
      <c r="G11" s="50"/>
      <c r="AT11" s="69"/>
      <c r="AU11" s="69"/>
      <c r="AV11" s="69"/>
      <c r="AW11" s="69"/>
      <c r="AX11" s="69"/>
    </row>
    <row r="12" spans="1:7" ht="15">
      <c r="A12" s="46"/>
      <c r="B12" s="48"/>
      <c r="C12" s="48"/>
      <c r="D12" s="48"/>
      <c r="E12" s="230"/>
      <c r="F12" s="231"/>
      <c r="G12" s="232"/>
    </row>
    <row r="13" spans="1:7" ht="28.5" customHeight="1" thickBot="1">
      <c r="A13" s="72" t="s">
        <v>22</v>
      </c>
      <c r="B13" s="73"/>
      <c r="C13" s="73"/>
      <c r="D13" s="73"/>
      <c r="E13" s="74"/>
      <c r="F13" s="74"/>
      <c r="G13" s="75"/>
    </row>
    <row r="14" spans="1:7" ht="17.25" customHeight="1" thickBot="1">
      <c r="A14" s="76" t="s">
        <v>23</v>
      </c>
      <c r="B14" s="77"/>
      <c r="C14" s="78"/>
      <c r="D14" s="79" t="s">
        <v>24</v>
      </c>
      <c r="E14" s="80"/>
      <c r="F14" s="80"/>
      <c r="G14" s="78"/>
    </row>
    <row r="15" spans="1:7" ht="15.95" customHeight="1">
      <c r="A15" s="81"/>
      <c r="B15" s="43" t="s">
        <v>25</v>
      </c>
      <c r="C15" s="82">
        <f>Rekapitulace!G47</f>
        <v>0</v>
      </c>
      <c r="D15" s="83" t="str">
        <f>'[1]Rekapitulace'!A41</f>
        <v>Ztížené výrobní podmínky</v>
      </c>
      <c r="E15" s="84"/>
      <c r="F15" s="85"/>
      <c r="G15" s="82">
        <v>0</v>
      </c>
    </row>
    <row r="16" spans="1:7" ht="15.95" customHeight="1">
      <c r="A16" s="81" t="s">
        <v>26</v>
      </c>
      <c r="B16" s="43" t="s">
        <v>27</v>
      </c>
      <c r="C16" s="82">
        <f>Rekapitulace!H47</f>
        <v>0</v>
      </c>
      <c r="D16" s="64" t="str">
        <f>'[1]Rekapitulace'!A42</f>
        <v>Oborová přirážka</v>
      </c>
      <c r="E16" s="86"/>
      <c r="F16" s="87"/>
      <c r="G16" s="82">
        <f>'[1]Rekapitulace'!I42</f>
        <v>0</v>
      </c>
    </row>
    <row r="17" spans="1:7" ht="15.95" customHeight="1">
      <c r="A17" s="81" t="s">
        <v>28</v>
      </c>
      <c r="B17" s="43" t="s">
        <v>29</v>
      </c>
      <c r="C17" s="82"/>
      <c r="D17" s="64" t="str">
        <f>'[1]Rekapitulace'!A43</f>
        <v>Přesun stavebních kapacit</v>
      </c>
      <c r="E17" s="86"/>
      <c r="F17" s="87"/>
      <c r="G17" s="82">
        <f>'[1]Rekapitulace'!I43</f>
        <v>0</v>
      </c>
    </row>
    <row r="18" spans="1:7" ht="15.95" customHeight="1">
      <c r="A18" s="88" t="s">
        <v>30</v>
      </c>
      <c r="B18" s="43" t="s">
        <v>31</v>
      </c>
      <c r="C18" s="82"/>
      <c r="D18" s="64" t="str">
        <f>'[1]Rekapitulace'!A44</f>
        <v>Mimostaveništní doprava</v>
      </c>
      <c r="E18" s="86"/>
      <c r="F18" s="87"/>
      <c r="G18" s="82">
        <f>'[1]Rekapitulace'!I44</f>
        <v>0</v>
      </c>
    </row>
    <row r="19" spans="1:7" ht="15.95" customHeight="1">
      <c r="A19" s="89" t="s">
        <v>32</v>
      </c>
      <c r="B19" s="43"/>
      <c r="C19" s="82">
        <f>SUM(C15:C18)</f>
        <v>0</v>
      </c>
      <c r="D19" s="64" t="str">
        <f>'[1]Rekapitulace'!A45</f>
        <v>Zařízení staveniště</v>
      </c>
      <c r="E19" s="86"/>
      <c r="F19" s="87"/>
      <c r="G19" s="82">
        <f>'[1]Rekapitulace'!I45</f>
        <v>0</v>
      </c>
    </row>
    <row r="20" spans="1:7" ht="15.95" customHeight="1">
      <c r="A20" s="89"/>
      <c r="B20" s="43"/>
      <c r="C20" s="82"/>
      <c r="D20" s="64" t="str">
        <f>'[1]Rekapitulace'!A46</f>
        <v>Provoz investora</v>
      </c>
      <c r="E20" s="86"/>
      <c r="F20" s="87"/>
      <c r="G20" s="82">
        <f>'[1]Rekapitulace'!I46</f>
        <v>0</v>
      </c>
    </row>
    <row r="21" spans="1:7" ht="15.95" customHeight="1">
      <c r="A21" s="89" t="s">
        <v>33</v>
      </c>
      <c r="B21" s="43"/>
      <c r="C21" s="82"/>
      <c r="D21" s="64" t="str">
        <f>'[1]Rekapitulace'!A47</f>
        <v>Kompletační činnost (IČD)</v>
      </c>
      <c r="E21" s="86"/>
      <c r="F21" s="87"/>
      <c r="G21" s="82">
        <f>'[1]Rekapitulace'!I47</f>
        <v>0</v>
      </c>
    </row>
    <row r="22" spans="1:7" ht="15.95" customHeight="1">
      <c r="A22" s="46" t="s">
        <v>34</v>
      </c>
      <c r="B22" s="48"/>
      <c r="C22" s="82">
        <f>C19+C21</f>
        <v>0</v>
      </c>
      <c r="D22" s="64" t="s">
        <v>35</v>
      </c>
      <c r="E22" s="86"/>
      <c r="F22" s="87"/>
      <c r="G22" s="82">
        <f>'[1]Rekapitulace'!I48</f>
        <v>0</v>
      </c>
    </row>
    <row r="23" spans="1:7" ht="15.95" customHeight="1" thickBot="1">
      <c r="A23" s="64" t="s">
        <v>36</v>
      </c>
      <c r="B23" s="65"/>
      <c r="C23" s="90">
        <f>C22+G23</f>
        <v>0</v>
      </c>
      <c r="D23" s="91" t="s">
        <v>37</v>
      </c>
      <c r="E23" s="92"/>
      <c r="F23" s="93"/>
      <c r="G23" s="82">
        <v>0</v>
      </c>
    </row>
    <row r="24" spans="1:7" ht="15">
      <c r="A24" s="94" t="s">
        <v>38</v>
      </c>
      <c r="B24" s="95"/>
      <c r="C24" s="96" t="s">
        <v>39</v>
      </c>
      <c r="D24" s="95"/>
      <c r="E24" s="96" t="s">
        <v>40</v>
      </c>
      <c r="F24" s="95"/>
      <c r="G24" s="97"/>
    </row>
    <row r="25" spans="1:7" ht="15">
      <c r="A25" s="54"/>
      <c r="B25" s="56"/>
      <c r="C25" s="62" t="s">
        <v>41</v>
      </c>
      <c r="D25" s="56"/>
      <c r="E25" s="62" t="s">
        <v>41</v>
      </c>
      <c r="F25" s="56"/>
      <c r="G25" s="58"/>
    </row>
    <row r="26" spans="1:7" ht="15">
      <c r="A26" s="46" t="s">
        <v>42</v>
      </c>
      <c r="B26" s="49"/>
      <c r="C26" s="68" t="s">
        <v>42</v>
      </c>
      <c r="D26" s="48"/>
      <c r="E26" s="68" t="s">
        <v>42</v>
      </c>
      <c r="F26" s="48"/>
      <c r="G26" s="50"/>
    </row>
    <row r="27" spans="1:7" ht="15">
      <c r="A27" s="46"/>
      <c r="B27" s="98"/>
      <c r="C27" s="68" t="s">
        <v>43</v>
      </c>
      <c r="D27" s="48"/>
      <c r="E27" s="68" t="s">
        <v>44</v>
      </c>
      <c r="F27" s="48"/>
      <c r="G27" s="50"/>
    </row>
    <row r="28" spans="1:7" ht="15">
      <c r="A28" s="46"/>
      <c r="B28" s="48"/>
      <c r="C28" s="68"/>
      <c r="D28" s="48"/>
      <c r="E28" s="68"/>
      <c r="F28" s="48"/>
      <c r="G28" s="50"/>
    </row>
    <row r="29" spans="1:7" ht="94.5" customHeight="1">
      <c r="A29" s="46"/>
      <c r="B29" s="48"/>
      <c r="C29" s="68"/>
      <c r="D29" s="48"/>
      <c r="E29" s="68"/>
      <c r="F29" s="48"/>
      <c r="G29" s="50"/>
    </row>
    <row r="30" spans="1:7" ht="15">
      <c r="A30" s="54" t="s">
        <v>45</v>
      </c>
      <c r="B30" s="56"/>
      <c r="C30" s="99">
        <v>21</v>
      </c>
      <c r="D30" s="56" t="s">
        <v>46</v>
      </c>
      <c r="E30" s="62"/>
      <c r="F30" s="100">
        <f>ROUND(C23-F32,0)</f>
        <v>0</v>
      </c>
      <c r="G30" s="58"/>
    </row>
    <row r="31" spans="1:7" ht="15">
      <c r="A31" s="54" t="s">
        <v>47</v>
      </c>
      <c r="B31" s="56"/>
      <c r="C31" s="99">
        <f>SUM(C30)</f>
        <v>21</v>
      </c>
      <c r="D31" s="56" t="s">
        <v>46</v>
      </c>
      <c r="E31" s="62"/>
      <c r="F31" s="101">
        <f>ROUND(PRODUCT(F30,C31/100),1)</f>
        <v>0</v>
      </c>
      <c r="G31" s="102"/>
    </row>
    <row r="32" spans="1:7" ht="15">
      <c r="A32" s="54" t="s">
        <v>45</v>
      </c>
      <c r="B32" s="56"/>
      <c r="C32" s="99">
        <v>0</v>
      </c>
      <c r="D32" s="56" t="s">
        <v>46</v>
      </c>
      <c r="E32" s="62"/>
      <c r="F32" s="100">
        <v>0</v>
      </c>
      <c r="G32" s="58"/>
    </row>
    <row r="33" spans="1:7" ht="15">
      <c r="A33" s="54" t="s">
        <v>47</v>
      </c>
      <c r="B33" s="56"/>
      <c r="C33" s="99">
        <f>SazbaDPH2</f>
        <v>0</v>
      </c>
      <c r="D33" s="56" t="s">
        <v>46</v>
      </c>
      <c r="E33" s="62"/>
      <c r="F33" s="101">
        <f>ROUND(PRODUCT(F32,C33/100),1)</f>
        <v>0</v>
      </c>
      <c r="G33" s="102"/>
    </row>
    <row r="34" spans="1:7" s="108" customFormat="1" ht="19.5" customHeight="1" thickBot="1">
      <c r="A34" s="103" t="s">
        <v>48</v>
      </c>
      <c r="B34" s="104"/>
      <c r="C34" s="104"/>
      <c r="D34" s="104"/>
      <c r="E34" s="105"/>
      <c r="F34" s="106">
        <f>CEILING(SUM(F30:F33),1)</f>
        <v>0</v>
      </c>
      <c r="G34" s="107"/>
    </row>
    <row r="36" spans="1:7" ht="15">
      <c r="A36" s="109" t="s">
        <v>49</v>
      </c>
      <c r="B36" s="109"/>
      <c r="C36" s="109"/>
      <c r="D36" s="109"/>
      <c r="E36" s="109"/>
      <c r="F36" s="109"/>
      <c r="G36" s="109"/>
    </row>
    <row r="37" spans="2:7" ht="15">
      <c r="B37" s="233"/>
      <c r="C37" s="233"/>
      <c r="D37" s="233"/>
      <c r="E37" s="233"/>
      <c r="F37" s="233"/>
      <c r="G37" s="233"/>
    </row>
  </sheetData>
  <mergeCells count="5">
    <mergeCell ref="C8:D8"/>
    <mergeCell ref="C9:D9"/>
    <mergeCell ref="E12:G12"/>
    <mergeCell ref="B37:G37"/>
    <mergeCell ref="C7:E7"/>
  </mergeCells>
  <printOptions/>
  <pageMargins left="0.7086614173228347" right="0.7086614173228347" top="0.7874015748031497" bottom="0.7874015748031497" header="0.31496062992125984" footer="0.31496062992125984"/>
  <pageSetup horizontalDpi="600" verticalDpi="600"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97"/>
  <sheetViews>
    <sheetView workbookViewId="0" topLeftCell="A1">
      <selection activeCell="L7" sqref="L7"/>
    </sheetView>
  </sheetViews>
  <sheetFormatPr defaultColWidth="8.8984375" defaultRowHeight="15"/>
  <cols>
    <col min="1" max="1" width="4.59765625" style="5" customWidth="1"/>
    <col min="2" max="2" width="4.796875" style="5" customWidth="1"/>
    <col min="3" max="3" width="5.296875" style="5" customWidth="1"/>
    <col min="4" max="4" width="11" style="5" customWidth="1"/>
    <col min="5" max="5" width="8.796875" style="5" customWidth="1"/>
    <col min="6" max="6" width="11.296875" style="5" customWidth="1"/>
    <col min="7" max="7" width="8.59765625" style="5" customWidth="1"/>
    <col min="8" max="8" width="8.69921875" style="5" customWidth="1"/>
    <col min="9" max="9" width="8.296875" style="5" customWidth="1"/>
    <col min="10" max="16384" width="8.8984375" style="5" customWidth="1"/>
  </cols>
  <sheetData>
    <row r="1" spans="1:9" ht="31.15" customHeight="1" thickTop="1">
      <c r="A1" s="236" t="s">
        <v>11</v>
      </c>
      <c r="B1" s="237"/>
      <c r="C1" s="243" t="str">
        <f>'Krycí list'!C7</f>
        <v>Obnova Goethovy vyhlídky v Karlových Varech</v>
      </c>
      <c r="D1" s="244"/>
      <c r="E1" s="244"/>
      <c r="F1" s="245"/>
      <c r="G1" s="2" t="s">
        <v>52</v>
      </c>
      <c r="H1" s="3"/>
      <c r="I1" s="4"/>
    </row>
    <row r="2" spans="1:9" ht="15.75" thickBot="1">
      <c r="A2" s="238" t="s">
        <v>8</v>
      </c>
      <c r="B2" s="239"/>
      <c r="C2" s="6" t="str">
        <f>'Krycí list'!C5</f>
        <v>Goethova vyhlídka v Karlových Varech</v>
      </c>
      <c r="D2" s="7"/>
      <c r="E2" s="8"/>
      <c r="F2" s="7"/>
      <c r="G2" s="240" t="str">
        <f>'Krycí list'!D2</f>
        <v>Měření a regulace</v>
      </c>
      <c r="H2" s="241"/>
      <c r="I2" s="242"/>
    </row>
    <row r="3" ht="15.75" thickTop="1">
      <c r="F3" s="9"/>
    </row>
    <row r="4" spans="1:9" ht="19.5" customHeight="1">
      <c r="A4" s="10" t="s">
        <v>70</v>
      </c>
      <c r="B4" s="11"/>
      <c r="C4" s="11"/>
      <c r="D4" s="11"/>
      <c r="E4" s="12"/>
      <c r="F4" s="11"/>
      <c r="G4" s="11"/>
      <c r="H4" s="11"/>
      <c r="I4" s="11"/>
    </row>
    <row r="5" ht="15.75" thickBot="1"/>
    <row r="6" spans="1:9" s="9" customFormat="1" ht="15.75" thickBot="1">
      <c r="A6" s="13"/>
      <c r="B6" s="14" t="s">
        <v>53</v>
      </c>
      <c r="C6" s="14"/>
      <c r="D6" s="15"/>
      <c r="E6" s="16" t="s">
        <v>54</v>
      </c>
      <c r="F6" s="17" t="s">
        <v>55</v>
      </c>
      <c r="G6" s="17" t="s">
        <v>56</v>
      </c>
      <c r="H6" s="17" t="s">
        <v>57</v>
      </c>
      <c r="I6" s="18" t="s">
        <v>33</v>
      </c>
    </row>
    <row r="7" spans="1:9" s="9" customFormat="1" ht="15">
      <c r="A7" s="19"/>
      <c r="B7" s="20" t="s">
        <v>1</v>
      </c>
      <c r="D7" s="21"/>
      <c r="E7" s="22"/>
      <c r="F7" s="23"/>
      <c r="G7" s="70">
        <f>položky!H45</f>
        <v>0</v>
      </c>
      <c r="H7" s="70"/>
      <c r="I7" s="71"/>
    </row>
    <row r="8" spans="1:9" s="9" customFormat="1" ht="15">
      <c r="A8" s="19"/>
      <c r="B8" s="20" t="s">
        <v>3</v>
      </c>
      <c r="D8" s="21"/>
      <c r="E8" s="22"/>
      <c r="F8" s="23"/>
      <c r="G8" s="70">
        <f>položky!H81</f>
        <v>0</v>
      </c>
      <c r="H8" s="70"/>
      <c r="I8" s="71"/>
    </row>
    <row r="9" spans="1:9" s="9" customFormat="1" ht="15">
      <c r="A9" s="19"/>
      <c r="B9" s="20" t="s">
        <v>58</v>
      </c>
      <c r="D9" s="21"/>
      <c r="E9" s="22"/>
      <c r="F9" s="23"/>
      <c r="G9" s="70"/>
      <c r="H9" s="70">
        <f>položky!J46</f>
        <v>0</v>
      </c>
      <c r="I9" s="71"/>
    </row>
    <row r="10" spans="1:9" s="9" customFormat="1" ht="15">
      <c r="A10" s="19"/>
      <c r="B10" s="20" t="s">
        <v>59</v>
      </c>
      <c r="D10" s="21"/>
      <c r="E10" s="22"/>
      <c r="F10" s="23"/>
      <c r="G10" s="70"/>
      <c r="H10" s="70">
        <f>položky!J82</f>
        <v>0</v>
      </c>
      <c r="I10" s="71"/>
    </row>
    <row r="11" spans="1:9" s="9" customFormat="1" ht="15">
      <c r="A11" s="19"/>
      <c r="B11" s="20" t="s">
        <v>79</v>
      </c>
      <c r="D11" s="21"/>
      <c r="E11" s="22"/>
      <c r="F11" s="23"/>
      <c r="G11" s="70">
        <f>položky!H101</f>
        <v>0</v>
      </c>
      <c r="H11" s="70"/>
      <c r="I11" s="71"/>
    </row>
    <row r="12" spans="1:9" s="9" customFormat="1" ht="15">
      <c r="A12" s="19"/>
      <c r="B12" s="20"/>
      <c r="D12" s="21"/>
      <c r="E12" s="22"/>
      <c r="F12" s="23"/>
      <c r="G12" s="23"/>
      <c r="H12" s="23"/>
      <c r="I12" s="24"/>
    </row>
    <row r="13" spans="1:9" s="9" customFormat="1" ht="15">
      <c r="A13" s="19"/>
      <c r="B13" s="20"/>
      <c r="D13" s="21"/>
      <c r="E13" s="22"/>
      <c r="F13" s="23"/>
      <c r="G13" s="23"/>
      <c r="H13" s="23"/>
      <c r="I13" s="24"/>
    </row>
    <row r="14" spans="1:9" s="9" customFormat="1" ht="15">
      <c r="A14" s="19"/>
      <c r="B14" s="20"/>
      <c r="D14" s="21"/>
      <c r="E14" s="22"/>
      <c r="F14" s="23"/>
      <c r="G14" s="23"/>
      <c r="H14" s="23"/>
      <c r="I14" s="24"/>
    </row>
    <row r="15" spans="1:9" s="9" customFormat="1" ht="15">
      <c r="A15" s="19"/>
      <c r="B15" s="20"/>
      <c r="D15" s="21"/>
      <c r="E15" s="22"/>
      <c r="F15" s="23"/>
      <c r="G15" s="23"/>
      <c r="H15" s="23"/>
      <c r="I15" s="24"/>
    </row>
    <row r="16" spans="1:9" s="9" customFormat="1" ht="15">
      <c r="A16" s="19"/>
      <c r="B16" s="20"/>
      <c r="D16" s="21"/>
      <c r="E16" s="22"/>
      <c r="F16" s="23"/>
      <c r="G16" s="23"/>
      <c r="H16" s="23"/>
      <c r="I16" s="24"/>
    </row>
    <row r="17" spans="1:11" s="9" customFormat="1" ht="15">
      <c r="A17" s="19"/>
      <c r="B17" s="20"/>
      <c r="D17" s="21"/>
      <c r="E17" s="22"/>
      <c r="F17" s="23"/>
      <c r="G17" s="23"/>
      <c r="H17" s="23"/>
      <c r="I17" s="24"/>
      <c r="K17" s="25"/>
    </row>
    <row r="18" spans="1:9" s="9" customFormat="1" ht="15">
      <c r="A18" s="19"/>
      <c r="B18" s="20"/>
      <c r="D18" s="21"/>
      <c r="E18" s="22"/>
      <c r="F18" s="23"/>
      <c r="G18" s="23"/>
      <c r="H18" s="23"/>
      <c r="I18" s="24"/>
    </row>
    <row r="19" spans="1:9" s="9" customFormat="1" ht="15">
      <c r="A19" s="19"/>
      <c r="B19" s="20"/>
      <c r="D19" s="21"/>
      <c r="E19" s="22"/>
      <c r="F19" s="23"/>
      <c r="G19" s="23"/>
      <c r="H19" s="23"/>
      <c r="I19" s="24"/>
    </row>
    <row r="20" spans="1:9" s="9" customFormat="1" ht="15">
      <c r="A20" s="19"/>
      <c r="B20" s="20"/>
      <c r="D20" s="21"/>
      <c r="E20" s="22"/>
      <c r="F20" s="23"/>
      <c r="G20" s="23"/>
      <c r="H20" s="23"/>
      <c r="I20" s="24"/>
    </row>
    <row r="21" spans="1:9" s="9" customFormat="1" ht="15">
      <c r="A21" s="19"/>
      <c r="B21" s="20"/>
      <c r="D21" s="21"/>
      <c r="E21" s="22"/>
      <c r="F21" s="23"/>
      <c r="G21" s="23"/>
      <c r="H21" s="23"/>
      <c r="I21" s="24"/>
    </row>
    <row r="22" spans="1:9" s="9" customFormat="1" ht="15">
      <c r="A22" s="19"/>
      <c r="B22" s="20"/>
      <c r="D22" s="21"/>
      <c r="E22" s="22"/>
      <c r="F22" s="23"/>
      <c r="G22" s="23"/>
      <c r="H22" s="23"/>
      <c r="I22" s="24"/>
    </row>
    <row r="23" spans="1:9" s="9" customFormat="1" ht="15">
      <c r="A23" s="19"/>
      <c r="B23" s="20"/>
      <c r="D23" s="21"/>
      <c r="E23" s="22"/>
      <c r="F23" s="23"/>
      <c r="G23" s="23"/>
      <c r="H23" s="23"/>
      <c r="I23" s="24"/>
    </row>
    <row r="24" spans="1:9" s="9" customFormat="1" ht="15">
      <c r="A24" s="19"/>
      <c r="B24" s="20"/>
      <c r="D24" s="21"/>
      <c r="E24" s="22"/>
      <c r="F24" s="23"/>
      <c r="G24" s="23"/>
      <c r="H24" s="23"/>
      <c r="I24" s="24"/>
    </row>
    <row r="25" spans="1:9" s="9" customFormat="1" ht="15">
      <c r="A25" s="19"/>
      <c r="B25" s="20"/>
      <c r="D25" s="21"/>
      <c r="E25" s="22"/>
      <c r="F25" s="23"/>
      <c r="G25" s="23"/>
      <c r="H25" s="23"/>
      <c r="I25" s="24"/>
    </row>
    <row r="26" spans="1:9" s="9" customFormat="1" ht="15">
      <c r="A26" s="19"/>
      <c r="B26" s="20"/>
      <c r="D26" s="21"/>
      <c r="E26" s="22"/>
      <c r="F26" s="23"/>
      <c r="G26" s="23"/>
      <c r="H26" s="23"/>
      <c r="I26" s="24"/>
    </row>
    <row r="27" spans="1:9" s="9" customFormat="1" ht="15">
      <c r="A27" s="19"/>
      <c r="B27" s="20"/>
      <c r="D27" s="21"/>
      <c r="E27" s="22"/>
      <c r="F27" s="23"/>
      <c r="G27" s="23"/>
      <c r="H27" s="23"/>
      <c r="I27" s="24"/>
    </row>
    <row r="28" spans="1:9" s="9" customFormat="1" ht="15">
      <c r="A28" s="19"/>
      <c r="B28" s="20"/>
      <c r="D28" s="21"/>
      <c r="E28" s="22"/>
      <c r="F28" s="23"/>
      <c r="G28" s="23"/>
      <c r="H28" s="23"/>
      <c r="I28" s="24"/>
    </row>
    <row r="29" spans="1:9" s="9" customFormat="1" ht="15">
      <c r="A29" s="19"/>
      <c r="B29" s="20"/>
      <c r="D29" s="21"/>
      <c r="E29" s="22"/>
      <c r="F29" s="23"/>
      <c r="G29" s="23"/>
      <c r="H29" s="23"/>
      <c r="I29" s="24"/>
    </row>
    <row r="30" spans="1:9" s="9" customFormat="1" ht="15">
      <c r="A30" s="19"/>
      <c r="B30" s="20"/>
      <c r="D30" s="21"/>
      <c r="E30" s="22"/>
      <c r="F30" s="23"/>
      <c r="G30" s="23"/>
      <c r="H30" s="23"/>
      <c r="I30" s="24"/>
    </row>
    <row r="31" spans="1:9" s="9" customFormat="1" ht="15">
      <c r="A31" s="19"/>
      <c r="B31" s="20"/>
      <c r="D31" s="21"/>
      <c r="E31" s="22"/>
      <c r="F31" s="23"/>
      <c r="G31" s="23"/>
      <c r="H31" s="23"/>
      <c r="I31" s="24"/>
    </row>
    <row r="32" spans="1:9" s="9" customFormat="1" ht="15">
      <c r="A32" s="19"/>
      <c r="B32" s="20"/>
      <c r="D32" s="21"/>
      <c r="E32" s="22"/>
      <c r="F32" s="23"/>
      <c r="G32" s="23"/>
      <c r="H32" s="23"/>
      <c r="I32" s="24"/>
    </row>
    <row r="33" spans="1:9" s="9" customFormat="1" ht="15">
      <c r="A33" s="19"/>
      <c r="B33" s="20"/>
      <c r="D33" s="21"/>
      <c r="E33" s="22"/>
      <c r="F33" s="23"/>
      <c r="G33" s="23"/>
      <c r="H33" s="23"/>
      <c r="I33" s="24"/>
    </row>
    <row r="34" spans="1:9" s="9" customFormat="1" ht="15">
      <c r="A34" s="19"/>
      <c r="B34" s="20"/>
      <c r="D34" s="21"/>
      <c r="E34" s="22"/>
      <c r="F34" s="23"/>
      <c r="G34" s="23"/>
      <c r="H34" s="23"/>
      <c r="I34" s="24"/>
    </row>
    <row r="35" spans="1:9" s="9" customFormat="1" ht="15">
      <c r="A35" s="19"/>
      <c r="B35" s="20"/>
      <c r="D35" s="21"/>
      <c r="E35" s="22"/>
      <c r="F35" s="23"/>
      <c r="G35" s="23"/>
      <c r="H35" s="23"/>
      <c r="I35" s="24"/>
    </row>
    <row r="36" spans="1:9" s="9" customFormat="1" ht="15">
      <c r="A36" s="19"/>
      <c r="B36" s="20"/>
      <c r="D36" s="21"/>
      <c r="E36" s="22"/>
      <c r="F36" s="23"/>
      <c r="G36" s="23"/>
      <c r="H36" s="23"/>
      <c r="I36" s="24"/>
    </row>
    <row r="37" spans="1:9" s="9" customFormat="1" ht="15">
      <c r="A37" s="19"/>
      <c r="B37" s="20"/>
      <c r="D37" s="21"/>
      <c r="E37" s="22"/>
      <c r="F37" s="23"/>
      <c r="G37" s="23"/>
      <c r="H37" s="23"/>
      <c r="I37" s="24"/>
    </row>
    <row r="38" spans="1:9" s="9" customFormat="1" ht="15">
      <c r="A38" s="19"/>
      <c r="B38" s="20"/>
      <c r="D38" s="21"/>
      <c r="E38" s="22"/>
      <c r="F38" s="23"/>
      <c r="G38" s="23"/>
      <c r="H38" s="23"/>
      <c r="I38" s="24"/>
    </row>
    <row r="39" spans="1:9" s="9" customFormat="1" ht="15">
      <c r="A39" s="19"/>
      <c r="B39" s="20"/>
      <c r="D39" s="21"/>
      <c r="E39" s="22"/>
      <c r="F39" s="23"/>
      <c r="G39" s="23"/>
      <c r="H39" s="23"/>
      <c r="I39" s="24"/>
    </row>
    <row r="40" spans="1:9" s="9" customFormat="1" ht="15">
      <c r="A40" s="19"/>
      <c r="B40" s="20"/>
      <c r="D40" s="21"/>
      <c r="E40" s="22"/>
      <c r="F40" s="23"/>
      <c r="G40" s="23"/>
      <c r="H40" s="23"/>
      <c r="I40" s="24"/>
    </row>
    <row r="41" spans="1:9" s="9" customFormat="1" ht="15">
      <c r="A41" s="19"/>
      <c r="B41" s="20"/>
      <c r="D41" s="21"/>
      <c r="E41" s="22"/>
      <c r="F41" s="23"/>
      <c r="G41" s="23"/>
      <c r="H41" s="23"/>
      <c r="I41" s="24"/>
    </row>
    <row r="42" spans="1:9" s="9" customFormat="1" ht="15">
      <c r="A42" s="19"/>
      <c r="B42" s="20"/>
      <c r="D42" s="21"/>
      <c r="E42" s="22"/>
      <c r="F42" s="23"/>
      <c r="G42" s="23"/>
      <c r="H42" s="23"/>
      <c r="I42" s="24"/>
    </row>
    <row r="43" spans="1:9" s="9" customFormat="1" ht="15">
      <c r="A43" s="19"/>
      <c r="B43" s="20"/>
      <c r="D43" s="21"/>
      <c r="E43" s="22"/>
      <c r="F43" s="23"/>
      <c r="G43" s="23"/>
      <c r="H43" s="23"/>
      <c r="I43" s="24"/>
    </row>
    <row r="44" spans="1:9" s="9" customFormat="1" ht="15">
      <c r="A44" s="19"/>
      <c r="B44" s="20"/>
      <c r="D44" s="21"/>
      <c r="E44" s="22"/>
      <c r="F44" s="23"/>
      <c r="G44" s="23"/>
      <c r="H44" s="23"/>
      <c r="I44" s="24"/>
    </row>
    <row r="45" spans="1:9" s="9" customFormat="1" ht="15">
      <c r="A45" s="19"/>
      <c r="B45" s="20"/>
      <c r="D45" s="21"/>
      <c r="E45" s="22"/>
      <c r="F45" s="23"/>
      <c r="G45" s="23"/>
      <c r="H45" s="23"/>
      <c r="I45" s="24"/>
    </row>
    <row r="46" spans="1:9" s="9" customFormat="1" ht="15.75" thickBot="1">
      <c r="A46" s="19"/>
      <c r="B46" s="20"/>
      <c r="D46" s="21"/>
      <c r="E46" s="22"/>
      <c r="F46" s="23"/>
      <c r="G46" s="23"/>
      <c r="H46" s="23"/>
      <c r="I46" s="24"/>
    </row>
    <row r="47" spans="1:9" s="1" customFormat="1" ht="13.5" thickBot="1">
      <c r="A47" s="26"/>
      <c r="B47" s="27" t="s">
        <v>60</v>
      </c>
      <c r="C47" s="27"/>
      <c r="D47" s="28"/>
      <c r="E47" s="29">
        <f>SUM(E7:E46)</f>
        <v>0</v>
      </c>
      <c r="F47" s="30">
        <f>SUM(F7:F46)</f>
        <v>0</v>
      </c>
      <c r="G47" s="30">
        <f>SUM(G7:G46)</f>
        <v>0</v>
      </c>
      <c r="H47" s="30">
        <f>SUM(H7:H46)</f>
        <v>0</v>
      </c>
      <c r="I47" s="31">
        <f>SUM(I7:I46)</f>
        <v>0</v>
      </c>
    </row>
    <row r="48" spans="2:9" ht="15">
      <c r="B48" s="1"/>
      <c r="F48" s="32"/>
      <c r="G48" s="33"/>
      <c r="H48" s="33"/>
      <c r="I48" s="34"/>
    </row>
    <row r="49" spans="6:9" ht="15">
      <c r="F49" s="32"/>
      <c r="G49" s="33"/>
      <c r="H49" s="33"/>
      <c r="I49" s="34"/>
    </row>
    <row r="50" spans="6:9" ht="15">
      <c r="F50" s="32"/>
      <c r="G50" s="33"/>
      <c r="H50" s="33"/>
      <c r="I50" s="34"/>
    </row>
    <row r="51" spans="6:9" ht="15">
      <c r="F51" s="32"/>
      <c r="G51" s="33"/>
      <c r="H51" s="33"/>
      <c r="I51" s="34"/>
    </row>
    <row r="52" spans="6:9" ht="15">
      <c r="F52" s="32"/>
      <c r="G52" s="33"/>
      <c r="H52" s="33"/>
      <c r="I52" s="34"/>
    </row>
    <row r="53" spans="6:9" ht="15">
      <c r="F53" s="32"/>
      <c r="G53" s="33"/>
      <c r="H53" s="33"/>
      <c r="I53" s="34"/>
    </row>
    <row r="54" spans="6:9" ht="15">
      <c r="F54" s="32"/>
      <c r="G54" s="33"/>
      <c r="H54" s="33"/>
      <c r="I54" s="34"/>
    </row>
    <row r="55" spans="6:9" ht="15">
      <c r="F55" s="32"/>
      <c r="G55" s="33"/>
      <c r="H55" s="33"/>
      <c r="I55" s="34"/>
    </row>
    <row r="56" spans="6:9" ht="15">
      <c r="F56" s="32"/>
      <c r="G56" s="33"/>
      <c r="H56" s="33"/>
      <c r="I56" s="34"/>
    </row>
    <row r="57" spans="6:9" ht="15">
      <c r="F57" s="32"/>
      <c r="G57" s="33"/>
      <c r="H57" s="33"/>
      <c r="I57" s="34"/>
    </row>
    <row r="58" spans="6:9" ht="15">
      <c r="F58" s="32"/>
      <c r="G58" s="33"/>
      <c r="H58" s="33"/>
      <c r="I58" s="34"/>
    </row>
    <row r="59" spans="6:9" ht="15">
      <c r="F59" s="32"/>
      <c r="G59" s="33"/>
      <c r="H59" s="33"/>
      <c r="I59" s="34"/>
    </row>
    <row r="60" spans="6:9" ht="15">
      <c r="F60" s="32"/>
      <c r="G60" s="33"/>
      <c r="H60" s="33"/>
      <c r="I60" s="34"/>
    </row>
    <row r="61" spans="6:9" ht="15">
      <c r="F61" s="32"/>
      <c r="G61" s="33"/>
      <c r="H61" s="33"/>
      <c r="I61" s="34"/>
    </row>
    <row r="62" spans="6:9" ht="15">
      <c r="F62" s="32"/>
      <c r="G62" s="33"/>
      <c r="H62" s="33"/>
      <c r="I62" s="34"/>
    </row>
    <row r="63" spans="6:9" ht="15">
      <c r="F63" s="32"/>
      <c r="G63" s="33"/>
      <c r="H63" s="33"/>
      <c r="I63" s="34"/>
    </row>
    <row r="64" spans="6:9" ht="15">
      <c r="F64" s="32"/>
      <c r="G64" s="33"/>
      <c r="H64" s="33"/>
      <c r="I64" s="34"/>
    </row>
    <row r="65" spans="6:9" ht="15">
      <c r="F65" s="32"/>
      <c r="G65" s="33"/>
      <c r="H65" s="33"/>
      <c r="I65" s="34"/>
    </row>
    <row r="66" spans="6:9" ht="15">
      <c r="F66" s="32"/>
      <c r="G66" s="33"/>
      <c r="H66" s="33"/>
      <c r="I66" s="34"/>
    </row>
    <row r="67" spans="6:9" ht="15">
      <c r="F67" s="32"/>
      <c r="G67" s="33"/>
      <c r="H67" s="33"/>
      <c r="I67" s="34"/>
    </row>
    <row r="68" spans="6:9" ht="15">
      <c r="F68" s="32"/>
      <c r="G68" s="33"/>
      <c r="H68" s="33"/>
      <c r="I68" s="34"/>
    </row>
    <row r="69" spans="6:9" ht="15">
      <c r="F69" s="32"/>
      <c r="G69" s="33"/>
      <c r="H69" s="33"/>
      <c r="I69" s="34"/>
    </row>
    <row r="70" spans="6:9" ht="15">
      <c r="F70" s="32"/>
      <c r="G70" s="33"/>
      <c r="H70" s="33"/>
      <c r="I70" s="34"/>
    </row>
    <row r="71" spans="6:9" ht="15">
      <c r="F71" s="32"/>
      <c r="G71" s="33"/>
      <c r="H71" s="33"/>
      <c r="I71" s="34"/>
    </row>
    <row r="72" spans="6:9" ht="15">
      <c r="F72" s="32"/>
      <c r="G72" s="33"/>
      <c r="H72" s="33"/>
      <c r="I72" s="34"/>
    </row>
    <row r="73" spans="6:9" ht="15">
      <c r="F73" s="32"/>
      <c r="G73" s="33"/>
      <c r="H73" s="33"/>
      <c r="I73" s="34"/>
    </row>
    <row r="74" spans="6:9" ht="15">
      <c r="F74" s="32"/>
      <c r="G74" s="33"/>
      <c r="H74" s="33"/>
      <c r="I74" s="34"/>
    </row>
    <row r="75" spans="6:9" ht="15">
      <c r="F75" s="32"/>
      <c r="G75" s="33"/>
      <c r="H75" s="33"/>
      <c r="I75" s="34"/>
    </row>
    <row r="76" spans="6:9" ht="15">
      <c r="F76" s="32"/>
      <c r="G76" s="33"/>
      <c r="H76" s="33"/>
      <c r="I76" s="34"/>
    </row>
    <row r="77" spans="6:9" ht="15">
      <c r="F77" s="32"/>
      <c r="G77" s="33"/>
      <c r="H77" s="33"/>
      <c r="I77" s="34"/>
    </row>
    <row r="78" spans="6:9" ht="15">
      <c r="F78" s="32"/>
      <c r="G78" s="33"/>
      <c r="H78" s="33"/>
      <c r="I78" s="34"/>
    </row>
    <row r="79" spans="6:9" ht="15">
      <c r="F79" s="32"/>
      <c r="G79" s="33"/>
      <c r="H79" s="33"/>
      <c r="I79" s="34"/>
    </row>
    <row r="80" spans="6:9" ht="15">
      <c r="F80" s="32"/>
      <c r="G80" s="33"/>
      <c r="H80" s="33"/>
      <c r="I80" s="34"/>
    </row>
    <row r="81" spans="6:9" ht="15">
      <c r="F81" s="32"/>
      <c r="G81" s="33"/>
      <c r="H81" s="33"/>
      <c r="I81" s="34"/>
    </row>
    <row r="82" spans="6:9" ht="15">
      <c r="F82" s="32"/>
      <c r="G82" s="33"/>
      <c r="H82" s="33"/>
      <c r="I82" s="34"/>
    </row>
    <row r="83" spans="6:9" ht="15">
      <c r="F83" s="32"/>
      <c r="G83" s="33"/>
      <c r="H83" s="33"/>
      <c r="I83" s="34"/>
    </row>
    <row r="84" spans="6:9" ht="15">
      <c r="F84" s="32"/>
      <c r="G84" s="33"/>
      <c r="H84" s="33"/>
      <c r="I84" s="34"/>
    </row>
    <row r="85" spans="6:9" ht="15">
      <c r="F85" s="32"/>
      <c r="G85" s="33"/>
      <c r="H85" s="33"/>
      <c r="I85" s="34"/>
    </row>
    <row r="86" spans="6:9" ht="15">
      <c r="F86" s="32"/>
      <c r="G86" s="33"/>
      <c r="H86" s="33"/>
      <c r="I86" s="34"/>
    </row>
    <row r="87" spans="6:9" ht="15">
      <c r="F87" s="32"/>
      <c r="G87" s="33"/>
      <c r="H87" s="33"/>
      <c r="I87" s="34"/>
    </row>
    <row r="88" spans="6:9" ht="15">
      <c r="F88" s="32"/>
      <c r="G88" s="33"/>
      <c r="H88" s="33"/>
      <c r="I88" s="34"/>
    </row>
    <row r="89" spans="6:9" ht="15">
      <c r="F89" s="32"/>
      <c r="G89" s="33"/>
      <c r="H89" s="33"/>
      <c r="I89" s="34"/>
    </row>
    <row r="90" spans="6:9" ht="15">
      <c r="F90" s="32"/>
      <c r="G90" s="33"/>
      <c r="H90" s="33"/>
      <c r="I90" s="34"/>
    </row>
    <row r="91" spans="6:9" ht="15">
      <c r="F91" s="32"/>
      <c r="G91" s="33"/>
      <c r="H91" s="33"/>
      <c r="I91" s="34"/>
    </row>
    <row r="92" spans="6:9" ht="15">
      <c r="F92" s="32"/>
      <c r="G92" s="33"/>
      <c r="H92" s="33"/>
      <c r="I92" s="34"/>
    </row>
    <row r="93" spans="6:9" ht="15">
      <c r="F93" s="32"/>
      <c r="G93" s="33"/>
      <c r="H93" s="33"/>
      <c r="I93" s="34"/>
    </row>
    <row r="94" spans="6:9" ht="15">
      <c r="F94" s="32"/>
      <c r="G94" s="33"/>
      <c r="H94" s="33"/>
      <c r="I94" s="34"/>
    </row>
    <row r="95" spans="6:9" ht="15">
      <c r="F95" s="32"/>
      <c r="G95" s="33"/>
      <c r="H95" s="33"/>
      <c r="I95" s="34"/>
    </row>
    <row r="96" spans="6:9" ht="15">
      <c r="F96" s="32"/>
      <c r="G96" s="33"/>
      <c r="H96" s="33"/>
      <c r="I96" s="34"/>
    </row>
    <row r="97" spans="6:9" ht="15">
      <c r="F97" s="32"/>
      <c r="G97" s="33"/>
      <c r="H97" s="33"/>
      <c r="I97" s="34"/>
    </row>
  </sheetData>
  <mergeCells count="4">
    <mergeCell ref="A1:B1"/>
    <mergeCell ref="A2:B2"/>
    <mergeCell ref="G2:I2"/>
    <mergeCell ref="C1:F1"/>
  </mergeCells>
  <printOptions gridLines="1"/>
  <pageMargins left="0.7086614173228347" right="0.7086614173228347" top="0.7874015748031497" bottom="0.7874015748031497" header="0.31496062992125984" footer="0.31496062992125984"/>
  <pageSetup horizontalDpi="600" verticalDpi="600" orientation="portrait" paperSize="9" r:id="rId1"/>
  <headerFooter>
    <oddHeader>&amp;C&amp;"Arial,tučné kurzíva"&amp;14R O Z P O Č E T</oddHeader>
    <oddFooter>&amp;C&amp;P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8"/>
  <sheetViews>
    <sheetView tabSelected="1" zoomScale="102" zoomScaleNormal="102" workbookViewId="0" topLeftCell="A1">
      <pane ySplit="2" topLeftCell="A3" activePane="bottomLeft" state="frozen"/>
      <selection pane="topLeft" activeCell="S6" sqref="S6"/>
      <selection pane="bottomLeft" activeCell="G99" sqref="G99"/>
    </sheetView>
  </sheetViews>
  <sheetFormatPr defaultColWidth="8.8984375" defaultRowHeight="15"/>
  <cols>
    <col min="1" max="1" width="5.8984375" style="117" customWidth="1"/>
    <col min="2" max="2" width="15" style="154" customWidth="1"/>
    <col min="3" max="3" width="1.8984375" style="113" customWidth="1"/>
    <col min="4" max="4" width="39.296875" style="155" customWidth="1"/>
    <col min="5" max="5" width="5.09765625" style="156" customWidth="1"/>
    <col min="6" max="6" width="5.69921875" style="226" customWidth="1"/>
    <col min="7" max="7" width="11.09765625" style="227" customWidth="1"/>
    <col min="8" max="9" width="10" style="158" customWidth="1"/>
    <col min="10" max="10" width="12.69921875" style="133" customWidth="1"/>
    <col min="11" max="11" width="12.69921875" style="156" customWidth="1"/>
    <col min="12" max="16384" width="8.8984375" style="113" customWidth="1"/>
  </cols>
  <sheetData>
    <row r="1" spans="1:11" ht="15">
      <c r="A1" s="248" t="s">
        <v>61</v>
      </c>
      <c r="B1" s="249" t="s">
        <v>77</v>
      </c>
      <c r="C1" s="110"/>
      <c r="D1" s="250" t="s">
        <v>51</v>
      </c>
      <c r="E1" s="250" t="s">
        <v>5</v>
      </c>
      <c r="F1" s="251" t="s">
        <v>4</v>
      </c>
      <c r="G1" s="111" t="s">
        <v>56</v>
      </c>
      <c r="H1" s="111"/>
      <c r="I1" s="112" t="s">
        <v>62</v>
      </c>
      <c r="J1" s="112"/>
      <c r="K1" s="246" t="s">
        <v>182</v>
      </c>
    </row>
    <row r="2" spans="1:11" ht="16.5" thickBot="1">
      <c r="A2" s="247"/>
      <c r="B2" s="247"/>
      <c r="C2" s="114"/>
      <c r="D2" s="247"/>
      <c r="E2" s="247"/>
      <c r="F2" s="247"/>
      <c r="G2" s="115" t="s">
        <v>63</v>
      </c>
      <c r="H2" s="116" t="s">
        <v>64</v>
      </c>
      <c r="I2" s="115" t="s">
        <v>63</v>
      </c>
      <c r="J2" s="116" t="s">
        <v>65</v>
      </c>
      <c r="K2" s="247"/>
    </row>
    <row r="3" spans="2:11" ht="16.5" thickTop="1">
      <c r="B3" s="118"/>
      <c r="C3" s="119"/>
      <c r="D3" s="120"/>
      <c r="E3" s="121"/>
      <c r="F3" s="122"/>
      <c r="G3" s="123"/>
      <c r="H3" s="124"/>
      <c r="I3" s="124"/>
      <c r="J3" s="125"/>
      <c r="K3" s="122"/>
    </row>
    <row r="4" spans="2:11" ht="15">
      <c r="B4" s="118"/>
      <c r="C4" s="119"/>
      <c r="D4" s="126" t="s">
        <v>78</v>
      </c>
      <c r="E4" s="121"/>
      <c r="F4" s="122"/>
      <c r="G4" s="123"/>
      <c r="H4" s="124"/>
      <c r="I4" s="124"/>
      <c r="J4" s="125"/>
      <c r="K4" s="122"/>
    </row>
    <row r="5" spans="2:11" ht="15">
      <c r="B5" s="118"/>
      <c r="C5" s="127"/>
      <c r="D5" s="120"/>
      <c r="E5" s="128"/>
      <c r="F5" s="129"/>
      <c r="G5" s="130"/>
      <c r="H5" s="124"/>
      <c r="I5" s="124"/>
      <c r="J5" s="125"/>
      <c r="K5" s="122"/>
    </row>
    <row r="6" spans="1:11" ht="51">
      <c r="A6" s="131" t="s">
        <v>100</v>
      </c>
      <c r="B6" s="132" t="s">
        <v>166</v>
      </c>
      <c r="C6" s="127"/>
      <c r="D6" s="119" t="s">
        <v>167</v>
      </c>
      <c r="E6" s="121" t="s">
        <v>0</v>
      </c>
      <c r="F6" s="122">
        <v>4</v>
      </c>
      <c r="G6" s="123"/>
      <c r="H6" s="124">
        <f>F6*G6</f>
        <v>0</v>
      </c>
      <c r="I6" s="124"/>
      <c r="J6" s="125">
        <f>I6*F6</f>
        <v>0</v>
      </c>
      <c r="K6" s="122" t="s">
        <v>167</v>
      </c>
    </row>
    <row r="7" spans="1:11" ht="15">
      <c r="A7" s="133"/>
      <c r="B7" s="118"/>
      <c r="C7" s="127"/>
      <c r="D7" s="134"/>
      <c r="E7" s="128"/>
      <c r="F7" s="129"/>
      <c r="G7" s="130"/>
      <c r="H7" s="135"/>
      <c r="I7" s="135"/>
      <c r="J7" s="136"/>
      <c r="K7" s="122"/>
    </row>
    <row r="8" spans="1:11" s="133" customFormat="1" ht="15">
      <c r="A8" s="131" t="s">
        <v>101</v>
      </c>
      <c r="B8" s="132" t="s">
        <v>169</v>
      </c>
      <c r="C8" s="137"/>
      <c r="D8" s="138" t="s">
        <v>168</v>
      </c>
      <c r="E8" s="139" t="s">
        <v>0</v>
      </c>
      <c r="F8" s="140">
        <v>1</v>
      </c>
      <c r="G8" s="141"/>
      <c r="H8" s="142">
        <f>F8*G8</f>
        <v>0</v>
      </c>
      <c r="I8" s="142"/>
      <c r="J8" s="143">
        <f>I8*F8</f>
        <v>0</v>
      </c>
      <c r="K8" s="122"/>
    </row>
    <row r="9" spans="1:11" s="133" customFormat="1" ht="15">
      <c r="A9" s="131"/>
      <c r="B9" s="132"/>
      <c r="C9" s="137"/>
      <c r="D9" s="138"/>
      <c r="E9" s="139"/>
      <c r="F9" s="140"/>
      <c r="G9" s="141"/>
      <c r="H9" s="142"/>
      <c r="I9" s="142"/>
      <c r="J9" s="143"/>
      <c r="K9" s="122"/>
    </row>
    <row r="10" spans="1:11" s="133" customFormat="1" ht="15">
      <c r="A10" s="131" t="s">
        <v>128</v>
      </c>
      <c r="B10" s="132" t="s">
        <v>187</v>
      </c>
      <c r="C10" s="137"/>
      <c r="D10" s="138" t="s">
        <v>129</v>
      </c>
      <c r="E10" s="139" t="s">
        <v>0</v>
      </c>
      <c r="F10" s="140">
        <v>2</v>
      </c>
      <c r="G10" s="141"/>
      <c r="H10" s="142">
        <f>F10*G10</f>
        <v>0</v>
      </c>
      <c r="I10" s="142"/>
      <c r="J10" s="143">
        <f>I10*F10</f>
        <v>0</v>
      </c>
      <c r="K10" s="122"/>
    </row>
    <row r="11" spans="1:11" ht="15">
      <c r="A11" s="131"/>
      <c r="B11" s="118"/>
      <c r="C11" s="127"/>
      <c r="D11" s="127"/>
      <c r="E11" s="128"/>
      <c r="F11" s="129"/>
      <c r="G11" s="130"/>
      <c r="H11" s="135"/>
      <c r="I11" s="135"/>
      <c r="J11" s="136"/>
      <c r="K11" s="122"/>
    </row>
    <row r="12" spans="1:11" s="133" customFormat="1" ht="25.5">
      <c r="A12" s="131" t="s">
        <v>115</v>
      </c>
      <c r="B12" s="132" t="s">
        <v>170</v>
      </c>
      <c r="C12" s="119"/>
      <c r="D12" s="144" t="s">
        <v>111</v>
      </c>
      <c r="E12" s="121" t="s">
        <v>0</v>
      </c>
      <c r="F12" s="122">
        <v>1</v>
      </c>
      <c r="G12" s="123"/>
      <c r="H12" s="124">
        <f>F12*G12</f>
        <v>0</v>
      </c>
      <c r="I12" s="124"/>
      <c r="J12" s="125">
        <f>I12*F12</f>
        <v>0</v>
      </c>
      <c r="K12" s="122"/>
    </row>
    <row r="13" spans="1:11" s="133" customFormat="1" ht="15">
      <c r="A13" s="131"/>
      <c r="B13" s="118"/>
      <c r="C13" s="119"/>
      <c r="D13" s="119"/>
      <c r="E13" s="121"/>
      <c r="F13" s="122"/>
      <c r="G13" s="123"/>
      <c r="H13" s="124"/>
      <c r="I13" s="124"/>
      <c r="J13" s="125"/>
      <c r="K13" s="122"/>
    </row>
    <row r="14" spans="1:11" s="133" customFormat="1" ht="15">
      <c r="A14" s="131" t="s">
        <v>102</v>
      </c>
      <c r="B14" s="132" t="s">
        <v>130</v>
      </c>
      <c r="C14" s="119"/>
      <c r="D14" s="144" t="s">
        <v>131</v>
      </c>
      <c r="E14" s="121" t="s">
        <v>0</v>
      </c>
      <c r="F14" s="122">
        <v>1</v>
      </c>
      <c r="G14" s="123"/>
      <c r="H14" s="124">
        <f>F14*G14</f>
        <v>0</v>
      </c>
      <c r="I14" s="124"/>
      <c r="J14" s="125">
        <f>I14*F14</f>
        <v>0</v>
      </c>
      <c r="K14" s="122"/>
    </row>
    <row r="15" spans="1:11" s="133" customFormat="1" ht="15">
      <c r="A15" s="131"/>
      <c r="B15" s="118"/>
      <c r="C15" s="119"/>
      <c r="D15" s="119"/>
      <c r="E15" s="121"/>
      <c r="F15" s="122"/>
      <c r="G15" s="123"/>
      <c r="H15" s="124"/>
      <c r="I15" s="124"/>
      <c r="J15" s="125"/>
      <c r="K15" s="122"/>
    </row>
    <row r="16" spans="1:11" s="133" customFormat="1" ht="25.5">
      <c r="A16" s="131" t="s">
        <v>103</v>
      </c>
      <c r="B16" s="132" t="s">
        <v>132</v>
      </c>
      <c r="C16" s="119"/>
      <c r="D16" s="144" t="s">
        <v>133</v>
      </c>
      <c r="E16" s="121" t="s">
        <v>0</v>
      </c>
      <c r="F16" s="122">
        <v>1</v>
      </c>
      <c r="G16" s="123"/>
      <c r="H16" s="124">
        <f>F16*G16</f>
        <v>0</v>
      </c>
      <c r="I16" s="124"/>
      <c r="J16" s="125">
        <f>I16*F16</f>
        <v>0</v>
      </c>
      <c r="K16" s="122"/>
    </row>
    <row r="17" spans="1:11" s="133" customFormat="1" ht="15">
      <c r="A17" s="131"/>
      <c r="B17" s="118"/>
      <c r="C17" s="119"/>
      <c r="D17" s="119"/>
      <c r="E17" s="121"/>
      <c r="F17" s="122"/>
      <c r="G17" s="123"/>
      <c r="H17" s="124"/>
      <c r="I17" s="124"/>
      <c r="J17" s="125"/>
      <c r="K17" s="122"/>
    </row>
    <row r="18" spans="1:11" s="133" customFormat="1" ht="25.5">
      <c r="A18" s="131" t="s">
        <v>104</v>
      </c>
      <c r="B18" s="132" t="s">
        <v>184</v>
      </c>
      <c r="C18" s="119"/>
      <c r="D18" s="144" t="s">
        <v>134</v>
      </c>
      <c r="E18" s="121" t="s">
        <v>0</v>
      </c>
      <c r="F18" s="122">
        <v>3</v>
      </c>
      <c r="G18" s="123"/>
      <c r="H18" s="124">
        <f>F18*G18</f>
        <v>0</v>
      </c>
      <c r="I18" s="124"/>
      <c r="J18" s="125">
        <f>I18*F18</f>
        <v>0</v>
      </c>
      <c r="K18" s="122"/>
    </row>
    <row r="19" spans="1:11" s="133" customFormat="1" ht="15">
      <c r="A19" s="131"/>
      <c r="B19" s="118"/>
      <c r="C19" s="119"/>
      <c r="D19" s="119"/>
      <c r="E19" s="121"/>
      <c r="F19" s="122"/>
      <c r="G19" s="123"/>
      <c r="H19" s="124"/>
      <c r="I19" s="124"/>
      <c r="J19" s="125"/>
      <c r="K19" s="122"/>
    </row>
    <row r="20" spans="1:11" s="133" customFormat="1" ht="25.5">
      <c r="A20" s="131" t="s">
        <v>105</v>
      </c>
      <c r="B20" s="132" t="s">
        <v>135</v>
      </c>
      <c r="C20" s="119"/>
      <c r="D20" s="144" t="s">
        <v>136</v>
      </c>
      <c r="E20" s="121" t="s">
        <v>0</v>
      </c>
      <c r="F20" s="122">
        <v>1</v>
      </c>
      <c r="G20" s="123"/>
      <c r="H20" s="124">
        <f>F20*G20</f>
        <v>0</v>
      </c>
      <c r="I20" s="124"/>
      <c r="J20" s="125">
        <f>I20*F20</f>
        <v>0</v>
      </c>
      <c r="K20" s="122"/>
    </row>
    <row r="21" spans="1:11" ht="15">
      <c r="A21" s="131"/>
      <c r="B21" s="118"/>
      <c r="C21" s="127"/>
      <c r="D21" s="127"/>
      <c r="E21" s="128"/>
      <c r="F21" s="129"/>
      <c r="G21" s="130"/>
      <c r="H21" s="135"/>
      <c r="I21" s="135"/>
      <c r="J21" s="136"/>
      <c r="K21" s="122"/>
    </row>
    <row r="22" spans="1:11" s="133" customFormat="1" ht="15">
      <c r="A22" s="131" t="s">
        <v>106</v>
      </c>
      <c r="B22" s="145" t="s">
        <v>139</v>
      </c>
      <c r="C22" s="146"/>
      <c r="D22" s="147" t="s">
        <v>137</v>
      </c>
      <c r="E22" s="139" t="s">
        <v>0</v>
      </c>
      <c r="F22" s="140">
        <v>1</v>
      </c>
      <c r="G22" s="141"/>
      <c r="H22" s="142">
        <f>F22*G22</f>
        <v>0</v>
      </c>
      <c r="I22" s="148"/>
      <c r="J22" s="148" t="s">
        <v>138</v>
      </c>
      <c r="K22" s="149"/>
    </row>
    <row r="23" spans="1:11" s="133" customFormat="1" ht="15">
      <c r="A23" s="117"/>
      <c r="B23" s="150"/>
      <c r="C23" s="146"/>
      <c r="D23" s="119"/>
      <c r="E23" s="151"/>
      <c r="F23" s="122"/>
      <c r="G23" s="152"/>
      <c r="H23" s="148"/>
      <c r="I23" s="148"/>
      <c r="J23" s="153"/>
      <c r="K23" s="149"/>
    </row>
    <row r="24" spans="1:11" s="133" customFormat="1" ht="15">
      <c r="A24" s="117"/>
      <c r="B24" s="154"/>
      <c r="D24" s="155"/>
      <c r="E24" s="156"/>
      <c r="F24" s="122"/>
      <c r="G24" s="157"/>
      <c r="H24" s="158"/>
      <c r="I24" s="158"/>
      <c r="K24" s="149"/>
    </row>
    <row r="25" spans="1:11" s="133" customFormat="1" ht="15">
      <c r="A25" s="131" t="s">
        <v>107</v>
      </c>
      <c r="B25" s="145" t="s">
        <v>140</v>
      </c>
      <c r="C25" s="146"/>
      <c r="D25" s="147" t="s">
        <v>112</v>
      </c>
      <c r="E25" s="139" t="s">
        <v>0</v>
      </c>
      <c r="F25" s="140">
        <v>1</v>
      </c>
      <c r="G25" s="141"/>
      <c r="H25" s="142">
        <f>F25*G25</f>
        <v>0</v>
      </c>
      <c r="I25" s="148"/>
      <c r="J25" s="148" t="s">
        <v>138</v>
      </c>
      <c r="K25" s="149"/>
    </row>
    <row r="26" spans="1:11" s="133" customFormat="1" ht="15">
      <c r="A26" s="117"/>
      <c r="B26" s="154"/>
      <c r="D26" s="119"/>
      <c r="E26" s="156"/>
      <c r="F26" s="122"/>
      <c r="G26" s="157"/>
      <c r="H26" s="158"/>
      <c r="I26" s="158"/>
      <c r="K26" s="149"/>
    </row>
    <row r="27" spans="1:11" s="133" customFormat="1" ht="15">
      <c r="A27" s="131"/>
      <c r="B27" s="150"/>
      <c r="C27" s="146"/>
      <c r="D27" s="147"/>
      <c r="E27" s="151"/>
      <c r="F27" s="122"/>
      <c r="G27" s="152"/>
      <c r="H27" s="148"/>
      <c r="I27" s="148"/>
      <c r="J27" s="148"/>
      <c r="K27" s="156"/>
    </row>
    <row r="28" spans="1:11" s="133" customFormat="1" ht="15">
      <c r="A28" s="131" t="s">
        <v>108</v>
      </c>
      <c r="B28" s="145" t="s">
        <v>171</v>
      </c>
      <c r="C28" s="146"/>
      <c r="D28" s="147" t="s">
        <v>75</v>
      </c>
      <c r="E28" s="139" t="s">
        <v>0</v>
      </c>
      <c r="F28" s="140">
        <v>1</v>
      </c>
      <c r="G28" s="141"/>
      <c r="H28" s="142">
        <f>F28*G28</f>
        <v>0</v>
      </c>
      <c r="I28" s="148"/>
      <c r="J28" s="148" t="s">
        <v>138</v>
      </c>
      <c r="K28" s="149"/>
    </row>
    <row r="29" spans="1:11" s="133" customFormat="1" ht="15">
      <c r="A29" s="117"/>
      <c r="B29" s="150"/>
      <c r="C29" s="146"/>
      <c r="D29" s="119"/>
      <c r="E29" s="151"/>
      <c r="F29" s="122"/>
      <c r="G29" s="152"/>
      <c r="H29" s="148"/>
      <c r="I29" s="148"/>
      <c r="J29" s="153"/>
      <c r="K29" s="149"/>
    </row>
    <row r="30" spans="1:11" s="133" customFormat="1" ht="15">
      <c r="A30" s="131" t="s">
        <v>109</v>
      </c>
      <c r="B30" s="145" t="s">
        <v>172</v>
      </c>
      <c r="C30" s="146"/>
      <c r="D30" s="147" t="s">
        <v>113</v>
      </c>
      <c r="E30" s="139" t="s">
        <v>0</v>
      </c>
      <c r="F30" s="140">
        <v>1</v>
      </c>
      <c r="G30" s="141"/>
      <c r="H30" s="142">
        <f>F30*G30</f>
        <v>0</v>
      </c>
      <c r="I30" s="148"/>
      <c r="J30" s="148" t="s">
        <v>138</v>
      </c>
      <c r="K30" s="149"/>
    </row>
    <row r="31" spans="1:11" s="133" customFormat="1" ht="15">
      <c r="A31" s="131"/>
      <c r="B31" s="150"/>
      <c r="C31" s="146"/>
      <c r="D31" s="119"/>
      <c r="E31" s="151"/>
      <c r="F31" s="122"/>
      <c r="G31" s="152"/>
      <c r="H31" s="148"/>
      <c r="I31" s="148"/>
      <c r="J31" s="153"/>
      <c r="K31" s="149"/>
    </row>
    <row r="32" spans="1:11" s="133" customFormat="1" ht="25.5">
      <c r="A32" s="131" t="s">
        <v>110</v>
      </c>
      <c r="B32" s="145" t="s">
        <v>173</v>
      </c>
      <c r="C32" s="146"/>
      <c r="D32" s="147" t="s">
        <v>114</v>
      </c>
      <c r="E32" s="139" t="s">
        <v>0</v>
      </c>
      <c r="F32" s="140">
        <v>2</v>
      </c>
      <c r="G32" s="141"/>
      <c r="H32" s="142">
        <f>F32*G32</f>
        <v>0</v>
      </c>
      <c r="I32" s="148"/>
      <c r="J32" s="148" t="s">
        <v>138</v>
      </c>
      <c r="K32" s="149"/>
    </row>
    <row r="33" spans="1:11" s="133" customFormat="1" ht="15">
      <c r="A33" s="117"/>
      <c r="B33" s="150"/>
      <c r="C33" s="146"/>
      <c r="D33" s="119"/>
      <c r="E33" s="151"/>
      <c r="F33" s="122"/>
      <c r="G33" s="152"/>
      <c r="H33" s="148"/>
      <c r="I33" s="148"/>
      <c r="J33" s="153"/>
      <c r="K33" s="149"/>
    </row>
    <row r="34" spans="1:11" s="133" customFormat="1" ht="15">
      <c r="A34" s="131" t="s">
        <v>116</v>
      </c>
      <c r="B34" s="145" t="s">
        <v>139</v>
      </c>
      <c r="C34" s="146"/>
      <c r="D34" s="147" t="s">
        <v>121</v>
      </c>
      <c r="E34" s="139" t="s">
        <v>0</v>
      </c>
      <c r="F34" s="140">
        <v>1</v>
      </c>
      <c r="G34" s="141"/>
      <c r="H34" s="142">
        <f>F34*G34</f>
        <v>0</v>
      </c>
      <c r="I34" s="148"/>
      <c r="J34" s="148" t="s">
        <v>138</v>
      </c>
      <c r="K34" s="149"/>
    </row>
    <row r="35" spans="1:11" s="133" customFormat="1" ht="15">
      <c r="A35" s="117"/>
      <c r="B35" s="150"/>
      <c r="C35" s="146"/>
      <c r="D35" s="119"/>
      <c r="E35" s="151"/>
      <c r="F35" s="122"/>
      <c r="G35" s="152"/>
      <c r="H35" s="148"/>
      <c r="I35" s="148"/>
      <c r="J35" s="153"/>
      <c r="K35" s="149"/>
    </row>
    <row r="36" spans="1:11" s="133" customFormat="1" ht="15">
      <c r="A36" s="131" t="s">
        <v>142</v>
      </c>
      <c r="B36" s="145" t="s">
        <v>139</v>
      </c>
      <c r="C36" s="146"/>
      <c r="D36" s="144" t="s">
        <v>141</v>
      </c>
      <c r="E36" s="139" t="s">
        <v>0</v>
      </c>
      <c r="F36" s="140">
        <v>1</v>
      </c>
      <c r="G36" s="141"/>
      <c r="H36" s="142">
        <f>F36*G36</f>
        <v>0</v>
      </c>
      <c r="I36" s="148"/>
      <c r="J36" s="148" t="s">
        <v>138</v>
      </c>
      <c r="K36" s="149"/>
    </row>
    <row r="37" spans="1:11" s="133" customFormat="1" ht="15">
      <c r="A37" s="131"/>
      <c r="B37" s="145"/>
      <c r="C37" s="146"/>
      <c r="D37" s="144"/>
      <c r="E37" s="139"/>
      <c r="F37" s="140"/>
      <c r="G37" s="141"/>
      <c r="H37" s="142"/>
      <c r="I37" s="148"/>
      <c r="J37" s="148"/>
      <c r="K37" s="149"/>
    </row>
    <row r="38" spans="1:11" s="133" customFormat="1" ht="25.5">
      <c r="A38" s="131" t="s">
        <v>117</v>
      </c>
      <c r="B38" s="145" t="s">
        <v>174</v>
      </c>
      <c r="C38" s="146"/>
      <c r="D38" s="159" t="s">
        <v>175</v>
      </c>
      <c r="E38" s="139" t="s">
        <v>0</v>
      </c>
      <c r="F38" s="140">
        <v>1</v>
      </c>
      <c r="G38" s="141"/>
      <c r="H38" s="142">
        <f>F38*G38</f>
        <v>0</v>
      </c>
      <c r="I38" s="124"/>
      <c r="J38" s="125">
        <f>I38*F38</f>
        <v>0</v>
      </c>
      <c r="K38" s="149"/>
    </row>
    <row r="39" spans="1:11" s="133" customFormat="1" ht="15">
      <c r="A39" s="131"/>
      <c r="B39" s="150"/>
      <c r="C39" s="146"/>
      <c r="D39" s="119"/>
      <c r="E39" s="151"/>
      <c r="F39" s="122"/>
      <c r="G39" s="152"/>
      <c r="H39" s="148"/>
      <c r="I39" s="148"/>
      <c r="J39" s="125"/>
      <c r="K39" s="149"/>
    </row>
    <row r="40" spans="1:11" s="133" customFormat="1" ht="15">
      <c r="A40" s="131" t="s">
        <v>143</v>
      </c>
      <c r="B40" s="150" t="s">
        <v>176</v>
      </c>
      <c r="C40" s="146"/>
      <c r="D40" s="119" t="s">
        <v>177</v>
      </c>
      <c r="E40" s="139" t="s">
        <v>0</v>
      </c>
      <c r="F40" s="122">
        <v>2</v>
      </c>
      <c r="G40" s="152">
        <v>0</v>
      </c>
      <c r="H40" s="148"/>
      <c r="I40" s="148"/>
      <c r="J40" s="125">
        <f aca="true" t="shared" si="0" ref="J40">I40*F40</f>
        <v>0</v>
      </c>
      <c r="K40" s="122" t="s">
        <v>167</v>
      </c>
    </row>
    <row r="41" spans="1:11" s="133" customFormat="1" ht="15">
      <c r="A41" s="131" t="s">
        <v>145</v>
      </c>
      <c r="B41" s="150" t="s">
        <v>179</v>
      </c>
      <c r="C41" s="146"/>
      <c r="D41" s="119" t="s">
        <v>178</v>
      </c>
      <c r="E41" s="139" t="s">
        <v>0</v>
      </c>
      <c r="F41" s="122">
        <v>2</v>
      </c>
      <c r="G41" s="152">
        <v>0</v>
      </c>
      <c r="H41" s="148"/>
      <c r="I41" s="148"/>
      <c r="J41" s="125">
        <f aca="true" t="shared" si="1" ref="J41">I41*F41</f>
        <v>0</v>
      </c>
      <c r="K41" s="122" t="s">
        <v>167</v>
      </c>
    </row>
    <row r="42" spans="1:11" s="133" customFormat="1" ht="15">
      <c r="A42" s="131"/>
      <c r="B42" s="150"/>
      <c r="C42" s="146"/>
      <c r="D42" s="147"/>
      <c r="E42" s="151"/>
      <c r="F42" s="122"/>
      <c r="G42" s="152"/>
      <c r="H42" s="148"/>
      <c r="I42" s="148"/>
      <c r="J42" s="153"/>
      <c r="K42" s="149"/>
    </row>
    <row r="43" spans="1:11" s="133" customFormat="1" ht="211.9" customHeight="1">
      <c r="A43" s="131" t="s">
        <v>119</v>
      </c>
      <c r="B43" s="150"/>
      <c r="C43" s="146"/>
      <c r="D43" s="138" t="s">
        <v>188</v>
      </c>
      <c r="E43" s="139" t="s">
        <v>0</v>
      </c>
      <c r="F43" s="140">
        <v>1</v>
      </c>
      <c r="G43" s="142"/>
      <c r="H43" s="142">
        <f>F43*G43</f>
        <v>0</v>
      </c>
      <c r="I43" s="124"/>
      <c r="J43" s="125">
        <f>I43*F43</f>
        <v>0</v>
      </c>
      <c r="K43" s="149"/>
    </row>
    <row r="44" spans="1:11" ht="15">
      <c r="A44" s="133"/>
      <c r="B44" s="150"/>
      <c r="C44" s="160"/>
      <c r="D44" s="127"/>
      <c r="E44" s="161"/>
      <c r="F44" s="162"/>
      <c r="G44" s="163"/>
      <c r="H44" s="164"/>
      <c r="I44" s="148"/>
      <c r="J44" s="153"/>
      <c r="K44" s="149"/>
    </row>
    <row r="45" spans="1:11" s="133" customFormat="1" ht="15">
      <c r="A45" s="117"/>
      <c r="B45" s="165"/>
      <c r="C45" s="146"/>
      <c r="D45" s="119" t="s">
        <v>66</v>
      </c>
      <c r="E45" s="166"/>
      <c r="F45" s="167"/>
      <c r="G45" s="168"/>
      <c r="H45" s="169">
        <f>ROUND(SUM(H3:H44),0)</f>
        <v>0</v>
      </c>
      <c r="I45" s="124"/>
      <c r="J45" s="170"/>
      <c r="K45" s="171"/>
    </row>
    <row r="46" spans="1:11" s="133" customFormat="1" ht="15">
      <c r="A46" s="117"/>
      <c r="B46" s="118"/>
      <c r="C46" s="119"/>
      <c r="D46" s="119" t="s">
        <v>67</v>
      </c>
      <c r="E46" s="166"/>
      <c r="F46" s="167"/>
      <c r="G46" s="168"/>
      <c r="H46" s="169"/>
      <c r="I46" s="124"/>
      <c r="J46" s="169">
        <f>ROUND(SUM(J3:J44),0)</f>
        <v>0</v>
      </c>
      <c r="K46" s="171"/>
    </row>
    <row r="47" spans="1:11" s="133" customFormat="1" ht="16.5" thickBot="1">
      <c r="A47" s="117"/>
      <c r="B47" s="118"/>
      <c r="C47" s="119"/>
      <c r="D47" s="119" t="s">
        <v>68</v>
      </c>
      <c r="E47" s="166"/>
      <c r="F47" s="167"/>
      <c r="G47" s="168"/>
      <c r="H47" s="169"/>
      <c r="I47" s="169"/>
      <c r="J47" s="172">
        <f>H45+J46</f>
        <v>0</v>
      </c>
      <c r="K47" s="171"/>
    </row>
    <row r="48" spans="1:11" s="133" customFormat="1" ht="16.5" thickTop="1">
      <c r="A48" s="117"/>
      <c r="B48" s="118"/>
      <c r="C48" s="119"/>
      <c r="D48" s="119"/>
      <c r="E48" s="166"/>
      <c r="F48" s="167"/>
      <c r="G48" s="168"/>
      <c r="H48" s="169"/>
      <c r="I48" s="169"/>
      <c r="J48" s="170"/>
      <c r="K48" s="171"/>
    </row>
    <row r="49" spans="1:11" s="133" customFormat="1" ht="15">
      <c r="A49" s="117"/>
      <c r="B49" s="173"/>
      <c r="C49" s="174"/>
      <c r="D49" s="126" t="s">
        <v>2</v>
      </c>
      <c r="E49" s="156"/>
      <c r="F49" s="175"/>
      <c r="G49" s="176"/>
      <c r="H49" s="177"/>
      <c r="I49" s="177"/>
      <c r="J49" s="177"/>
      <c r="K49" s="171"/>
    </row>
    <row r="50" spans="1:11" s="133" customFormat="1" ht="15">
      <c r="A50" s="117"/>
      <c r="B50" s="118"/>
      <c r="C50" s="119"/>
      <c r="D50" s="178"/>
      <c r="E50" s="179"/>
      <c r="F50" s="140"/>
      <c r="G50" s="142"/>
      <c r="H50" s="142"/>
      <c r="I50" s="142"/>
      <c r="J50" s="142"/>
      <c r="K50" s="171"/>
    </row>
    <row r="51" spans="1:11" s="133" customFormat="1" ht="15">
      <c r="A51" s="131" t="s">
        <v>120</v>
      </c>
      <c r="B51" s="118"/>
      <c r="C51" s="119"/>
      <c r="D51" s="180" t="s">
        <v>118</v>
      </c>
      <c r="E51" s="121" t="s">
        <v>80</v>
      </c>
      <c r="F51" s="122">
        <v>15</v>
      </c>
      <c r="G51" s="123"/>
      <c r="H51" s="123">
        <f>F51*G51</f>
        <v>0</v>
      </c>
      <c r="I51" s="123"/>
      <c r="J51" s="123">
        <f>I51*F51</f>
        <v>0</v>
      </c>
      <c r="K51" s="171"/>
    </row>
    <row r="52" spans="2:11" s="133" customFormat="1" ht="15">
      <c r="B52" s="118"/>
      <c r="C52" s="119"/>
      <c r="D52" s="119"/>
      <c r="E52" s="179"/>
      <c r="F52" s="122"/>
      <c r="G52" s="123"/>
      <c r="H52" s="124"/>
      <c r="I52" s="124"/>
      <c r="J52" s="124"/>
      <c r="K52" s="171"/>
    </row>
    <row r="53" spans="1:11" s="133" customFormat="1" ht="15">
      <c r="A53" s="131" t="s">
        <v>146</v>
      </c>
      <c r="B53" s="118"/>
      <c r="C53" s="119"/>
      <c r="D53" s="180" t="s">
        <v>144</v>
      </c>
      <c r="E53" s="121" t="s">
        <v>80</v>
      </c>
      <c r="F53" s="122">
        <v>15</v>
      </c>
      <c r="G53" s="123"/>
      <c r="H53" s="123">
        <f>F53*G53</f>
        <v>0</v>
      </c>
      <c r="I53" s="123"/>
      <c r="J53" s="123">
        <f>I53*F53</f>
        <v>0</v>
      </c>
      <c r="K53" s="171"/>
    </row>
    <row r="54" spans="2:11" s="133" customFormat="1" ht="15">
      <c r="B54" s="118"/>
      <c r="C54" s="119"/>
      <c r="D54" s="119"/>
      <c r="E54" s="179"/>
      <c r="F54" s="122"/>
      <c r="G54" s="123"/>
      <c r="H54" s="124"/>
      <c r="I54" s="124"/>
      <c r="J54" s="124"/>
      <c r="K54" s="171"/>
    </row>
    <row r="55" spans="1:11" s="133" customFormat="1" ht="15">
      <c r="A55" s="131" t="s">
        <v>147</v>
      </c>
      <c r="B55" s="118"/>
      <c r="C55" s="119"/>
      <c r="D55" s="180" t="s">
        <v>85</v>
      </c>
      <c r="E55" s="121" t="s">
        <v>80</v>
      </c>
      <c r="F55" s="122">
        <v>20</v>
      </c>
      <c r="G55" s="123"/>
      <c r="H55" s="123">
        <f>F55*G55</f>
        <v>0</v>
      </c>
      <c r="I55" s="123"/>
      <c r="J55" s="123">
        <f>I55*F55</f>
        <v>0</v>
      </c>
      <c r="K55" s="171"/>
    </row>
    <row r="56" spans="2:11" s="133" customFormat="1" ht="15">
      <c r="B56" s="118"/>
      <c r="C56" s="119"/>
      <c r="D56" s="119"/>
      <c r="E56" s="179"/>
      <c r="F56" s="122"/>
      <c r="G56" s="123"/>
      <c r="H56" s="124"/>
      <c r="I56" s="124"/>
      <c r="J56" s="124"/>
      <c r="K56" s="171"/>
    </row>
    <row r="57" spans="1:11" s="133" customFormat="1" ht="15">
      <c r="A57" s="131" t="s">
        <v>150</v>
      </c>
      <c r="B57" s="118"/>
      <c r="C57" s="119"/>
      <c r="D57" s="180" t="s">
        <v>86</v>
      </c>
      <c r="E57" s="121" t="s">
        <v>80</v>
      </c>
      <c r="F57" s="122">
        <v>25</v>
      </c>
      <c r="G57" s="123"/>
      <c r="H57" s="123">
        <f>F57*G57</f>
        <v>0</v>
      </c>
      <c r="I57" s="123"/>
      <c r="J57" s="123">
        <f>I57*F57</f>
        <v>0</v>
      </c>
      <c r="K57" s="171"/>
    </row>
    <row r="58" spans="2:11" s="133" customFormat="1" ht="15">
      <c r="B58" s="118"/>
      <c r="C58" s="119"/>
      <c r="D58" s="119"/>
      <c r="E58" s="179"/>
      <c r="F58" s="122"/>
      <c r="G58" s="123"/>
      <c r="H58" s="123"/>
      <c r="I58" s="124"/>
      <c r="J58" s="124"/>
      <c r="K58" s="171"/>
    </row>
    <row r="59" spans="1:11" ht="15">
      <c r="A59" s="131" t="s">
        <v>151</v>
      </c>
      <c r="B59" s="118"/>
      <c r="C59" s="181"/>
      <c r="D59" s="180" t="s">
        <v>186</v>
      </c>
      <c r="E59" s="121" t="s">
        <v>80</v>
      </c>
      <c r="F59" s="122">
        <v>50</v>
      </c>
      <c r="G59" s="123"/>
      <c r="H59" s="123">
        <f aca="true" t="shared" si="2" ref="H59:H69">F59*G59</f>
        <v>0</v>
      </c>
      <c r="I59" s="123"/>
      <c r="J59" s="123">
        <f>I59*F59</f>
        <v>0</v>
      </c>
      <c r="K59" s="171"/>
    </row>
    <row r="60" spans="1:11" ht="15">
      <c r="A60" s="133"/>
      <c r="B60" s="118"/>
      <c r="C60" s="181"/>
      <c r="D60" s="127"/>
      <c r="E60" s="182"/>
      <c r="F60" s="129"/>
      <c r="G60" s="135"/>
      <c r="H60" s="123"/>
      <c r="I60" s="135"/>
      <c r="J60" s="135"/>
      <c r="K60" s="171"/>
    </row>
    <row r="61" spans="1:11" ht="15">
      <c r="A61" s="131" t="s">
        <v>152</v>
      </c>
      <c r="B61" s="118"/>
      <c r="C61" s="181"/>
      <c r="D61" s="180" t="s">
        <v>185</v>
      </c>
      <c r="E61" s="121" t="s">
        <v>80</v>
      </c>
      <c r="F61" s="122">
        <v>70</v>
      </c>
      <c r="G61" s="123"/>
      <c r="H61" s="123">
        <f t="shared" si="2"/>
        <v>0</v>
      </c>
      <c r="I61" s="123"/>
      <c r="J61" s="123">
        <f>I61*F61</f>
        <v>0</v>
      </c>
      <c r="K61" s="171"/>
    </row>
    <row r="62" spans="1:11" ht="15">
      <c r="A62" s="133"/>
      <c r="B62" s="118"/>
      <c r="C62" s="181"/>
      <c r="D62" s="127"/>
      <c r="E62" s="182"/>
      <c r="F62" s="129"/>
      <c r="G62" s="135"/>
      <c r="H62" s="123"/>
      <c r="I62" s="135"/>
      <c r="J62" s="135"/>
      <c r="K62" s="171"/>
    </row>
    <row r="63" spans="1:11" ht="15">
      <c r="A63" s="131" t="s">
        <v>153</v>
      </c>
      <c r="B63" s="118"/>
      <c r="C63" s="181"/>
      <c r="D63" s="147" t="s">
        <v>81</v>
      </c>
      <c r="E63" s="139" t="s">
        <v>80</v>
      </c>
      <c r="F63" s="140">
        <v>100</v>
      </c>
      <c r="G63" s="141"/>
      <c r="H63" s="123">
        <f t="shared" si="2"/>
        <v>0</v>
      </c>
      <c r="I63" s="141"/>
      <c r="J63" s="141">
        <f>I63*F63</f>
        <v>0</v>
      </c>
      <c r="K63" s="171"/>
    </row>
    <row r="64" spans="1:11" ht="15">
      <c r="A64" s="131"/>
      <c r="B64" s="118"/>
      <c r="C64" s="181"/>
      <c r="D64" s="127"/>
      <c r="E64" s="183"/>
      <c r="F64" s="184"/>
      <c r="G64" s="185"/>
      <c r="H64" s="123"/>
      <c r="I64" s="185"/>
      <c r="J64" s="185"/>
      <c r="K64" s="171"/>
    </row>
    <row r="65" spans="1:11" ht="15">
      <c r="A65" s="131" t="s">
        <v>154</v>
      </c>
      <c r="B65" s="118"/>
      <c r="C65" s="181"/>
      <c r="D65" s="147" t="s">
        <v>148</v>
      </c>
      <c r="E65" s="139" t="s">
        <v>80</v>
      </c>
      <c r="F65" s="140">
        <v>120</v>
      </c>
      <c r="G65" s="141"/>
      <c r="H65" s="123">
        <f t="shared" si="2"/>
        <v>0</v>
      </c>
      <c r="I65" s="141"/>
      <c r="J65" s="141">
        <f>I65*F65</f>
        <v>0</v>
      </c>
      <c r="K65" s="171"/>
    </row>
    <row r="66" spans="1:11" ht="15">
      <c r="A66" s="133"/>
      <c r="B66" s="118"/>
      <c r="C66" s="181"/>
      <c r="D66" s="127"/>
      <c r="E66" s="183"/>
      <c r="F66" s="184"/>
      <c r="G66" s="185"/>
      <c r="H66" s="123"/>
      <c r="I66" s="185"/>
      <c r="J66" s="185"/>
      <c r="K66" s="171"/>
    </row>
    <row r="67" spans="1:11" ht="15">
      <c r="A67" s="131" t="s">
        <v>155</v>
      </c>
      <c r="B67" s="118"/>
      <c r="C67" s="181"/>
      <c r="D67" s="147" t="s">
        <v>165</v>
      </c>
      <c r="E67" s="139" t="s">
        <v>80</v>
      </c>
      <c r="F67" s="140">
        <v>100</v>
      </c>
      <c r="G67" s="141"/>
      <c r="H67" s="123">
        <f t="shared" si="2"/>
        <v>0</v>
      </c>
      <c r="I67" s="141"/>
      <c r="J67" s="141">
        <f>I67*F67</f>
        <v>0</v>
      </c>
      <c r="K67" s="171"/>
    </row>
    <row r="68" spans="1:11" ht="15">
      <c r="A68" s="133"/>
      <c r="B68" s="118"/>
      <c r="C68" s="181"/>
      <c r="D68" s="127"/>
      <c r="E68" s="183"/>
      <c r="F68" s="184"/>
      <c r="G68" s="185"/>
      <c r="H68" s="123"/>
      <c r="I68" s="185"/>
      <c r="J68" s="185"/>
      <c r="K68" s="171"/>
    </row>
    <row r="69" spans="1:11" ht="15">
      <c r="A69" s="131" t="s">
        <v>156</v>
      </c>
      <c r="B69" s="118"/>
      <c r="C69" s="181"/>
      <c r="D69" s="147" t="s">
        <v>82</v>
      </c>
      <c r="E69" s="121" t="s">
        <v>80</v>
      </c>
      <c r="F69" s="122">
        <v>215</v>
      </c>
      <c r="G69" s="123"/>
      <c r="H69" s="123">
        <f t="shared" si="2"/>
        <v>0</v>
      </c>
      <c r="I69" s="141"/>
      <c r="J69" s="141">
        <f>I69*F69</f>
        <v>0</v>
      </c>
      <c r="K69" s="171"/>
    </row>
    <row r="70" spans="1:11" ht="15">
      <c r="A70" s="133"/>
      <c r="B70" s="118"/>
      <c r="C70" s="181"/>
      <c r="D70" s="127"/>
      <c r="E70" s="183"/>
      <c r="F70" s="184"/>
      <c r="G70" s="185"/>
      <c r="H70" s="185"/>
      <c r="I70" s="185"/>
      <c r="J70" s="185"/>
      <c r="K70" s="171"/>
    </row>
    <row r="71" spans="1:11" ht="15">
      <c r="A71" s="131" t="s">
        <v>158</v>
      </c>
      <c r="B71" s="118"/>
      <c r="C71" s="181"/>
      <c r="D71" s="147" t="s">
        <v>99</v>
      </c>
      <c r="E71" s="139" t="s">
        <v>80</v>
      </c>
      <c r="F71" s="140">
        <v>130</v>
      </c>
      <c r="G71" s="141"/>
      <c r="H71" s="141">
        <f>F71*G71</f>
        <v>0</v>
      </c>
      <c r="I71" s="141"/>
      <c r="J71" s="141">
        <f>I71*F71</f>
        <v>0</v>
      </c>
      <c r="K71" s="171"/>
    </row>
    <row r="72" spans="1:11" ht="15">
      <c r="A72" s="133"/>
      <c r="B72" s="118"/>
      <c r="C72" s="181"/>
      <c r="D72" s="127"/>
      <c r="E72" s="183"/>
      <c r="F72" s="184"/>
      <c r="G72" s="185"/>
      <c r="H72" s="185"/>
      <c r="I72" s="185"/>
      <c r="J72" s="185"/>
      <c r="K72" s="171"/>
    </row>
    <row r="73" spans="1:11" ht="15">
      <c r="A73" s="131" t="s">
        <v>159</v>
      </c>
      <c r="B73" s="118"/>
      <c r="C73" s="181"/>
      <c r="D73" s="147" t="s">
        <v>149</v>
      </c>
      <c r="E73" s="139" t="s">
        <v>80</v>
      </c>
      <c r="F73" s="140">
        <v>290</v>
      </c>
      <c r="G73" s="141"/>
      <c r="H73" s="141">
        <f>F73*G73</f>
        <v>0</v>
      </c>
      <c r="I73" s="141"/>
      <c r="J73" s="141">
        <f>I73*F73</f>
        <v>0</v>
      </c>
      <c r="K73" s="171"/>
    </row>
    <row r="74" spans="1:11" ht="15">
      <c r="A74" s="133"/>
      <c r="B74" s="118"/>
      <c r="C74" s="181"/>
      <c r="D74" s="127"/>
      <c r="E74" s="183"/>
      <c r="F74" s="184"/>
      <c r="G74" s="185"/>
      <c r="H74" s="185"/>
      <c r="I74" s="185"/>
      <c r="J74" s="185"/>
      <c r="K74" s="171"/>
    </row>
    <row r="75" spans="1:11" ht="15">
      <c r="A75" s="131" t="s">
        <v>160</v>
      </c>
      <c r="B75" s="118"/>
      <c r="C75" s="181"/>
      <c r="D75" s="147" t="s">
        <v>157</v>
      </c>
      <c r="E75" s="186" t="s">
        <v>0</v>
      </c>
      <c r="F75" s="140">
        <v>62</v>
      </c>
      <c r="G75" s="142"/>
      <c r="H75" s="142"/>
      <c r="I75" s="141"/>
      <c r="J75" s="141">
        <f>I75*F75</f>
        <v>0</v>
      </c>
      <c r="K75" s="171"/>
    </row>
    <row r="76" spans="1:11" ht="15">
      <c r="A76" s="131"/>
      <c r="B76" s="118"/>
      <c r="C76" s="181"/>
      <c r="D76" s="147"/>
      <c r="E76" s="186"/>
      <c r="F76" s="140"/>
      <c r="G76" s="142"/>
      <c r="H76" s="142"/>
      <c r="I76" s="141"/>
      <c r="J76" s="141"/>
      <c r="K76" s="171"/>
    </row>
    <row r="77" spans="1:11" ht="15">
      <c r="A77" s="131" t="s">
        <v>161</v>
      </c>
      <c r="B77" s="118"/>
      <c r="C77" s="181"/>
      <c r="D77" s="147" t="s">
        <v>83</v>
      </c>
      <c r="E77" s="186" t="s">
        <v>84</v>
      </c>
      <c r="F77" s="142">
        <v>0.5</v>
      </c>
      <c r="G77" s="142"/>
      <c r="H77" s="141">
        <f>F77*G77</f>
        <v>0</v>
      </c>
      <c r="I77" s="141"/>
      <c r="J77" s="141">
        <f>I77*F77</f>
        <v>0</v>
      </c>
      <c r="K77" s="171"/>
    </row>
    <row r="78" spans="1:11" ht="15">
      <c r="A78" s="133"/>
      <c r="B78" s="118"/>
      <c r="C78" s="181"/>
      <c r="D78" s="187"/>
      <c r="E78" s="183"/>
      <c r="F78" s="184"/>
      <c r="G78" s="185"/>
      <c r="H78" s="185"/>
      <c r="I78" s="185"/>
      <c r="J78" s="185"/>
      <c r="K78" s="188"/>
    </row>
    <row r="79" spans="1:11" ht="15">
      <c r="A79" s="133"/>
      <c r="B79" s="118"/>
      <c r="C79" s="127"/>
      <c r="D79" s="189" t="s">
        <v>50</v>
      </c>
      <c r="E79" s="139"/>
      <c r="F79" s="190"/>
      <c r="G79" s="141"/>
      <c r="H79" s="142"/>
      <c r="I79" s="142"/>
      <c r="J79" s="191">
        <f>ROUND(SUM(J50:J78),0)</f>
        <v>0</v>
      </c>
      <c r="K79" s="188"/>
    </row>
    <row r="80" spans="1:11" ht="15">
      <c r="A80" s="133"/>
      <c r="B80" s="118"/>
      <c r="C80" s="127"/>
      <c r="D80" s="189" t="s">
        <v>180</v>
      </c>
      <c r="E80" s="139"/>
      <c r="F80" s="190"/>
      <c r="G80" s="141"/>
      <c r="H80" s="142"/>
      <c r="I80" s="142"/>
      <c r="J80" s="191">
        <f>ROUND(J79*0.06,0)</f>
        <v>0</v>
      </c>
      <c r="K80" s="171"/>
    </row>
    <row r="81" spans="1:11" ht="15">
      <c r="A81" s="133"/>
      <c r="B81" s="118"/>
      <c r="C81" s="127"/>
      <c r="D81" s="137" t="s">
        <v>66</v>
      </c>
      <c r="E81" s="192"/>
      <c r="F81" s="190"/>
      <c r="G81" s="193"/>
      <c r="H81" s="194">
        <f>ROUND(SUM(H49:H80),0)</f>
        <v>0</v>
      </c>
      <c r="I81" s="142"/>
      <c r="J81" s="195"/>
      <c r="K81" s="171"/>
    </row>
    <row r="82" spans="1:11" ht="15">
      <c r="A82" s="133"/>
      <c r="B82" s="118"/>
      <c r="C82" s="127"/>
      <c r="D82" s="137" t="s">
        <v>67</v>
      </c>
      <c r="E82" s="192"/>
      <c r="F82" s="190"/>
      <c r="G82" s="193"/>
      <c r="H82" s="194"/>
      <c r="I82" s="142"/>
      <c r="J82" s="194">
        <f>J79+J80</f>
        <v>0</v>
      </c>
      <c r="K82" s="171"/>
    </row>
    <row r="83" spans="1:11" ht="16.5" thickBot="1">
      <c r="A83" s="133"/>
      <c r="B83" s="118"/>
      <c r="C83" s="127"/>
      <c r="D83" s="137" t="s">
        <v>69</v>
      </c>
      <c r="E83" s="192"/>
      <c r="F83" s="190"/>
      <c r="G83" s="193"/>
      <c r="H83" s="194"/>
      <c r="I83" s="194"/>
      <c r="J83" s="196">
        <f>H81+J82</f>
        <v>0</v>
      </c>
      <c r="K83" s="171"/>
    </row>
    <row r="84" spans="1:11" ht="16.5" thickTop="1">
      <c r="A84" s="133"/>
      <c r="B84" s="118"/>
      <c r="C84" s="197"/>
      <c r="D84" s="198"/>
      <c r="E84" s="199"/>
      <c r="F84" s="200"/>
      <c r="G84" s="201"/>
      <c r="H84" s="202"/>
      <c r="I84" s="202"/>
      <c r="J84" s="203"/>
      <c r="K84" s="171"/>
    </row>
    <row r="85" spans="1:11" ht="15">
      <c r="A85" s="133"/>
      <c r="B85" s="173"/>
      <c r="C85" s="204"/>
      <c r="D85" s="205" t="s">
        <v>89</v>
      </c>
      <c r="E85" s="206"/>
      <c r="F85" s="207"/>
      <c r="G85" s="208"/>
      <c r="H85" s="209"/>
      <c r="I85" s="210"/>
      <c r="J85" s="210"/>
      <c r="K85" s="171"/>
    </row>
    <row r="86" spans="1:11" ht="15">
      <c r="A86" s="133"/>
      <c r="B86" s="173"/>
      <c r="C86" s="204"/>
      <c r="D86" s="205"/>
      <c r="E86" s="206"/>
      <c r="F86" s="207"/>
      <c r="G86" s="208"/>
      <c r="H86" s="209"/>
      <c r="I86" s="211"/>
      <c r="J86" s="211"/>
      <c r="K86" s="171"/>
    </row>
    <row r="87" spans="1:11" ht="25.5">
      <c r="A87" s="131" t="s">
        <v>87</v>
      </c>
      <c r="B87" s="212"/>
      <c r="C87" s="181"/>
      <c r="D87" s="147" t="s">
        <v>92</v>
      </c>
      <c r="E87" s="132" t="s">
        <v>93</v>
      </c>
      <c r="F87" s="140">
        <v>33</v>
      </c>
      <c r="G87" s="142"/>
      <c r="H87" s="141">
        <f>F87*G87</f>
        <v>0</v>
      </c>
      <c r="I87" s="135"/>
      <c r="J87" s="136"/>
      <c r="K87" s="171"/>
    </row>
    <row r="88" spans="1:11" ht="15">
      <c r="A88" s="133"/>
      <c r="B88" s="212"/>
      <c r="C88" s="181"/>
      <c r="D88" s="213"/>
      <c r="E88" s="214"/>
      <c r="F88" s="140"/>
      <c r="G88" s="142"/>
      <c r="H88" s="141"/>
      <c r="I88" s="135"/>
      <c r="J88" s="136"/>
      <c r="K88" s="171"/>
    </row>
    <row r="89" spans="1:11" ht="25.5">
      <c r="A89" s="131" t="s">
        <v>162</v>
      </c>
      <c r="B89" s="212"/>
      <c r="C89" s="127"/>
      <c r="D89" s="132" t="s">
        <v>94</v>
      </c>
      <c r="E89" s="132" t="s">
        <v>93</v>
      </c>
      <c r="F89" s="140">
        <v>33</v>
      </c>
      <c r="G89" s="142"/>
      <c r="H89" s="141">
        <f>F89*G89</f>
        <v>0</v>
      </c>
      <c r="I89" s="135"/>
      <c r="J89" s="136"/>
      <c r="K89" s="171"/>
    </row>
    <row r="90" spans="1:11" ht="15">
      <c r="A90" s="133"/>
      <c r="B90" s="212"/>
      <c r="C90" s="127"/>
      <c r="D90" s="213"/>
      <c r="E90" s="214"/>
      <c r="F90" s="140"/>
      <c r="G90" s="142"/>
      <c r="H90" s="141"/>
      <c r="I90" s="135"/>
      <c r="J90" s="136"/>
      <c r="K90" s="171"/>
    </row>
    <row r="91" spans="1:11" ht="15">
      <c r="A91" s="131" t="s">
        <v>88</v>
      </c>
      <c r="B91" s="212"/>
      <c r="C91" s="181"/>
      <c r="D91" s="132" t="s">
        <v>95</v>
      </c>
      <c r="E91" s="214" t="s">
        <v>0</v>
      </c>
      <c r="F91" s="140">
        <v>1</v>
      </c>
      <c r="G91" s="142"/>
      <c r="H91" s="141">
        <f>F91*G91</f>
        <v>0</v>
      </c>
      <c r="I91" s="135"/>
      <c r="J91" s="136"/>
      <c r="K91" s="171"/>
    </row>
    <row r="92" spans="1:11" ht="15">
      <c r="A92" s="133"/>
      <c r="B92" s="133"/>
      <c r="C92" s="181"/>
      <c r="D92" s="213"/>
      <c r="E92" s="214"/>
      <c r="F92" s="140"/>
      <c r="G92" s="142"/>
      <c r="H92" s="141"/>
      <c r="I92" s="135"/>
      <c r="J92" s="136"/>
      <c r="K92" s="171"/>
    </row>
    <row r="93" spans="1:11" ht="25.5">
      <c r="A93" s="131" t="s">
        <v>163</v>
      </c>
      <c r="B93" s="212"/>
      <c r="C93" s="181"/>
      <c r="D93" s="132" t="s">
        <v>183</v>
      </c>
      <c r="E93" s="214" t="s">
        <v>0</v>
      </c>
      <c r="F93" s="140">
        <v>1</v>
      </c>
      <c r="G93" s="142"/>
      <c r="H93" s="141">
        <f>F93*G93</f>
        <v>0</v>
      </c>
      <c r="I93" s="135"/>
      <c r="J93" s="136"/>
      <c r="K93" s="171"/>
    </row>
    <row r="94" spans="1:11" ht="15">
      <c r="A94" s="133"/>
      <c r="B94" s="212"/>
      <c r="C94" s="181"/>
      <c r="D94" s="213"/>
      <c r="E94" s="214"/>
      <c r="F94" s="140"/>
      <c r="G94" s="142"/>
      <c r="H94" s="141"/>
      <c r="I94" s="135"/>
      <c r="J94" s="136"/>
      <c r="K94" s="215"/>
    </row>
    <row r="95" spans="1:11" ht="15">
      <c r="A95" s="131" t="s">
        <v>164</v>
      </c>
      <c r="B95" s="212"/>
      <c r="C95" s="181"/>
      <c r="D95" s="132" t="s">
        <v>96</v>
      </c>
      <c r="E95" s="214" t="s">
        <v>0</v>
      </c>
      <c r="F95" s="140">
        <v>1</v>
      </c>
      <c r="G95" s="142"/>
      <c r="H95" s="141">
        <f>F95*G95</f>
        <v>0</v>
      </c>
      <c r="I95" s="135"/>
      <c r="J95" s="136"/>
      <c r="K95" s="215"/>
    </row>
    <row r="96" spans="1:10" ht="15">
      <c r="A96" s="133"/>
      <c r="B96" s="212"/>
      <c r="C96" s="181"/>
      <c r="D96" s="132"/>
      <c r="E96" s="214"/>
      <c r="F96" s="140"/>
      <c r="G96" s="142"/>
      <c r="H96" s="141"/>
      <c r="I96" s="135"/>
      <c r="J96" s="136"/>
    </row>
    <row r="97" spans="1:10" ht="25.5">
      <c r="A97" s="131" t="s">
        <v>91</v>
      </c>
      <c r="B97" s="212"/>
      <c r="C97" s="181"/>
      <c r="D97" s="132" t="s">
        <v>97</v>
      </c>
      <c r="E97" s="214" t="s">
        <v>0</v>
      </c>
      <c r="F97" s="140">
        <v>1</v>
      </c>
      <c r="G97" s="142"/>
      <c r="H97" s="141">
        <f>F97*G97</f>
        <v>0</v>
      </c>
      <c r="I97" s="135"/>
      <c r="J97" s="136"/>
    </row>
    <row r="98" spans="1:10" ht="15">
      <c r="A98" s="133"/>
      <c r="B98" s="212"/>
      <c r="C98" s="181"/>
      <c r="D98" s="213"/>
      <c r="E98" s="214"/>
      <c r="F98" s="140"/>
      <c r="G98" s="142"/>
      <c r="H98" s="141"/>
      <c r="I98" s="135"/>
      <c r="J98" s="136"/>
    </row>
    <row r="99" spans="1:10" ht="15">
      <c r="A99" s="131" t="s">
        <v>181</v>
      </c>
      <c r="B99" s="212"/>
      <c r="C99" s="181"/>
      <c r="D99" s="132" t="s">
        <v>98</v>
      </c>
      <c r="E99" s="214" t="s">
        <v>0</v>
      </c>
      <c r="F99" s="140">
        <v>1</v>
      </c>
      <c r="G99" s="142"/>
      <c r="H99" s="141">
        <f>F99*G99</f>
        <v>0</v>
      </c>
      <c r="I99" s="135"/>
      <c r="J99" s="136"/>
    </row>
    <row r="100" spans="1:10" ht="15">
      <c r="A100" s="133"/>
      <c r="B100" s="212"/>
      <c r="C100" s="181"/>
      <c r="D100" s="213"/>
      <c r="E100" s="214"/>
      <c r="F100" s="140"/>
      <c r="G100" s="142"/>
      <c r="H100" s="141"/>
      <c r="I100" s="135"/>
      <c r="J100" s="136"/>
    </row>
    <row r="101" spans="1:10" ht="16.5" thickBot="1">
      <c r="A101" s="131"/>
      <c r="B101" s="212"/>
      <c r="C101" s="197"/>
      <c r="D101" s="216" t="s">
        <v>90</v>
      </c>
      <c r="E101" s="217"/>
      <c r="F101" s="167"/>
      <c r="G101" s="218"/>
      <c r="H101" s="172">
        <f>ROUND(SUM(H87:H100),0)</f>
        <v>0</v>
      </c>
      <c r="I101" s="219"/>
      <c r="J101" s="113"/>
    </row>
    <row r="102" spans="1:10" ht="16.5" thickTop="1">
      <c r="A102" s="131"/>
      <c r="B102" s="212"/>
      <c r="C102" s="197"/>
      <c r="D102" s="220"/>
      <c r="E102" s="217"/>
      <c r="F102" s="167"/>
      <c r="G102" s="218"/>
      <c r="H102" s="221"/>
      <c r="I102" s="219"/>
      <c r="J102" s="113"/>
    </row>
    <row r="103" spans="1:10" ht="15">
      <c r="A103" s="131"/>
      <c r="B103" s="212"/>
      <c r="F103" s="222"/>
      <c r="G103" s="223"/>
      <c r="H103" s="224"/>
      <c r="I103" s="219"/>
      <c r="J103" s="113"/>
    </row>
    <row r="104" spans="1:10" ht="15">
      <c r="A104" s="131"/>
      <c r="B104" s="212"/>
      <c r="D104" s="126" t="s">
        <v>74</v>
      </c>
      <c r="F104" s="222"/>
      <c r="G104" s="223"/>
      <c r="H104" s="224"/>
      <c r="I104" s="219"/>
      <c r="J104" s="113"/>
    </row>
    <row r="105" spans="1:10" ht="15">
      <c r="A105" s="131"/>
      <c r="B105" s="212"/>
      <c r="D105" s="119" t="s">
        <v>73</v>
      </c>
      <c r="F105" s="222"/>
      <c r="G105" s="223"/>
      <c r="H105" s="224"/>
      <c r="I105" s="225"/>
      <c r="J105" s="113"/>
    </row>
    <row r="106" spans="1:10" ht="15">
      <c r="A106" s="131"/>
      <c r="B106" s="212"/>
      <c r="D106" s="119" t="s">
        <v>72</v>
      </c>
      <c r="F106" s="222"/>
      <c r="G106" s="223"/>
      <c r="H106" s="224"/>
      <c r="I106" s="225"/>
      <c r="J106" s="113"/>
    </row>
    <row r="107" spans="1:10" ht="15">
      <c r="A107" s="131"/>
      <c r="B107" s="212"/>
      <c r="D107" s="119" t="s">
        <v>76</v>
      </c>
      <c r="F107" s="222"/>
      <c r="G107" s="223"/>
      <c r="H107" s="224"/>
      <c r="I107" s="225"/>
      <c r="J107" s="113"/>
    </row>
    <row r="108" spans="1:10" ht="15">
      <c r="A108" s="131"/>
      <c r="B108" s="212"/>
      <c r="F108" s="222"/>
      <c r="G108" s="157"/>
      <c r="I108" s="225"/>
      <c r="J108" s="113"/>
    </row>
  </sheetData>
  <mergeCells count="6">
    <mergeCell ref="K1:K2"/>
    <mergeCell ref="A1:A2"/>
    <mergeCell ref="B1:B2"/>
    <mergeCell ref="D1:D2"/>
    <mergeCell ref="E1:E2"/>
    <mergeCell ref="F1:F2"/>
  </mergeCells>
  <printOptions gridLines="1"/>
  <pageMargins left="0.4330708661417323" right="0.2755905511811024" top="0.7086614173228347" bottom="0.5905511811023623" header="0.31496062992125984" footer="0.2362204724409449"/>
  <pageSetup horizontalDpi="600" verticalDpi="600" orientation="landscape" paperSize="9" scale="90" r:id="rId1"/>
  <headerFooter>
    <oddHeader>&amp;C&amp;"Arial,tučné kurzíva"&amp;14SOUPIS PRACÍ</oddHead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RMElektro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Ing. Miroslav Rek</dc:creator>
  <cp:keywords/>
  <dc:description/>
  <cp:lastModifiedBy>Helena Čížková</cp:lastModifiedBy>
  <cp:lastPrinted>2017-04-04T05:23:52Z</cp:lastPrinted>
  <dcterms:created xsi:type="dcterms:W3CDTF">1997-02-15T12:55:11Z</dcterms:created>
  <dcterms:modified xsi:type="dcterms:W3CDTF">2017-08-01T14:39:23Z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-2070498930</vt:i4>
  </property>
  <property fmtid="{D5CDD505-2E9C-101B-9397-08002B2CF9AE}" pid="3" name="_NewReviewCycle">
    <vt:lpwstr/>
  </property>
  <property fmtid="{D5CDD505-2E9C-101B-9397-08002B2CF9AE}" pid="4" name="_EmailSubject">
    <vt:lpwstr>D2.01.03-R Rozpočet.xls</vt:lpwstr>
  </property>
  <property fmtid="{D5CDD505-2E9C-101B-9397-08002B2CF9AE}" pid="5" name="_AuthorEmail">
    <vt:lpwstr>petr.mikulasek@siemens.com</vt:lpwstr>
  </property>
  <property fmtid="{D5CDD505-2E9C-101B-9397-08002B2CF9AE}" pid="6" name="_AuthorEmailDisplayName">
    <vt:lpwstr>Mikulasek, Petr (RC-CZ BT PRG BR CS TS COMF)</vt:lpwstr>
  </property>
  <property fmtid="{D5CDD505-2E9C-101B-9397-08002B2CF9AE}" pid="7" name="_ReviewingToolsShownOnce">
    <vt:lpwstr/>
  </property>
</Properties>
</file>