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BEE0" lockStructure="1"/>
  <bookViews>
    <workbookView xWindow="-15" yWindow="-15" windowWidth="27885" windowHeight="6540" activeTab="1"/>
  </bookViews>
  <sheets>
    <sheet name="Organizace" sheetId="3" r:id="rId1"/>
    <sheet name="Tabulka" sheetId="4" r:id="rId2"/>
  </sheets>
  <definedNames>
    <definedName name="_xlnm._FilterDatabase" localSheetId="1" hidden="1">Tabulka!$A$1:$J$248</definedName>
    <definedName name="Ico">Organizace!$B$1</definedName>
    <definedName name="Mesic">Organizace!$B$3</definedName>
    <definedName name="Obdobi">#REF!</definedName>
    <definedName name="PlanNazev">Organizace!#REF!</definedName>
    <definedName name="PlanSkutecnost">Organizace!#REF!</definedName>
    <definedName name="PlanVyslednyNazev">Organizace!#REF!</definedName>
    <definedName name="Rok">Organizace!$B$2</definedName>
    <definedName name="Typ_planu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1" i="4" l="1"/>
  <c r="E165" i="4"/>
  <c r="E13" i="4" l="1"/>
  <c r="F13" i="4"/>
  <c r="G13" i="4"/>
  <c r="H13" i="4"/>
  <c r="I13" i="4"/>
  <c r="F69" i="4"/>
  <c r="G69" i="4"/>
  <c r="H69" i="4"/>
  <c r="I69" i="4"/>
  <c r="E69" i="4"/>
  <c r="I29" i="4" l="1"/>
  <c r="G247" i="4" l="1"/>
  <c r="F243" i="4"/>
  <c r="I239" i="4"/>
  <c r="H226" i="4"/>
  <c r="G218" i="4"/>
  <c r="F215" i="4"/>
  <c r="I207" i="4"/>
  <c r="H193" i="4"/>
  <c r="G189" i="4"/>
  <c r="F180" i="4"/>
  <c r="E174" i="4"/>
  <c r="E162" i="4"/>
  <c r="G151" i="4"/>
  <c r="E151" i="4"/>
  <c r="E144" i="4"/>
  <c r="E133" i="4"/>
  <c r="E130" i="4"/>
  <c r="H119" i="4"/>
  <c r="F119" i="4"/>
  <c r="G119" i="4"/>
  <c r="I119" i="4"/>
  <c r="E119" i="4"/>
  <c r="E117" i="4"/>
  <c r="E97" i="4"/>
  <c r="E95" i="4"/>
  <c r="F92" i="4"/>
  <c r="G92" i="4"/>
  <c r="H92" i="4"/>
  <c r="I92" i="4"/>
  <c r="E92" i="4"/>
  <c r="F86" i="4"/>
  <c r="G86" i="4"/>
  <c r="H86" i="4"/>
  <c r="I86" i="4"/>
  <c r="E86" i="4"/>
  <c r="E82" i="4"/>
  <c r="E63" i="4"/>
  <c r="E61" i="4"/>
  <c r="E55" i="4"/>
  <c r="E41" i="4"/>
  <c r="E32" i="4"/>
  <c r="E29" i="4"/>
  <c r="E19" i="4"/>
  <c r="F114" i="4"/>
  <c r="G114" i="4"/>
  <c r="H114" i="4"/>
  <c r="I114" i="4"/>
  <c r="E114" i="4"/>
  <c r="F169" i="4"/>
  <c r="G169" i="4"/>
  <c r="H169" i="4"/>
  <c r="I169" i="4"/>
  <c r="F170" i="4"/>
  <c r="G170" i="4"/>
  <c r="H170" i="4"/>
  <c r="I170" i="4"/>
  <c r="E170" i="4"/>
  <c r="E169" i="4"/>
  <c r="E167" i="4"/>
  <c r="E200" i="4" l="1"/>
  <c r="I218" i="4"/>
  <c r="F218" i="4"/>
  <c r="H218" i="4"/>
  <c r="E218" i="4"/>
  <c r="G215" i="4"/>
  <c r="H215" i="4"/>
  <c r="I215" i="4"/>
  <c r="E215" i="4"/>
  <c r="G207" i="4"/>
  <c r="F207" i="4"/>
  <c r="H207" i="4"/>
  <c r="E207" i="4"/>
  <c r="E201" i="4"/>
  <c r="E193" i="4"/>
  <c r="H97" i="4"/>
  <c r="F113" i="4"/>
  <c r="G113" i="4"/>
  <c r="H113" i="4"/>
  <c r="I113" i="4"/>
  <c r="E226" i="4"/>
  <c r="F201" i="4"/>
  <c r="G201" i="4"/>
  <c r="H201" i="4"/>
  <c r="I201" i="4"/>
  <c r="E113" i="4"/>
  <c r="F246" i="4"/>
  <c r="G246" i="4"/>
  <c r="H246" i="4"/>
  <c r="I246" i="4"/>
  <c r="E246" i="4"/>
  <c r="F172" i="4"/>
  <c r="G172" i="4"/>
  <c r="H172" i="4"/>
  <c r="I172" i="4"/>
  <c r="E171" i="4"/>
  <c r="E172" i="4"/>
  <c r="F171" i="4"/>
  <c r="G171" i="4"/>
  <c r="H171" i="4"/>
  <c r="I171" i="4"/>
  <c r="E67" i="4"/>
  <c r="F82" i="4"/>
  <c r="G82" i="4"/>
  <c r="H82" i="4"/>
  <c r="I82" i="4"/>
  <c r="F193" i="4"/>
  <c r="G193" i="4"/>
  <c r="I193" i="4"/>
  <c r="F97" i="4" l="1"/>
  <c r="G97" i="4"/>
  <c r="I97" i="4"/>
  <c r="F168" i="4"/>
  <c r="G168" i="4"/>
  <c r="H168" i="4"/>
  <c r="I168" i="4"/>
  <c r="E168" i="4"/>
  <c r="F167" i="4"/>
  <c r="G167" i="4"/>
  <c r="H167" i="4"/>
  <c r="I167" i="4"/>
  <c r="G165" i="4"/>
  <c r="F165" i="4"/>
  <c r="H165" i="4"/>
  <c r="I165" i="4"/>
  <c r="F166" i="4"/>
  <c r="G166" i="4"/>
  <c r="H166" i="4"/>
  <c r="I166" i="4"/>
  <c r="E166" i="4"/>
  <c r="F63" i="4" l="1"/>
  <c r="G63" i="4"/>
  <c r="H63" i="4"/>
  <c r="I63" i="4"/>
  <c r="E245" i="4"/>
  <c r="I247" i="4" l="1"/>
  <c r="H247" i="4"/>
  <c r="F247" i="4"/>
  <c r="E247" i="4"/>
  <c r="I245" i="4"/>
  <c r="H245" i="4"/>
  <c r="G245" i="4"/>
  <c r="F245" i="4"/>
  <c r="I243" i="4"/>
  <c r="H243" i="4"/>
  <c r="G243" i="4"/>
  <c r="E243" i="4"/>
  <c r="E242" i="4" s="1"/>
  <c r="H239" i="4"/>
  <c r="G239" i="4"/>
  <c r="F239" i="4"/>
  <c r="E239" i="4"/>
  <c r="I233" i="4"/>
  <c r="H233" i="4"/>
  <c r="G233" i="4"/>
  <c r="F233" i="4"/>
  <c r="E233" i="4"/>
  <c r="I226" i="4"/>
  <c r="G226" i="4"/>
  <c r="F226" i="4"/>
  <c r="I189" i="4"/>
  <c r="H189" i="4"/>
  <c r="F189" i="4"/>
  <c r="E189" i="4"/>
  <c r="I180" i="4"/>
  <c r="I192" i="4" s="1"/>
  <c r="H180" i="4"/>
  <c r="H192" i="4" s="1"/>
  <c r="G180" i="4"/>
  <c r="G192" i="4" s="1"/>
  <c r="F192" i="4"/>
  <c r="E180" i="4"/>
  <c r="E192" i="4" s="1"/>
  <c r="I174" i="4"/>
  <c r="H174" i="4"/>
  <c r="G174" i="4"/>
  <c r="F174" i="4"/>
  <c r="I162" i="4"/>
  <c r="H162" i="4"/>
  <c r="G162" i="4"/>
  <c r="F162" i="4"/>
  <c r="I151" i="4"/>
  <c r="H151" i="4"/>
  <c r="F151" i="4"/>
  <c r="I148" i="4"/>
  <c r="H148" i="4"/>
  <c r="G148" i="4"/>
  <c r="F148" i="4"/>
  <c r="E148" i="4"/>
  <c r="I146" i="4"/>
  <c r="H146" i="4"/>
  <c r="G146" i="4"/>
  <c r="F146" i="4"/>
  <c r="E146" i="4"/>
  <c r="I144" i="4"/>
  <c r="H144" i="4"/>
  <c r="G144" i="4"/>
  <c r="F144" i="4"/>
  <c r="I133" i="4"/>
  <c r="H133" i="4"/>
  <c r="G133" i="4"/>
  <c r="F133" i="4"/>
  <c r="I130" i="4"/>
  <c r="H130" i="4"/>
  <c r="G130" i="4"/>
  <c r="F130" i="4"/>
  <c r="I117" i="4"/>
  <c r="H117" i="4"/>
  <c r="G117" i="4"/>
  <c r="F117" i="4"/>
  <c r="I95" i="4"/>
  <c r="H95" i="4"/>
  <c r="G95" i="4"/>
  <c r="F95" i="4"/>
  <c r="I85" i="4"/>
  <c r="H85" i="4"/>
  <c r="G85" i="4"/>
  <c r="F85" i="4"/>
  <c r="E85" i="4"/>
  <c r="I67" i="4"/>
  <c r="H67" i="4"/>
  <c r="G67" i="4"/>
  <c r="F67" i="4"/>
  <c r="I61" i="4"/>
  <c r="H61" i="4"/>
  <c r="G61" i="4"/>
  <c r="F61" i="4"/>
  <c r="I55" i="4"/>
  <c r="H55" i="4"/>
  <c r="G55" i="4"/>
  <c r="F55" i="4"/>
  <c r="I41" i="4"/>
  <c r="H41" i="4"/>
  <c r="G41" i="4"/>
  <c r="F41" i="4"/>
  <c r="I32" i="4"/>
  <c r="H32" i="4"/>
  <c r="G32" i="4"/>
  <c r="F32" i="4"/>
  <c r="F200" i="4" s="1"/>
  <c r="H29" i="4"/>
  <c r="G29" i="4"/>
  <c r="F29" i="4"/>
  <c r="I19" i="4"/>
  <c r="H19" i="4"/>
  <c r="G19" i="4"/>
  <c r="F19" i="4"/>
  <c r="E6" i="4"/>
  <c r="G6" i="4" l="1"/>
  <c r="E225" i="4"/>
  <c r="G242" i="4"/>
  <c r="H242" i="4"/>
  <c r="H6" i="4"/>
  <c r="I225" i="4"/>
  <c r="F6" i="4"/>
  <c r="I6" i="4"/>
  <c r="G7" i="4"/>
  <c r="F7" i="4"/>
  <c r="I7" i="4"/>
  <c r="H7" i="4"/>
  <c r="G91" i="4"/>
  <c r="H5" i="4"/>
  <c r="H191" i="4"/>
  <c r="I200" i="4"/>
  <c r="I31" i="4"/>
  <c r="F191" i="4"/>
  <c r="F5" i="4"/>
  <c r="I191" i="4"/>
  <c r="I5" i="4"/>
  <c r="E7" i="4"/>
  <c r="G31" i="4"/>
  <c r="G200" i="4"/>
  <c r="F31" i="4"/>
  <c r="G5" i="4"/>
  <c r="G191" i="4"/>
  <c r="H31" i="4"/>
  <c r="H200" i="4"/>
  <c r="E31" i="4"/>
  <c r="E5" i="4"/>
  <c r="E191" i="4"/>
  <c r="H4" i="4"/>
  <c r="E4" i="4"/>
  <c r="F4" i="4"/>
  <c r="I4" i="4"/>
  <c r="G4" i="4"/>
  <c r="F242" i="4"/>
  <c r="I242" i="4"/>
  <c r="H12" i="4"/>
  <c r="F91" i="4"/>
  <c r="I91" i="4"/>
  <c r="F116" i="4"/>
  <c r="I116" i="4"/>
  <c r="G116" i="4"/>
  <c r="H116" i="4"/>
  <c r="F225" i="4"/>
  <c r="G12" i="4"/>
  <c r="G173" i="4"/>
  <c r="F173" i="4"/>
  <c r="I173" i="4"/>
  <c r="H91" i="4"/>
  <c r="E91" i="4"/>
  <c r="G225" i="4"/>
  <c r="E116" i="4"/>
  <c r="H225" i="4"/>
  <c r="E12" i="4"/>
  <c r="F12" i="4"/>
  <c r="I12" i="4"/>
  <c r="H173" i="4"/>
  <c r="E173" i="4" l="1"/>
  <c r="I9" i="4"/>
  <c r="I11" i="4" s="1"/>
  <c r="G8" i="4"/>
  <c r="G9" i="4"/>
  <c r="G11" i="4" s="1"/>
  <c r="I8" i="4"/>
  <c r="F8" i="4"/>
  <c r="F9" i="4"/>
  <c r="F11" i="4" s="1"/>
  <c r="H8" i="4"/>
  <c r="H9" i="4"/>
  <c r="H11" i="4" s="1"/>
  <c r="E9" i="4"/>
  <c r="E11" i="4" s="1"/>
  <c r="E8" i="4"/>
</calcChain>
</file>

<file path=xl/sharedStrings.xml><?xml version="1.0" encoding="utf-8"?>
<sst xmlns="http://schemas.openxmlformats.org/spreadsheetml/2006/main" count="580" uniqueCount="514">
  <si>
    <t>Položka</t>
  </si>
  <si>
    <t>Finanční výnosy</t>
  </si>
  <si>
    <t>%</t>
  </si>
  <si>
    <t>Aktivace</t>
  </si>
  <si>
    <t>Výnosy</t>
  </si>
  <si>
    <t>602xxxx</t>
  </si>
  <si>
    <t>604xxxx</t>
  </si>
  <si>
    <t>642xxxx</t>
  </si>
  <si>
    <t>641xxxx</t>
  </si>
  <si>
    <t>66xxxxx</t>
  </si>
  <si>
    <t>601xxxx</t>
  </si>
  <si>
    <t>Náklady</t>
  </si>
  <si>
    <t>Spotřeba materiálu</t>
  </si>
  <si>
    <t>Spotřeba ostatních neskladovatelných dodávek</t>
  </si>
  <si>
    <t>Prodané zboží</t>
  </si>
  <si>
    <t>Náklady na reprezentaci</t>
  </si>
  <si>
    <t>Mzdové náklady</t>
  </si>
  <si>
    <t>Smluvní pokuty a úroky z prodlení</t>
  </si>
  <si>
    <t>Odpisy</t>
  </si>
  <si>
    <t>Finanční náklady</t>
  </si>
  <si>
    <t>Nákupy - hlavní činnost</t>
  </si>
  <si>
    <t>501xxxx</t>
  </si>
  <si>
    <t>Spotřeba energie - plyn</t>
  </si>
  <si>
    <t>Spotřeba energie - elektřina</t>
  </si>
  <si>
    <t>Spotřeba energie - voda</t>
  </si>
  <si>
    <t>503xxxx</t>
  </si>
  <si>
    <t>504xxxx</t>
  </si>
  <si>
    <t>513xxxx</t>
  </si>
  <si>
    <t>521xxxx</t>
  </si>
  <si>
    <t>522xxxx</t>
  </si>
  <si>
    <t>523xxxx</t>
  </si>
  <si>
    <t>524xxxx : 528xxxx</t>
  </si>
  <si>
    <t>Opravy a udržování - ostatní</t>
  </si>
  <si>
    <t>Cestovné - tuzemské (běžné)</t>
  </si>
  <si>
    <t>Cestovné - zahraniční (mimořádné)</t>
  </si>
  <si>
    <t>53xxxxx</t>
  </si>
  <si>
    <t>Opravy a udržování - technická zařízení pro hlavní činnost</t>
  </si>
  <si>
    <t>551xxxx</t>
  </si>
  <si>
    <t>58xxxxx</t>
  </si>
  <si>
    <t>Zásoby</t>
  </si>
  <si>
    <t>221xxxx</t>
  </si>
  <si>
    <t>Marketing a propagace</t>
  </si>
  <si>
    <t>Komunikace (telefony, internet, mobily)</t>
  </si>
  <si>
    <t>Vzdělávání</t>
  </si>
  <si>
    <t>Servis - technická zařízení</t>
  </si>
  <si>
    <t>Ostatní služby</t>
  </si>
  <si>
    <t>Dlouhodobý finanční majetek</t>
  </si>
  <si>
    <t>Hospodářský výsledek (HV)</t>
  </si>
  <si>
    <t>HV - hlavní činnost s odpisy</t>
  </si>
  <si>
    <t>HV před zdaněním</t>
  </si>
  <si>
    <t>HV po zdanění</t>
  </si>
  <si>
    <t>HV - hlavní činnost</t>
  </si>
  <si>
    <t>HV - ostatní provozní činnost</t>
  </si>
  <si>
    <t>60xxxxx - ((50xxxxx : 53xxxxx) + 551xxxx)</t>
  </si>
  <si>
    <t>HV - finanční činnost</t>
  </si>
  <si>
    <t>66xxxxx - 56xxxxx</t>
  </si>
  <si>
    <t>Tržby - hlavní činnost</t>
  </si>
  <si>
    <t>Tržby - finanční činnost</t>
  </si>
  <si>
    <t>Spotřeba energie - PHM</t>
  </si>
  <si>
    <t>Spotřeba energie - ostatní</t>
  </si>
  <si>
    <t>Služby - hlavní činnost</t>
  </si>
  <si>
    <t>Osobní náklady - hlavní činnost</t>
  </si>
  <si>
    <t>Daně a poplatky - hlavní činnost</t>
  </si>
  <si>
    <t>Náklady - ostatní provozní činnost</t>
  </si>
  <si>
    <t>Rezervy (tvorba a zúčtování)</t>
  </si>
  <si>
    <t>Opravné položky (tvorba a zúčtování)</t>
  </si>
  <si>
    <t>557xxxx : 559xxxx</t>
  </si>
  <si>
    <t>552xxxx : 554xxxx</t>
  </si>
  <si>
    <t>Nájemné - nemovitosti</t>
  </si>
  <si>
    <t>644xxxx</t>
  </si>
  <si>
    <t>646xxxx</t>
  </si>
  <si>
    <t>56xxxxx</t>
  </si>
  <si>
    <t>Cash flow</t>
  </si>
  <si>
    <t>Provozní CashFlow</t>
  </si>
  <si>
    <t>Daň z příjmů - splatná</t>
  </si>
  <si>
    <t>591xxxx</t>
  </si>
  <si>
    <t>Daň z příjmů - odložená</t>
  </si>
  <si>
    <t>592xxxx</t>
  </si>
  <si>
    <t>HV po zdanění +odpisy+Rezervy+Opravné položky+odložená daň</t>
  </si>
  <si>
    <t>Výsledek hospodaření</t>
  </si>
  <si>
    <t>Zvláštní příjmy</t>
  </si>
  <si>
    <t>Zvláštní výdaje</t>
  </si>
  <si>
    <t>Pozemky</t>
  </si>
  <si>
    <t>Umělecká díla a sbírky</t>
  </si>
  <si>
    <t>Poskytnuté zálohy na materiál</t>
  </si>
  <si>
    <t>Výsledek hospodaření ve schvalovacím řízení</t>
  </si>
  <si>
    <t>01xxxxx</t>
  </si>
  <si>
    <t>Dlouhodobý nehmotný majetek</t>
  </si>
  <si>
    <t>Dlouhodobý hmotný majetek odpisovaný</t>
  </si>
  <si>
    <t>025xxxx : 029xxxx</t>
  </si>
  <si>
    <t>031xxxx</t>
  </si>
  <si>
    <t>032xxxx</t>
  </si>
  <si>
    <t>05xxxxx</t>
  </si>
  <si>
    <t>Dlouhodobý hmotný majetek neodpisovaný</t>
  </si>
  <si>
    <t>Nedokončený dlouhodobý nehmotný a hmotný majetek</t>
  </si>
  <si>
    <t>Poskytnuté zálohy na dlouhodobý majetek</t>
  </si>
  <si>
    <t>06xxxxx</t>
  </si>
  <si>
    <t>Oprávky k dlouhodobému nehmotnému majetku</t>
  </si>
  <si>
    <t>Oprávky k dlouhodobému hmotnému majetku</t>
  </si>
  <si>
    <t>Ostatní DHM</t>
  </si>
  <si>
    <t>Oprávky ostatní DHM</t>
  </si>
  <si>
    <t>Opravné položky k dlouhodobému majetku</t>
  </si>
  <si>
    <t>09xxxxx</t>
  </si>
  <si>
    <t>Materiál</t>
  </si>
  <si>
    <t>19xxxxx</t>
  </si>
  <si>
    <t>Opravné položky k zásobám</t>
  </si>
  <si>
    <t>Zboží</t>
  </si>
  <si>
    <t>Zásoby vlastní činnosti</t>
  </si>
  <si>
    <t>11xxxxx</t>
  </si>
  <si>
    <t>12xxxxx</t>
  </si>
  <si>
    <t>13xxxxx</t>
  </si>
  <si>
    <t>15xxxxx</t>
  </si>
  <si>
    <t>21xxxxx</t>
  </si>
  <si>
    <t>Pohledávky z obch. vztahů do 90 dnů po splatnosti</t>
  </si>
  <si>
    <t>Pohledávky z obch. vztahů po splatnosti 90 dnů</t>
  </si>
  <si>
    <t>Závazky z obchodních vztahů do 90 dnů po splatnosti</t>
  </si>
  <si>
    <t xml:space="preserve">Závazky z obchodních vztahů po splatnosti 90 dnů </t>
  </si>
  <si>
    <t>Pojištění a náklady na zajištění</t>
  </si>
  <si>
    <t>Základní kapitál a kapitálové fondy</t>
  </si>
  <si>
    <t>412xxxx</t>
  </si>
  <si>
    <t>421xxxx</t>
  </si>
  <si>
    <t>422xxxx</t>
  </si>
  <si>
    <t>423xxxx</t>
  </si>
  <si>
    <t>426xxxx</t>
  </si>
  <si>
    <t>427xxxx</t>
  </si>
  <si>
    <t>43xxxxx</t>
  </si>
  <si>
    <t>Dlouhodobé závazky</t>
  </si>
  <si>
    <t>Rezervy</t>
  </si>
  <si>
    <t>Dlouhodobé pohledávky</t>
  </si>
  <si>
    <t xml:space="preserve">Vlastní jmění </t>
  </si>
  <si>
    <t>Stálá aktiva</t>
  </si>
  <si>
    <t>Oběžná aktiva</t>
  </si>
  <si>
    <t>Cizí zdroje</t>
  </si>
  <si>
    <t>45xxxxx</t>
  </si>
  <si>
    <t>Dlouhodobé bankovní úvěry</t>
  </si>
  <si>
    <t>47xxxxx</t>
  </si>
  <si>
    <t>Míra opotřebení staveb</t>
  </si>
  <si>
    <t>Míra opotřebení movitých věcí</t>
  </si>
  <si>
    <t>081xxxx / 021xxxx</t>
  </si>
  <si>
    <t>082xxxx / 022xxxx</t>
  </si>
  <si>
    <t>Ukazatele opotřebení a reprodukce</t>
  </si>
  <si>
    <t>Ukazatel naturální reprodukce - stavby</t>
  </si>
  <si>
    <t>Ukazatel obnovení - stavby</t>
  </si>
  <si>
    <t>Ukazatel obnovení - movité věci</t>
  </si>
  <si>
    <t>Ukazatel naturální reprodukce - movité věci</t>
  </si>
  <si>
    <t>(KS:081xxxx / KS:021xxxx)/(PS:081xxxx / PS:021xxxx)</t>
  </si>
  <si>
    <t>Ukazatel opotřebení - stavby</t>
  </si>
  <si>
    <t>Ukazatel opotřebení - movité věci</t>
  </si>
  <si>
    <t>(KS:082xxxx / KS:022xxxx)/(PS:082xxxx / PS:022xxxx)</t>
  </si>
  <si>
    <t>%p.a.</t>
  </si>
  <si>
    <t>Pronájem majetku (operativní a finanční leasing atp.)</t>
  </si>
  <si>
    <t>Peníze</t>
  </si>
  <si>
    <t>Průměrná úrok.sazba úvěry</t>
  </si>
  <si>
    <t>Průměrná úrok.sazba spoření</t>
  </si>
  <si>
    <t xml:space="preserve">Doba obratu pohledávek </t>
  </si>
  <si>
    <t>(Pohledávky z obch. Vztahů do 90 dnů po splatnosti *365) / 60xxxxx atp.</t>
  </si>
  <si>
    <t>Poměr nedobytných a problémových pohledávek</t>
  </si>
  <si>
    <t>Doba obratu závazků</t>
  </si>
  <si>
    <t>Úrokové sazby</t>
  </si>
  <si>
    <t>Vybrané ukazatele financování</t>
  </si>
  <si>
    <t>Skutečnost</t>
  </si>
  <si>
    <t>Organizace:</t>
  </si>
  <si>
    <t>Rok:</t>
  </si>
  <si>
    <t>Ostatní krátkodobý finanční majetek</t>
  </si>
  <si>
    <t>dny</t>
  </si>
  <si>
    <t>60xxxxx - (50xxxxx : 53xxxxx) tzn. bez odpisů, opravných položek, rezerv, prodeje majetku a úroků</t>
  </si>
  <si>
    <t>KS:021xxxx/PS:021xxxx (PS=počáteční stav, KS=koncový stav.)</t>
  </si>
  <si>
    <t>KS:022xxxx/PS:022xxxx (PS=počáteční stav, KS=koncový stav.)</t>
  </si>
  <si>
    <t>2018</t>
  </si>
  <si>
    <t>Měsíc</t>
  </si>
  <si>
    <t>Leden</t>
  </si>
  <si>
    <t>Plán</t>
  </si>
  <si>
    <t>Únor</t>
  </si>
  <si>
    <t>Březen</t>
  </si>
  <si>
    <t>Červenec</t>
  </si>
  <si>
    <t>Srpen</t>
  </si>
  <si>
    <t>Září</t>
  </si>
  <si>
    <t>Říjen</t>
  </si>
  <si>
    <t>Listopad</t>
  </si>
  <si>
    <t>Prosinec</t>
  </si>
  <si>
    <t>prostý aritmetický průměr úorokové sazby pro krátkodobé i dlouhodobé úvěry, lze uvést pouze u střediska typu "centrála"</t>
  </si>
  <si>
    <t>prostý aritmetický průměr úorokové sazby pro krátkodobé i dlouhodobé spoření, lze uvést pouze u střediska typu "centrála"</t>
  </si>
  <si>
    <t>Pokladna a ceniny</t>
  </si>
  <si>
    <t>Bankovní účty</t>
  </si>
  <si>
    <t>Peněžní prostředky a krátkodobý finanční majetek</t>
  </si>
  <si>
    <t>24xxxxx + 25xxxxx + 26xxxxx</t>
  </si>
  <si>
    <t>Úvěry</t>
  </si>
  <si>
    <t>648Axxx</t>
  </si>
  <si>
    <t>502Axxx</t>
  </si>
  <si>
    <t>502Axxx (zbytek 502)</t>
  </si>
  <si>
    <t>511Axxx</t>
  </si>
  <si>
    <t>512Axxx</t>
  </si>
  <si>
    <t>518Axxx</t>
  </si>
  <si>
    <t>518Axxx (zbytek 518)</t>
  </si>
  <si>
    <t>Oprávky k dlouhodob. nehm. majetku - počáteční stav</t>
  </si>
  <si>
    <t>Oprávky k dlouhodob. nehm. Majetku</t>
  </si>
  <si>
    <t>082Axxx v roce proúčtované oprávky (obrat v roce, tzn. bez PS)</t>
  </si>
  <si>
    <t>081Axxx v roce proúčtované oprávky (obrat v roce, tzn. bez PS)</t>
  </si>
  <si>
    <t>Počáteční stav - Oprávky ostatní DHM</t>
  </si>
  <si>
    <t>085xxxx : 089xxxx v roce proúčtované oprávky (obrat v roce, tzn. bez PS)</t>
  </si>
  <si>
    <t>311Axxx</t>
  </si>
  <si>
    <t>07xAxxx v roce proúčtované oprávky 07xxxxx</t>
  </si>
  <si>
    <t>tis. Kč</t>
  </si>
  <si>
    <t>(Pohledávky z obch. Vztahů po spl. 90 dnů + Vymáhané a nedobytné pohledávky)/Krátkodobé pohledávky</t>
  </si>
  <si>
    <t>60xxxxx</t>
  </si>
  <si>
    <t>6xxxxxx</t>
  </si>
  <si>
    <t>64xxxxx - 54xxxxx</t>
  </si>
  <si>
    <t>64xxxxx</t>
  </si>
  <si>
    <t>50xxxxx</t>
  </si>
  <si>
    <t>51xxxxx</t>
  </si>
  <si>
    <t>52xxxxx</t>
  </si>
  <si>
    <t>55xxxxx</t>
  </si>
  <si>
    <t>59xxxxx</t>
  </si>
  <si>
    <t>2xxxxxx</t>
  </si>
  <si>
    <t>21xxxxx : 22xxxxx</t>
  </si>
  <si>
    <t>41xxxxx</t>
  </si>
  <si>
    <t>42xxxxx</t>
  </si>
  <si>
    <t>46xxxxx</t>
  </si>
  <si>
    <t>45xxxxx : 47xxxxx</t>
  </si>
  <si>
    <t>41xxxxx : 43xxxxx</t>
  </si>
  <si>
    <t>(Závazky z obch. Vztahů do 90 dnů po splatnosti *365) / 50xxxxx : 51xxxxx atp.</t>
  </si>
  <si>
    <t>1xxxxxx</t>
  </si>
  <si>
    <t>31xxxxx</t>
  </si>
  <si>
    <t>Poskytnuté zálohy</t>
  </si>
  <si>
    <t>314Axxx</t>
  </si>
  <si>
    <t>Krátkodobé pohledávky</t>
  </si>
  <si>
    <t>31xAxxx - suma všech pohledávek se splatností delší než rok</t>
  </si>
  <si>
    <t>Krátkodobé pohledávky - ostatní</t>
  </si>
  <si>
    <t>Přijaté zálohy</t>
  </si>
  <si>
    <t>Krátkodobé závazky - ostatní</t>
  </si>
  <si>
    <t>321Axxx</t>
  </si>
  <si>
    <t>324Axxx</t>
  </si>
  <si>
    <t>Závazky k zaměstnancům</t>
  </si>
  <si>
    <t>Závazky ze soc. a zdrav. pojištění</t>
  </si>
  <si>
    <t>Stát - daňové závazky</t>
  </si>
  <si>
    <t>Dal 364xxxx</t>
  </si>
  <si>
    <t>346xxxx, 347xxxx</t>
  </si>
  <si>
    <t>341xxxx : 345xxxx</t>
  </si>
  <si>
    <t>331xxxx, 332xxxx</t>
  </si>
  <si>
    <t>Pohledávky k zaměstnancům</t>
  </si>
  <si>
    <t>335xxxx</t>
  </si>
  <si>
    <t>336xxxx</t>
  </si>
  <si>
    <t>54xxxxx</t>
  </si>
  <si>
    <t>Odpisy, rezervy a opravné položky</t>
  </si>
  <si>
    <t>5xxxxxx (mimo daň z příjmů)</t>
  </si>
  <si>
    <t>Daň z příjmů</t>
  </si>
  <si>
    <t>6xxxxxx - 5xxxxxx</t>
  </si>
  <si>
    <t>(6xxxxxx - 5xxxxxx) - 59xxxxx</t>
  </si>
  <si>
    <t>Počáteční stav v roce 081Axxx</t>
  </si>
  <si>
    <t>Počáteční stav v roce 082Axxx</t>
  </si>
  <si>
    <t xml:space="preserve">Počáteční stav v roce 085xxxx : 089xxxx </t>
  </si>
  <si>
    <t>Počáteční stav 07xxxxx</t>
  </si>
  <si>
    <t>Počáteční stav  - Budovy a stavby - získané vkladem</t>
  </si>
  <si>
    <t>Budovy a stavby - získané vkladem</t>
  </si>
  <si>
    <t>Soubory movitých věcí - získané vkladem</t>
  </si>
  <si>
    <t>Budovy a stavby - ostatní</t>
  </si>
  <si>
    <t>Soubory movitých věcí - ostatní</t>
  </si>
  <si>
    <t>Počáteční stav - Budovy a stavby - ostatní</t>
  </si>
  <si>
    <t>Počáteční stav - Soubory movitých věcí - získané vkladem</t>
  </si>
  <si>
    <t>Počáteční stav - Soubory movitých věcí - ostatní</t>
  </si>
  <si>
    <t>Počáteční stav - Ostatní DHM</t>
  </si>
  <si>
    <t>Počáteční stav - Oprávky k budovám a stavbám - získané vkladem</t>
  </si>
  <si>
    <t>Oprávky k budovám a stavbám  - získané vkladem</t>
  </si>
  <si>
    <t>Počáteční stav - Oprávky k budovám a stavbám - ostatní</t>
  </si>
  <si>
    <t>Oprávky k budovám a stavbám - ostatní</t>
  </si>
  <si>
    <t>koef.</t>
  </si>
  <si>
    <t>MD Pořízení dlouhodobého nehmotného majetku</t>
  </si>
  <si>
    <t>Dal Pořízení dlouhodobého nehmotného majetku</t>
  </si>
  <si>
    <t>MD Pořízení DHM - budovy stavby</t>
  </si>
  <si>
    <t>Dal Pořízení DHM - budovy stavby</t>
  </si>
  <si>
    <t>MD Pořízení DHM - soubory movitých věcí</t>
  </si>
  <si>
    <t>Dal Pořízení DHM - soubory movitých věcí</t>
  </si>
  <si>
    <t>414Axxx</t>
  </si>
  <si>
    <t>MD Krátkodobé úvěry</t>
  </si>
  <si>
    <t>Dal Krátkodobé úvěry</t>
  </si>
  <si>
    <t>MD Dlouhodobé úvěry</t>
  </si>
  <si>
    <t>Dal Dlouhodobé úvěry</t>
  </si>
  <si>
    <t>Náklady příštích období - leasing</t>
  </si>
  <si>
    <t>Náklady příštích období - ostatní</t>
  </si>
  <si>
    <t>Počáteční stav - Oprávky k samost. MV - získané vkladem</t>
  </si>
  <si>
    <t>Oprávky k samost. MV   - získané vkladem</t>
  </si>
  <si>
    <t>Počáteční stav - Oprávky k samost. MV - ostatní</t>
  </si>
  <si>
    <t>Oprávky k samost. MV - ostatní</t>
  </si>
  <si>
    <t>Splátky úvěrů, leasingu, úroků celkem</t>
  </si>
  <si>
    <t>MD 23xxxxx, MD 461xxxxx, 518Axxx, 563xxxx</t>
  </si>
  <si>
    <t>Úroky</t>
  </si>
  <si>
    <t>562xxxx</t>
  </si>
  <si>
    <t>56xxxxx - 562xxxx</t>
  </si>
  <si>
    <t>Finanční náklady ostatní</t>
  </si>
  <si>
    <t>Dotace a příspěvky z veřejných rozpočtů</t>
  </si>
  <si>
    <t>365xxxx</t>
  </si>
  <si>
    <t>021Axxx Počáteční stav budov a staveb získané vkladem společníků a akcionářů</t>
  </si>
  <si>
    <t>021Axxx Obrat v roce na účtech budov a staveb získané vkladem společníků a akcionářů</t>
  </si>
  <si>
    <t>021Axxx Počáteční stav budov a staveb získané ostatním způsbem (nákup, aktivace atp.) 021Axxx</t>
  </si>
  <si>
    <t>021Axxx Obrat v roce budov a staveb získané ostatním způsbem (nákup, aktivace atp.) 021Axxx</t>
  </si>
  <si>
    <t>022Axxx Počáteční stav SMV získané vkladem společníků nebo akcionářů 022Axxx</t>
  </si>
  <si>
    <t>022Axxx Obrat v roce na účtech SMV získané vkladem společníků nebo akcionářů 022Axxx</t>
  </si>
  <si>
    <t>022Axxx Počáteční stav SMV získané ostatním způsobem 022Axxx</t>
  </si>
  <si>
    <t>022Axxx Obrat v roce na účtech SMV získané ostatním způsobem 022Axxx</t>
  </si>
  <si>
    <t>Zůčtování se zaměstnanci, institucemi a společníky</t>
  </si>
  <si>
    <t>Pohledávky za upsaný základní kapitál</t>
  </si>
  <si>
    <t>Pohledávky za společníky při úhradě ztráty</t>
  </si>
  <si>
    <t>Hospodářský výsledek</t>
  </si>
  <si>
    <t>Převod podílu na výsledku hospodaření společníkům - zisk</t>
  </si>
  <si>
    <t>Převod podílu na výsledku hospodaření společníkům - ztráta</t>
  </si>
  <si>
    <t>MD 596xxxx</t>
  </si>
  <si>
    <t>Krátkodobé závazky (obchodní závazky)</t>
  </si>
  <si>
    <t>Výplaty dividend a podílů na zisku společníkům nebo akcionářům</t>
  </si>
  <si>
    <t>MD 23xxxxx - obrat v roce (vč. počátečního stavu)</t>
  </si>
  <si>
    <t>Dal 23xxxxx - obrat v roce (vč. počátečního stavu)</t>
  </si>
  <si>
    <t>MD 461xxxx - obrat v roce (vč. počátečního stavu)</t>
  </si>
  <si>
    <t>Dal 461xxxx - obrat v roce (vč. počátečního stavu)</t>
  </si>
  <si>
    <t>Příspěvky společníků do ostatních kapitálových fondů</t>
  </si>
  <si>
    <t>Nepeněžní vklady společníky nebo akcionáři - zvýšení zákl. kapitálu</t>
  </si>
  <si>
    <t>Peněžní vklady společníky nebo akcionáři - zvýšení zákl. kapitálu</t>
  </si>
  <si>
    <t>Půjčky od společníků nebo akcionářů</t>
  </si>
  <si>
    <t>Úhrada ztráty společníky nebo akcionáři</t>
  </si>
  <si>
    <t>MD 354xxxx (alternativně Dal 596xxxx)</t>
  </si>
  <si>
    <t>MD 355Axxx (alternativně Dal 413xxxx)</t>
  </si>
  <si>
    <t>Otázka: rozlišovat budovy a stavby a soubory movitých věcí na získané vkladem nebo nakoupené? (jestliže ne - není nutné analytické členění)</t>
  </si>
  <si>
    <t>381Axxx</t>
  </si>
  <si>
    <t>322xxxx, 325xxxx</t>
  </si>
  <si>
    <t>312xxxx, 313xxxx, 315xxxx</t>
  </si>
  <si>
    <t>MD 353Axxx (alternativně Dal 353Axxxx - skutečně proplacené, nebo Dal 411xxxx nebo Dal 419Axxx)</t>
  </si>
  <si>
    <t>Dal 365Axxx</t>
  </si>
  <si>
    <t>Zůčtování se společníky a akcionáři</t>
  </si>
  <si>
    <t>Jiné pohledávky a závazky</t>
  </si>
  <si>
    <t>Jiné pohledávky</t>
  </si>
  <si>
    <t>Jiné závazky</t>
  </si>
  <si>
    <t>311Axxx - pohledávky předané k vymáhání.</t>
  </si>
  <si>
    <t>Vymáhané a jinak nedobytné pohledávky</t>
  </si>
  <si>
    <t>372xxxx ,377xxxx, 379xxxx</t>
  </si>
  <si>
    <t>371xxxx : 376xxxx, 378xxxx</t>
  </si>
  <si>
    <t>37xxxxx</t>
  </si>
  <si>
    <t>Časové rozlišení aktiv a pasiv</t>
  </si>
  <si>
    <t>Opravné položky k pohledávkám z obch. vztahů</t>
  </si>
  <si>
    <t>391Axxx (záporně)</t>
  </si>
  <si>
    <t>Komplexní náklady příštích období</t>
  </si>
  <si>
    <t>Výdaje příštích období</t>
  </si>
  <si>
    <t>Výnosy příštích období</t>
  </si>
  <si>
    <t>Příjmy příštích období</t>
  </si>
  <si>
    <t>Dohadné účty aktivní</t>
  </si>
  <si>
    <t>Dohadné účty pasivní</t>
  </si>
  <si>
    <t>382xxxx</t>
  </si>
  <si>
    <t>383xxxx</t>
  </si>
  <si>
    <t>384xxxx</t>
  </si>
  <si>
    <t>385xxxx</t>
  </si>
  <si>
    <t>388xxxx</t>
  </si>
  <si>
    <t>389xxxx</t>
  </si>
  <si>
    <t>Pohledávky - ovládající a řídící osoba</t>
  </si>
  <si>
    <t>Ostatní pohledávky za společníky a členy družstva</t>
  </si>
  <si>
    <t>Závazky - ovládající a řídící osoba</t>
  </si>
  <si>
    <t>Závazky ke společníkům při rozdělování zisku</t>
  </si>
  <si>
    <t>Ostatní závazky ke společníkům a členům družstva</t>
  </si>
  <si>
    <t>351xxxx</t>
  </si>
  <si>
    <t>353xxxx</t>
  </si>
  <si>
    <t>354xxxx</t>
  </si>
  <si>
    <t>355xxxx</t>
  </si>
  <si>
    <t>361xxxx</t>
  </si>
  <si>
    <t>364xxxx</t>
  </si>
  <si>
    <t>Dal 596xxxx</t>
  </si>
  <si>
    <t>461xxxx - již uvedeno výše</t>
  </si>
  <si>
    <t>čistění účtů 041 a 042</t>
  </si>
  <si>
    <t>MD Technické zhodnocení DHM - budovy stavby</t>
  </si>
  <si>
    <t>Dal Technické zhodnocení DHM - budovy stavby</t>
  </si>
  <si>
    <t>MD Technické zhodnocení DHM - movité věci</t>
  </si>
  <si>
    <t>Dal Technické zhodnocení DHM - movité věci</t>
  </si>
  <si>
    <t>MD 042Axxx kladně</t>
  </si>
  <si>
    <t>Dal 042Axxx záporně</t>
  </si>
  <si>
    <t>Má dáti 041Axxx kladně</t>
  </si>
  <si>
    <t>Dal 041Axxx záporně</t>
  </si>
  <si>
    <t>Má dáti 042Axxx kladně</t>
  </si>
  <si>
    <t>(MD:041Axxx + MD:041Axxx + 414xxxx) / KS:021xxxx (neboli: Investice + technické zhodnocení + přecenění  / konečný stav majetku - vyjadřuje "rychlost" obnovy majetku)</t>
  </si>
  <si>
    <t>(MD:042Axxx+ MD:042Axxx + 414xxxx) / KS:022xxxx (neboli: Investice + technické zhodnocení + přecenění  / konečný stav majetku - vyjadřuje "rychlost" obnovy majetku)</t>
  </si>
  <si>
    <r>
      <rPr>
        <b/>
        <sz val="9"/>
        <color theme="1"/>
        <rFont val="Calibri"/>
        <family val="2"/>
        <charset val="238"/>
        <scheme val="minor"/>
      </rPr>
      <t xml:space="preserve">Otázka: </t>
    </r>
    <r>
      <rPr>
        <sz val="9"/>
        <color theme="1"/>
        <rFont val="Calibri"/>
        <family val="2"/>
        <charset val="238"/>
        <scheme val="minor"/>
      </rPr>
      <t>rozlišovat budovy a stavby a soubory movitých věcí na získané vkladem nebo nakoupené? (jestliže ne - není nutné analytické členění)</t>
    </r>
  </si>
  <si>
    <t>Hospodářský rozvoj města a cestovní ruch</t>
  </si>
  <si>
    <t>Podpora volnočasových aktivit</t>
  </si>
  <si>
    <t>Zajištění občanské vybavenosti</t>
  </si>
  <si>
    <t>Prostředí města</t>
  </si>
  <si>
    <t>Vedení společnosti</t>
  </si>
  <si>
    <t xml:space="preserve">411xxxx </t>
  </si>
  <si>
    <t>413xxxx</t>
  </si>
  <si>
    <t>Ukazatel pracovního kapitálu</t>
  </si>
  <si>
    <t>Ukazatel pohotové likvidity</t>
  </si>
  <si>
    <t xml:space="preserve">(krátkodobé pohledávky + zásoby + kr. finanční majetek) - (krátkodobé závazky + krátkodobé bankovní úvěry + krátkodobé finanční výpomoci) </t>
  </si>
  <si>
    <t xml:space="preserve">krátkodobý finanční majetek / (krátkodobé závazky + krátkodobé bankovní úvěry + krátkodobé finanční výpomoci) </t>
  </si>
  <si>
    <t>MD 28xxxxx - obrat v roce (vč. počátečního stavu)</t>
  </si>
  <si>
    <t>Dal 28xxxxx - obrat v roce (vč. počátečního stavu)</t>
  </si>
  <si>
    <t>MD 451xxxx - obrat v roce (vč. počátečního stavu)</t>
  </si>
  <si>
    <t>Dal 451xxxx - obrat v roce (vč. počátečního stavu)</t>
  </si>
  <si>
    <t>261xxx+263xxx</t>
  </si>
  <si>
    <t>25xxxx+244xxx</t>
  </si>
  <si>
    <t>241xxx+245xxx</t>
  </si>
  <si>
    <t>zrušit</t>
  </si>
  <si>
    <t>569xxx</t>
  </si>
  <si>
    <t>562xxx</t>
  </si>
  <si>
    <t>241xxx+245xxx+261xxx+263xxx</t>
  </si>
  <si>
    <t>506xxx+507xxx</t>
  </si>
  <si>
    <r>
      <t xml:space="preserve">Příjmy společníků a členů družstva ze závislé činnosti - </t>
    </r>
    <r>
      <rPr>
        <b/>
        <sz val="11"/>
        <color theme="1"/>
        <rFont val="Calibri"/>
        <family val="2"/>
        <charset val="238"/>
        <scheme val="minor"/>
      </rPr>
      <t>zákonné sociální pojištění</t>
    </r>
  </si>
  <si>
    <r>
      <t xml:space="preserve">Odměny členům orgánů společnosti a družstva - </t>
    </r>
    <r>
      <rPr>
        <b/>
        <sz val="11"/>
        <color theme="1"/>
        <rFont val="Calibri"/>
        <family val="2"/>
        <charset val="238"/>
        <scheme val="minor"/>
      </rPr>
      <t>Jiné sociální pojištění</t>
    </r>
  </si>
  <si>
    <r>
      <t xml:space="preserve">Sociální a zdravotní náklady a pojištění - </t>
    </r>
    <r>
      <rPr>
        <b/>
        <sz val="11"/>
        <color theme="1"/>
        <rFont val="Calibri"/>
        <family val="2"/>
        <charset val="238"/>
        <scheme val="minor"/>
      </rPr>
      <t>Zákonné sociální náklady</t>
    </r>
  </si>
  <si>
    <t>Jiné sociální náklady</t>
  </si>
  <si>
    <t>524xxx</t>
  </si>
  <si>
    <t>525xxx</t>
  </si>
  <si>
    <t>527xxx</t>
  </si>
  <si>
    <t>528xxx</t>
  </si>
  <si>
    <r>
      <t xml:space="preserve">Daně a poplatky (spotřební, silniční, mýto atp. </t>
    </r>
    <r>
      <rPr>
        <b/>
        <sz val="11"/>
        <color theme="1"/>
        <rFont val="Calibri"/>
        <family val="2"/>
        <charset val="238"/>
        <scheme val="minor"/>
      </rPr>
      <t>silniční, z nemovitosti, jiné daně a poplatky)</t>
    </r>
  </si>
  <si>
    <t>555xxx</t>
  </si>
  <si>
    <t>556xxx</t>
  </si>
  <si>
    <t>551xxx+555xxx+556xxx</t>
  </si>
  <si>
    <t>54xxxx+552xxxaž554xxx+557xxx+558xxx</t>
  </si>
  <si>
    <t>541xxx</t>
  </si>
  <si>
    <t>542xxx</t>
  </si>
  <si>
    <t>543xxx</t>
  </si>
  <si>
    <t>544xxx</t>
  </si>
  <si>
    <t>548xxx</t>
  </si>
  <si>
    <t>552xxx</t>
  </si>
  <si>
    <t>553xxx</t>
  </si>
  <si>
    <t>554xxx</t>
  </si>
  <si>
    <t>557xxx</t>
  </si>
  <si>
    <t>558xxx</t>
  </si>
  <si>
    <t>549xxx</t>
  </si>
  <si>
    <t>547xxx</t>
  </si>
  <si>
    <t xml:space="preserve">Jiné pokuty a penále </t>
  </si>
  <si>
    <t xml:space="preserve">Dary a jiná bezúplatná předání </t>
  </si>
  <si>
    <t>Prodaný materiál</t>
  </si>
  <si>
    <t>Manka a škody</t>
  </si>
  <si>
    <t xml:space="preserve">Tvorba fondů </t>
  </si>
  <si>
    <t>Prodaný dlouhodobý nehmotný majetek</t>
  </si>
  <si>
    <t>Prodaný dlouhodobý hmotný majetek</t>
  </si>
  <si>
    <t xml:space="preserve">Prodané pozemky </t>
  </si>
  <si>
    <t>Náklady z vyřazených pohledávek</t>
  </si>
  <si>
    <t xml:space="preserve">Náklady z drobného dlouhodobého majetku </t>
  </si>
  <si>
    <t xml:space="preserve">Ostatní náklady z činnosti </t>
  </si>
  <si>
    <t>603xxxx</t>
  </si>
  <si>
    <t>Jiné výnosy z vlastních výkonů</t>
  </si>
  <si>
    <t>Výnosy za vlastní výrobky</t>
  </si>
  <si>
    <t>Výnosy z prodeje zboží</t>
  </si>
  <si>
    <t>Výnosy z pronájmu</t>
  </si>
  <si>
    <t>Výnosy za výkony</t>
  </si>
  <si>
    <t>609xxx</t>
  </si>
  <si>
    <t>Výnosy - ostatní provozní činnost</t>
  </si>
  <si>
    <t>jiné názvy, su  641xxx</t>
  </si>
  <si>
    <t>642xxx</t>
  </si>
  <si>
    <t>643xxx</t>
  </si>
  <si>
    <t>644xxx</t>
  </si>
  <si>
    <t>645xxx</t>
  </si>
  <si>
    <t>646xxx</t>
  </si>
  <si>
    <t>647xxx</t>
  </si>
  <si>
    <t>648xxx</t>
  </si>
  <si>
    <t>649xxx</t>
  </si>
  <si>
    <t>Jiné pokuty a penále</t>
  </si>
  <si>
    <t>Výnosy z vyřazených pohledávek</t>
  </si>
  <si>
    <t>Výnosy z prodeje materiálu</t>
  </si>
  <si>
    <t xml:space="preserve">Výnosy z prodeje dlouhodobého nehmotného majetku </t>
  </si>
  <si>
    <t>Výnosy z prodeje pozemků</t>
  </si>
  <si>
    <t xml:space="preserve">Čerpání fondů </t>
  </si>
  <si>
    <t xml:space="preserve">Ostatní výnosy z činnosti </t>
  </si>
  <si>
    <t>Výnosy z prodeje dlouhodobého hmotn. majetku kromě pozemků</t>
  </si>
  <si>
    <t>u PO diskutabilní hlavní činnost, ostatní provozní činnost, nechť si řeknou…</t>
  </si>
  <si>
    <t>zrušit u PO nesmyslné</t>
  </si>
  <si>
    <t>Zmařené investice</t>
  </si>
  <si>
    <t>MD 28xxxxx, MD 451xxxxx, 518Axxx, 562xxxx</t>
  </si>
  <si>
    <t>????</t>
  </si>
  <si>
    <t>u PO získané vkladem od akcionářů nemá moc logiku ale řádky nechávám, smazat v komentáři, jinak by se úplně rozhodili vzorce</t>
  </si>
  <si>
    <t>získané vkladem akcionářů? Není potřeba smazat</t>
  </si>
  <si>
    <t>zatím nemažu, rozhodily by se sloupce</t>
  </si>
  <si>
    <t>15xxxx-16xxxx</t>
  </si>
  <si>
    <t>041???</t>
  </si>
  <si>
    <t>18xxxx</t>
  </si>
  <si>
    <t>194xxx</t>
  </si>
  <si>
    <t>platí pouze 315xxx</t>
  </si>
  <si>
    <t>odkazy na buňky dopracovat</t>
  </si>
  <si>
    <t>46xxxx</t>
  </si>
  <si>
    <t>snad ok ale po splatnosti? Ve vzorci fin. Analýzy jsou všechny…</t>
  </si>
  <si>
    <t>289xxx,326xxx</t>
  </si>
  <si>
    <t>je otázka jestli obchodní vztahy jsou pro PO to hlavní</t>
  </si>
  <si>
    <t>332 neplatí pro PO</t>
  </si>
  <si>
    <t>336xxx + 337xxx</t>
  </si>
  <si>
    <t>346xxxx, 348xxxx</t>
  </si>
  <si>
    <t>341xxxx : 344xxxx</t>
  </si>
  <si>
    <t>431xxx</t>
  </si>
  <si>
    <t>441xxx</t>
  </si>
  <si>
    <t>451xxx</t>
  </si>
  <si>
    <t>452xxx-459xxx, 472xxx</t>
  </si>
  <si>
    <t>401xxx</t>
  </si>
  <si>
    <t>403xxx</t>
  </si>
  <si>
    <t>405xxx</t>
  </si>
  <si>
    <t>406xxx</t>
  </si>
  <si>
    <t>407xxx</t>
  </si>
  <si>
    <t>408xxx</t>
  </si>
  <si>
    <t>Jmění účetní jednotky</t>
  </si>
  <si>
    <t>Transfery na pořízení dlouhodobého majetku</t>
  </si>
  <si>
    <t>Kurzové rozdíly</t>
  </si>
  <si>
    <t>jiné texty, su</t>
  </si>
  <si>
    <t>Oceňovací rozdíly při prvotním použití metody</t>
  </si>
  <si>
    <t>Jiné oceňovací rozdíly</t>
  </si>
  <si>
    <t>Opravy předcházejících účetních období</t>
  </si>
  <si>
    <t>Fondy účetní jednotky</t>
  </si>
  <si>
    <t>411xxx</t>
  </si>
  <si>
    <t>412xxx</t>
  </si>
  <si>
    <t>413xxx</t>
  </si>
  <si>
    <t>414xxx</t>
  </si>
  <si>
    <t>416xxx</t>
  </si>
  <si>
    <t xml:space="preserve">Fond odměn </t>
  </si>
  <si>
    <t>Fond kulturních a sociálních potřeb</t>
  </si>
  <si>
    <t>Rezervní fond tvořený ze zlepšeného výsledku hospodaření</t>
  </si>
  <si>
    <t>Fond reprodukce majetku, fond investic</t>
  </si>
  <si>
    <t>u PO není smazat</t>
  </si>
  <si>
    <t>Odlišnosti</t>
  </si>
  <si>
    <t>Ukazatel krytí fondu investic</t>
  </si>
  <si>
    <t>(AS241 + AS244 + AS245 + AS251 + AS253 + AS256 + AS261 + AS262 + AS263 + ř.180-Účelově nevázané inv.prostředky vč. SU 411,413,414 - ř.193) / AS416</t>
  </si>
  <si>
    <t>Rezervní fond z ostatních titulů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</si>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</sst>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6F6F6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A151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right"/>
    </xf>
    <xf numFmtId="49" fontId="2" fillId="6" borderId="1" xfId="0" applyNumberFormat="1" applyFont="1" applyFill="1" applyBorder="1" applyProtection="1">
      <protection locked="0" hidden="1"/>
    </xf>
    <xf numFmtId="49" fontId="2" fillId="0" borderId="1" xfId="0" applyNumberFormat="1" applyFont="1" applyBorder="1" applyProtection="1">
      <protection locked="0"/>
    </xf>
    <xf numFmtId="0" fontId="0" fillId="0" borderId="0" xfId="0" applyFont="1"/>
    <xf numFmtId="0" fontId="1" fillId="4" borderId="3" xfId="0" applyFont="1" applyFill="1" applyBorder="1" applyAlignment="1"/>
    <xf numFmtId="0" fontId="1" fillId="4" borderId="4" xfId="0" applyFont="1" applyFill="1" applyBorder="1" applyAlignment="1"/>
    <xf numFmtId="0" fontId="1" fillId="4" borderId="4" xfId="0" applyFont="1" applyFill="1" applyBorder="1"/>
    <xf numFmtId="4" fontId="0" fillId="4" borderId="2" xfId="0" applyNumberFormat="1" applyFont="1" applyFill="1" applyBorder="1"/>
    <xf numFmtId="0" fontId="0" fillId="4" borderId="5" xfId="0" applyFont="1" applyFill="1" applyBorder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3" borderId="4" xfId="0" applyFont="1" applyFill="1" applyBorder="1"/>
    <xf numFmtId="4" fontId="0" fillId="3" borderId="4" xfId="0" applyNumberFormat="1" applyFont="1" applyFill="1" applyBorder="1"/>
    <xf numFmtId="0" fontId="0" fillId="3" borderId="5" xfId="0" applyFont="1" applyFill="1" applyBorder="1"/>
    <xf numFmtId="0" fontId="6" fillId="3" borderId="0" xfId="0" applyFont="1" applyFill="1" applyBorder="1"/>
    <xf numFmtId="4" fontId="7" fillId="3" borderId="0" xfId="0" applyNumberFormat="1" applyFont="1" applyFill="1" applyBorder="1"/>
    <xf numFmtId="0" fontId="0" fillId="3" borderId="6" xfId="0" applyFont="1" applyFill="1" applyBorder="1"/>
    <xf numFmtId="0" fontId="6" fillId="3" borderId="7" xfId="0" applyFont="1" applyFill="1" applyBorder="1"/>
    <xf numFmtId="0" fontId="7" fillId="3" borderId="4" xfId="0" applyFont="1" applyFill="1" applyBorder="1" applyAlignment="1"/>
    <xf numFmtId="0" fontId="7" fillId="3" borderId="4" xfId="0" applyFont="1" applyFill="1" applyBorder="1"/>
    <xf numFmtId="4" fontId="6" fillId="3" borderId="4" xfId="0" applyNumberFormat="1" applyFont="1" applyFill="1" applyBorder="1"/>
    <xf numFmtId="0" fontId="0" fillId="4" borderId="6" xfId="0" applyFont="1" applyFill="1" applyBorder="1"/>
    <xf numFmtId="4" fontId="7" fillId="3" borderId="7" xfId="0" applyNumberFormat="1" applyFont="1" applyFill="1" applyBorder="1"/>
    <xf numFmtId="0" fontId="1" fillId="4" borderId="3" xfId="0" applyFont="1" applyFill="1" applyBorder="1"/>
    <xf numFmtId="0" fontId="0" fillId="4" borderId="4" xfId="0" applyFont="1" applyFill="1" applyBorder="1"/>
    <xf numFmtId="0" fontId="6" fillId="4" borderId="4" xfId="0" applyFont="1" applyFill="1" applyBorder="1"/>
    <xf numFmtId="4" fontId="1" fillId="4" borderId="2" xfId="0" applyNumberFormat="1" applyFont="1" applyFill="1" applyBorder="1"/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4" fontId="1" fillId="3" borderId="2" xfId="0" applyNumberFormat="1" applyFont="1" applyFill="1" applyBorder="1"/>
    <xf numFmtId="0" fontId="0" fillId="0" borderId="0" xfId="0" applyFont="1" applyBorder="1"/>
    <xf numFmtId="0" fontId="0" fillId="0" borderId="8" xfId="0" applyFont="1" applyBorder="1"/>
    <xf numFmtId="4" fontId="0" fillId="6" borderId="1" xfId="0" applyNumberFormat="1" applyFont="1" applyFill="1" applyBorder="1" applyProtection="1">
      <protection locked="0"/>
    </xf>
    <xf numFmtId="0" fontId="0" fillId="0" borderId="7" xfId="0" applyFont="1" applyBorder="1"/>
    <xf numFmtId="0" fontId="0" fillId="0" borderId="9" xfId="0" applyFont="1" applyBorder="1"/>
    <xf numFmtId="0" fontId="1" fillId="3" borderId="3" xfId="0" applyFont="1" applyFill="1" applyBorder="1"/>
    <xf numFmtId="0" fontId="0" fillId="3" borderId="4" xfId="0" applyFont="1" applyFill="1" applyBorder="1"/>
    <xf numFmtId="0" fontId="1" fillId="4" borderId="5" xfId="0" applyFont="1" applyFill="1" applyBorder="1"/>
    <xf numFmtId="0" fontId="0" fillId="4" borderId="0" xfId="0" applyFont="1" applyFill="1"/>
    <xf numFmtId="0" fontId="1" fillId="4" borderId="0" xfId="0" applyFont="1" applyFill="1"/>
    <xf numFmtId="49" fontId="0" fillId="0" borderId="0" xfId="0" applyNumberFormat="1" applyFont="1" applyBorder="1"/>
    <xf numFmtId="49" fontId="0" fillId="0" borderId="7" xfId="0" applyNumberFormat="1" applyFont="1" applyBorder="1"/>
    <xf numFmtId="49" fontId="0" fillId="3" borderId="3" xfId="0" applyNumberFormat="1" applyFont="1" applyFill="1" applyBorder="1"/>
    <xf numFmtId="0" fontId="1" fillId="3" borderId="5" xfId="0" applyFont="1" applyFill="1" applyBorder="1"/>
    <xf numFmtId="49" fontId="0" fillId="3" borderId="5" xfId="0" applyNumberFormat="1" applyFont="1" applyFill="1" applyBorder="1"/>
    <xf numFmtId="0" fontId="1" fillId="3" borderId="0" xfId="0" applyFont="1" applyFill="1" applyBorder="1"/>
    <xf numFmtId="0" fontId="1" fillId="3" borderId="6" xfId="0" applyFont="1" applyFill="1" applyBorder="1"/>
    <xf numFmtId="0" fontId="0" fillId="3" borderId="0" xfId="0" applyFont="1" applyFill="1" applyBorder="1"/>
    <xf numFmtId="49" fontId="0" fillId="0" borderId="0" xfId="0" applyNumberFormat="1" applyFont="1" applyFill="1" applyBorder="1"/>
    <xf numFmtId="0" fontId="0" fillId="0" borderId="8" xfId="0" applyFont="1" applyFill="1" applyBorder="1"/>
    <xf numFmtId="49" fontId="0" fillId="0" borderId="7" xfId="0" applyNumberFormat="1" applyFont="1" applyFill="1" applyBorder="1"/>
    <xf numFmtId="0" fontId="0" fillId="0" borderId="9" xfId="0" applyFont="1" applyFill="1" applyBorder="1"/>
    <xf numFmtId="49" fontId="0" fillId="4" borderId="4" xfId="0" applyNumberFormat="1" applyFont="1" applyFill="1" applyBorder="1"/>
    <xf numFmtId="4" fontId="1" fillId="4" borderId="4" xfId="0" applyNumberFormat="1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49" fontId="0" fillId="3" borderId="4" xfId="0" applyNumberFormat="1" applyFont="1" applyFill="1" applyBorder="1"/>
    <xf numFmtId="0" fontId="1" fillId="4" borderId="6" xfId="0" applyFont="1" applyFill="1" applyBorder="1"/>
    <xf numFmtId="0" fontId="0" fillId="4" borderId="0" xfId="0" applyFont="1" applyFill="1" applyBorder="1"/>
    <xf numFmtId="4" fontId="1" fillId="3" borderId="4" xfId="0" applyNumberFormat="1" applyFont="1" applyFill="1" applyBorder="1"/>
    <xf numFmtId="4" fontId="6" fillId="3" borderId="0" xfId="0" applyNumberFormat="1" applyFont="1" applyFill="1" applyBorder="1"/>
    <xf numFmtId="0" fontId="7" fillId="4" borderId="0" xfId="0" applyFont="1" applyFill="1"/>
    <xf numFmtId="0" fontId="6" fillId="4" borderId="0" xfId="0" applyFont="1" applyFill="1"/>
    <xf numFmtId="49" fontId="1" fillId="3" borderId="3" xfId="0" applyNumberFormat="1" applyFont="1" applyFill="1" applyBorder="1"/>
    <xf numFmtId="0" fontId="6" fillId="3" borderId="4" xfId="0" applyFont="1" applyFill="1" applyBorder="1"/>
    <xf numFmtId="49" fontId="0" fillId="5" borderId="0" xfId="0" applyNumberFormat="1" applyFont="1" applyFill="1" applyBorder="1"/>
    <xf numFmtId="0" fontId="0" fillId="5" borderId="0" xfId="0" applyFont="1" applyFill="1" applyBorder="1"/>
    <xf numFmtId="49" fontId="1" fillId="3" borderId="5" xfId="0" applyNumberFormat="1" applyFont="1" applyFill="1" applyBorder="1"/>
    <xf numFmtId="49" fontId="0" fillId="5" borderId="7" xfId="0" applyNumberFormat="1" applyFont="1" applyFill="1" applyBorder="1"/>
    <xf numFmtId="0" fontId="0" fillId="5" borderId="9" xfId="0" applyFont="1" applyFill="1" applyBorder="1"/>
    <xf numFmtId="4" fontId="1" fillId="3" borderId="2" xfId="0" applyNumberFormat="1" applyFont="1" applyFill="1" applyBorder="1" applyProtection="1"/>
    <xf numFmtId="49" fontId="1" fillId="0" borderId="3" xfId="0" applyNumberFormat="1" applyFont="1" applyFill="1" applyBorder="1"/>
    <xf numFmtId="0" fontId="0" fillId="0" borderId="5" xfId="0" applyFont="1" applyFill="1" applyBorder="1"/>
    <xf numFmtId="49" fontId="1" fillId="0" borderId="6" xfId="0" applyNumberFormat="1" applyFont="1" applyFill="1" applyBorder="1"/>
    <xf numFmtId="49" fontId="7" fillId="3" borderId="3" xfId="0" applyNumberFormat="1" applyFont="1" applyFill="1" applyBorder="1"/>
    <xf numFmtId="49" fontId="6" fillId="3" borderId="0" xfId="0" applyNumberFormat="1" applyFont="1" applyFill="1" applyBorder="1"/>
    <xf numFmtId="10" fontId="6" fillId="3" borderId="0" xfId="0" applyNumberFormat="1" applyFont="1" applyFill="1" applyBorder="1"/>
    <xf numFmtId="49" fontId="7" fillId="3" borderId="5" xfId="0" applyNumberFormat="1" applyFont="1" applyFill="1" applyBorder="1"/>
    <xf numFmtId="49" fontId="7" fillId="3" borderId="6" xfId="0" applyNumberFormat="1" applyFont="1" applyFill="1" applyBorder="1"/>
    <xf numFmtId="49" fontId="6" fillId="3" borderId="7" xfId="0" applyNumberFormat="1" applyFont="1" applyFill="1" applyBorder="1"/>
    <xf numFmtId="49" fontId="1" fillId="4" borderId="3" xfId="0" applyNumberFormat="1" applyFont="1" applyFill="1" applyBorder="1"/>
    <xf numFmtId="49" fontId="7" fillId="4" borderId="0" xfId="0" applyNumberFormat="1" applyFont="1" applyFill="1"/>
    <xf numFmtId="49" fontId="6" fillId="4" borderId="0" xfId="0" applyNumberFormat="1" applyFont="1" applyFill="1"/>
    <xf numFmtId="49" fontId="9" fillId="3" borderId="3" xfId="0" applyNumberFormat="1" applyFont="1" applyFill="1" applyBorder="1"/>
    <xf numFmtId="49" fontId="6" fillId="3" borderId="4" xfId="0" applyNumberFormat="1" applyFont="1" applyFill="1" applyBorder="1"/>
    <xf numFmtId="49" fontId="10" fillId="0" borderId="0" xfId="0" applyNumberFormat="1" applyFont="1" applyBorder="1"/>
    <xf numFmtId="49" fontId="9" fillId="3" borderId="5" xfId="0" applyNumberFormat="1" applyFont="1" applyFill="1" applyBorder="1"/>
    <xf numFmtId="49" fontId="9" fillId="3" borderId="6" xfId="0" applyNumberFormat="1" applyFont="1" applyFill="1" applyBorder="1"/>
    <xf numFmtId="49" fontId="10" fillId="0" borderId="7" xfId="0" applyNumberFormat="1" applyFont="1" applyBorder="1"/>
    <xf numFmtId="49" fontId="10" fillId="3" borderId="4" xfId="0" applyNumberFormat="1" applyFont="1" applyFill="1" applyBorder="1"/>
    <xf numFmtId="0" fontId="9" fillId="3" borderId="4" xfId="0" applyFont="1" applyFill="1" applyBorder="1"/>
    <xf numFmtId="4" fontId="1" fillId="3" borderId="7" xfId="0" applyNumberFormat="1" applyFont="1" applyFill="1" applyBorder="1"/>
    <xf numFmtId="4" fontId="1" fillId="3" borderId="7" xfId="0" applyNumberFormat="1" applyFont="1" applyFill="1" applyBorder="1" applyProtection="1"/>
    <xf numFmtId="0" fontId="6" fillId="3" borderId="0" xfId="0" applyFont="1" applyFill="1"/>
    <xf numFmtId="10" fontId="6" fillId="3" borderId="0" xfId="0" applyNumberFormat="1" applyFont="1" applyFill="1"/>
    <xf numFmtId="0" fontId="0" fillId="3" borderId="7" xfId="0" applyFont="1" applyFill="1" applyBorder="1"/>
    <xf numFmtId="49" fontId="1" fillId="4" borderId="2" xfId="0" applyNumberFormat="1" applyFont="1" applyFill="1" applyBorder="1"/>
    <xf numFmtId="49" fontId="0" fillId="4" borderId="2" xfId="0" applyNumberFormat="1" applyFont="1" applyFill="1" applyBorder="1"/>
    <xf numFmtId="0" fontId="0" fillId="4" borderId="2" xfId="0" applyFont="1" applyFill="1" applyBorder="1"/>
    <xf numFmtId="49" fontId="1" fillId="4" borderId="5" xfId="0" applyNumberFormat="1" applyFont="1" applyFill="1" applyBorder="1"/>
    <xf numFmtId="49" fontId="0" fillId="4" borderId="5" xfId="0" applyNumberFormat="1" applyFont="1" applyFill="1" applyBorder="1"/>
    <xf numFmtId="49" fontId="0" fillId="3" borderId="0" xfId="0" applyNumberFormat="1" applyFont="1" applyFill="1"/>
    <xf numFmtId="0" fontId="0" fillId="3" borderId="0" xfId="0" applyFont="1" applyFill="1"/>
    <xf numFmtId="49" fontId="0" fillId="3" borderId="6" xfId="0" applyNumberFormat="1" applyFont="1" applyFill="1" applyBorder="1"/>
    <xf numFmtId="49" fontId="0" fillId="0" borderId="0" xfId="0" applyNumberFormat="1" applyFont="1"/>
    <xf numFmtId="49" fontId="1" fillId="4" borderId="4" xfId="0" applyNumberFormat="1" applyFont="1" applyFill="1" applyBorder="1"/>
    <xf numFmtId="49" fontId="6" fillId="3" borderId="0" xfId="0" applyNumberFormat="1" applyFont="1" applyFill="1"/>
    <xf numFmtId="4" fontId="6" fillId="3" borderId="7" xfId="0" applyNumberFormat="1" applyFont="1" applyFill="1" applyBorder="1"/>
    <xf numFmtId="0" fontId="1" fillId="4" borderId="10" xfId="0" applyFont="1" applyFill="1" applyBorder="1"/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0" fillId="8" borderId="0" xfId="0" applyFont="1" applyFill="1"/>
    <xf numFmtId="0" fontId="4" fillId="7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wrapText="1"/>
    </xf>
    <xf numFmtId="49" fontId="8" fillId="3" borderId="0" xfId="0" applyNumberFormat="1" applyFont="1" applyFill="1" applyAlignment="1">
      <alignment wrapText="1"/>
    </xf>
    <xf numFmtId="0" fontId="8" fillId="3" borderId="0" xfId="0" applyFont="1" applyFill="1" applyAlignment="1">
      <alignment wrapText="1"/>
    </xf>
    <xf numFmtId="49" fontId="5" fillId="3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49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49" fontId="11" fillId="3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0" fillId="0" borderId="0" xfId="0" applyFont="1" applyAlignment="1">
      <alignment wrapText="1"/>
    </xf>
    <xf numFmtId="0" fontId="5" fillId="9" borderId="0" xfId="0" applyFont="1" applyFill="1" applyAlignment="1">
      <alignment wrapText="1"/>
    </xf>
    <xf numFmtId="0" fontId="0" fillId="9" borderId="0" xfId="0" applyFont="1" applyFill="1"/>
    <xf numFmtId="0" fontId="10" fillId="10" borderId="0" xfId="0" applyFont="1" applyFill="1"/>
    <xf numFmtId="0" fontId="0" fillId="10" borderId="0" xfId="0" applyFont="1" applyFill="1"/>
    <xf numFmtId="4" fontId="0" fillId="6" borderId="11" xfId="0" applyNumberFormat="1" applyFont="1" applyFill="1" applyBorder="1" applyProtection="1">
      <protection locked="0"/>
    </xf>
    <xf numFmtId="49" fontId="1" fillId="0" borderId="7" xfId="0" applyNumberFormat="1" applyFont="1" applyBorder="1"/>
    <xf numFmtId="49" fontId="0" fillId="3" borderId="0" xfId="0" applyNumberFormat="1" applyFont="1" applyFill="1" applyBorder="1"/>
    <xf numFmtId="4" fontId="1" fillId="3" borderId="1" xfId="0" applyNumberFormat="1" applyFont="1" applyFill="1" applyBorder="1"/>
    <xf numFmtId="49" fontId="5" fillId="3" borderId="0" xfId="0" applyNumberFormat="1" applyFont="1" applyFill="1" applyBorder="1" applyAlignment="1">
      <alignment wrapText="1"/>
    </xf>
    <xf numFmtId="0" fontId="0" fillId="11" borderId="0" xfId="0" applyFont="1" applyFill="1"/>
    <xf numFmtId="0" fontId="12" fillId="10" borderId="0" xfId="0" applyFont="1" applyFill="1"/>
    <xf numFmtId="0" fontId="9" fillId="10" borderId="0" xfId="0" applyFont="1" applyFill="1"/>
    <xf numFmtId="0" fontId="1" fillId="10" borderId="0" xfId="0" applyFont="1" applyFill="1"/>
    <xf numFmtId="0" fontId="0" fillId="5" borderId="0" xfId="0" applyFont="1" applyFill="1"/>
    <xf numFmtId="49" fontId="8" fillId="10" borderId="0" xfId="0" applyNumberFormat="1" applyFont="1" applyFill="1" applyAlignment="1">
      <alignment wrapText="1"/>
    </xf>
    <xf numFmtId="0" fontId="0" fillId="3" borderId="12" xfId="0" applyFont="1" applyFill="1" applyBorder="1"/>
    <xf numFmtId="4" fontId="0" fillId="5" borderId="2" xfId="0" applyNumberFormat="1" applyFont="1" applyFill="1" applyBorder="1" applyProtection="1">
      <protection locked="0"/>
    </xf>
    <xf numFmtId="49" fontId="7" fillId="0" borderId="2" xfId="0" applyNumberFormat="1" applyFont="1" applyBorder="1"/>
    <xf numFmtId="10" fontId="0" fillId="5" borderId="2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A1517"/>
      <color rgb="FFFFFF99"/>
      <color rgb="FFF6F6F6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$B$3" fmlaRange="$Y$1:$Y$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9525</xdr:rowOff>
        </xdr:from>
        <xdr:to>
          <xdr:col>2</xdr:col>
          <xdr:colOff>9525</xdr:colOff>
          <xdr:row>3</xdr:row>
          <xdr:rowOff>28575</xdr:rowOff>
        </xdr:to>
        <xdr:sp macro="" textlink="">
          <xdr:nvSpPr>
            <xdr:cNvPr id="3073" name="stahovací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showGridLines="0" zoomScaleNormal="100" workbookViewId="0">
      <selection activeCell="A8" sqref="A8"/>
    </sheetView>
  </sheetViews>
  <sheetFormatPr defaultRowHeight="15" x14ac:dyDescent="0.25"/>
  <cols>
    <col min="1" max="1" width="36.5703125" customWidth="1"/>
    <col min="2" max="2" width="41.42578125" customWidth="1"/>
    <col min="22" max="22" width="0" hidden="1" customWidth="1"/>
    <col min="25" max="25" width="0" hidden="1" customWidth="1"/>
  </cols>
  <sheetData>
    <row r="1" spans="1:25" ht="15.75" x14ac:dyDescent="0.25">
      <c r="A1" s="2" t="s">
        <v>161</v>
      </c>
      <c r="B1" s="3"/>
      <c r="V1" s="1" t="s">
        <v>160</v>
      </c>
      <c r="W1" s="1"/>
      <c r="X1" s="1"/>
      <c r="Y1" s="1" t="s">
        <v>170</v>
      </c>
    </row>
    <row r="2" spans="1:25" ht="15.75" x14ac:dyDescent="0.25">
      <c r="A2" s="2" t="s">
        <v>162</v>
      </c>
      <c r="B2" s="3" t="s">
        <v>168</v>
      </c>
      <c r="V2" s="1" t="s">
        <v>171</v>
      </c>
      <c r="W2" s="1"/>
      <c r="X2" s="1"/>
      <c r="Y2" s="1" t="s">
        <v>172</v>
      </c>
    </row>
    <row r="3" spans="1:25" ht="15.75" x14ac:dyDescent="0.25">
      <c r="A3" s="2" t="s">
        <v>169</v>
      </c>
      <c r="B3" s="4">
        <v>3</v>
      </c>
      <c r="V3" s="1"/>
      <c r="W3" s="1"/>
      <c r="X3" s="1"/>
      <c r="Y3" s="1" t="s">
        <v>173</v>
      </c>
    </row>
    <row r="4" spans="1:25" x14ac:dyDescent="0.25">
      <c r="V4" s="1"/>
      <c r="W4" s="1"/>
      <c r="X4" s="1"/>
      <c r="Y4" s="1" t="s">
        <v>174</v>
      </c>
    </row>
    <row r="5" spans="1:25" x14ac:dyDescent="0.25">
      <c r="V5" s="1"/>
      <c r="W5" s="1"/>
      <c r="X5" s="1"/>
      <c r="Y5" s="1" t="s">
        <v>175</v>
      </c>
    </row>
    <row r="6" spans="1:25" x14ac:dyDescent="0.25">
      <c r="V6" s="1"/>
      <c r="W6" s="1"/>
      <c r="X6" s="1"/>
      <c r="Y6" s="1" t="s">
        <v>176</v>
      </c>
    </row>
    <row r="7" spans="1:25" x14ac:dyDescent="0.25">
      <c r="V7" s="1"/>
      <c r="W7" s="1"/>
      <c r="X7" s="1"/>
      <c r="Y7" s="1" t="s">
        <v>177</v>
      </c>
    </row>
    <row r="8" spans="1:25" x14ac:dyDescent="0.25">
      <c r="V8" s="1"/>
      <c r="W8" s="1"/>
      <c r="X8" s="1"/>
      <c r="Y8" s="1" t="s">
        <v>178</v>
      </c>
    </row>
    <row r="9" spans="1:25" x14ac:dyDescent="0.25">
      <c r="V9" s="1"/>
      <c r="W9" s="1"/>
      <c r="X9" s="1"/>
      <c r="Y9" s="1" t="s">
        <v>179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tahovací 1">
              <controlPr locked="0" defaultSize="0" autoLine="0" autoPict="0">
                <anchor moveWithCells="1">
                  <from>
                    <xdr:col>1</xdr:col>
                    <xdr:colOff>9525</xdr:colOff>
                    <xdr:row>2</xdr:row>
                    <xdr:rowOff>9525</xdr:rowOff>
                  </from>
                  <to>
                    <xdr:col>2</xdr:col>
                    <xdr:colOff>9525</xdr:colOff>
                    <xdr:row>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8"/>
  <sheetViews>
    <sheetView showGridLines="0" tabSelected="1" view="pageBreakPreview" zoomScaleNormal="85" zoomScaleSheetLayoutView="100" workbookViewId="0">
      <pane ySplit="1" topLeftCell="A215" activePane="bottomLeft" state="frozen"/>
      <selection pane="bottomLeft" activeCell="C241" sqref="C241"/>
    </sheetView>
  </sheetViews>
  <sheetFormatPr defaultRowHeight="15" x14ac:dyDescent="0.25"/>
  <cols>
    <col min="1" max="2" width="4.7109375" style="5" customWidth="1"/>
    <col min="3" max="3" width="50.7109375" style="5" customWidth="1"/>
    <col min="4" max="4" width="9.7109375" style="5" customWidth="1"/>
    <col min="5" max="9" width="19.7109375" style="5" customWidth="1"/>
    <col min="10" max="10" width="46.5703125" style="125" customWidth="1"/>
    <col min="11" max="11" width="43" style="5" customWidth="1"/>
    <col min="12" max="16384" width="9.140625" style="5"/>
  </cols>
  <sheetData>
    <row r="1" spans="1:11" ht="47.25" x14ac:dyDescent="0.25">
      <c r="A1" s="112"/>
      <c r="B1" s="112"/>
      <c r="C1" s="111" t="s">
        <v>0</v>
      </c>
      <c r="D1" s="112" t="s">
        <v>202</v>
      </c>
      <c r="E1" s="112" t="s">
        <v>375</v>
      </c>
      <c r="F1" s="112" t="s">
        <v>376</v>
      </c>
      <c r="G1" s="112" t="s">
        <v>377</v>
      </c>
      <c r="H1" s="112" t="s">
        <v>378</v>
      </c>
      <c r="I1" s="112" t="s">
        <v>379</v>
      </c>
      <c r="J1" s="114"/>
      <c r="K1" s="112" t="s">
        <v>509</v>
      </c>
    </row>
    <row r="2" spans="1:11" x14ac:dyDescent="0.25">
      <c r="A2" s="6" t="s">
        <v>79</v>
      </c>
      <c r="B2" s="7"/>
      <c r="C2" s="7"/>
      <c r="D2" s="8"/>
      <c r="E2" s="9"/>
      <c r="F2" s="9"/>
      <c r="G2" s="9"/>
      <c r="H2" s="9"/>
      <c r="I2" s="9"/>
      <c r="J2" s="115"/>
    </row>
    <row r="3" spans="1:11" x14ac:dyDescent="0.25">
      <c r="A3" s="10"/>
      <c r="B3" s="11" t="s">
        <v>47</v>
      </c>
      <c r="C3" s="12"/>
      <c r="D3" s="13"/>
      <c r="E3" s="14"/>
      <c r="F3" s="14"/>
      <c r="G3" s="14"/>
      <c r="H3" s="14"/>
      <c r="I3" s="14"/>
      <c r="J3" s="115"/>
    </row>
    <row r="4" spans="1:11" ht="24.75" x14ac:dyDescent="0.25">
      <c r="A4" s="10"/>
      <c r="B4" s="15"/>
      <c r="C4" s="16" t="s">
        <v>51</v>
      </c>
      <c r="D4" s="16"/>
      <c r="E4" s="17">
        <f>E13-(E32+E41+E55+E61)</f>
        <v>0</v>
      </c>
      <c r="F4" s="17">
        <f>F13-(F32+F41+F55+F61)</f>
        <v>0</v>
      </c>
      <c r="G4" s="17">
        <f>G13-(G32+G41+G55+G61)</f>
        <v>0</v>
      </c>
      <c r="H4" s="17">
        <f>H13-(H32+H41+H55+H61)</f>
        <v>0</v>
      </c>
      <c r="I4" s="17">
        <f>I13-(I32+I41+I55+I61)</f>
        <v>0</v>
      </c>
      <c r="J4" s="116" t="s">
        <v>165</v>
      </c>
      <c r="K4" s="135" t="s">
        <v>459</v>
      </c>
    </row>
    <row r="5" spans="1:11" x14ac:dyDescent="0.25">
      <c r="A5" s="10"/>
      <c r="B5" s="15"/>
      <c r="C5" s="16" t="s">
        <v>48</v>
      </c>
      <c r="D5" s="16"/>
      <c r="E5" s="17">
        <f>E13-(E32+E41+E55+E61+E64)</f>
        <v>0</v>
      </c>
      <c r="F5" s="17">
        <f>F13-(F32+F41+F55+F61+F64)</f>
        <v>0</v>
      </c>
      <c r="G5" s="17">
        <f>G13-(G32+G41+G55+G61+G64)</f>
        <v>0</v>
      </c>
      <c r="H5" s="17">
        <f>H13-(H32+H41+H55+H61+H64)</f>
        <v>0</v>
      </c>
      <c r="I5" s="17">
        <f>I13-(I32+I41+I55+I61+I64)</f>
        <v>0</v>
      </c>
      <c r="J5" s="116" t="s">
        <v>53</v>
      </c>
      <c r="K5" s="135"/>
    </row>
    <row r="6" spans="1:11" x14ac:dyDescent="0.25">
      <c r="A6" s="10"/>
      <c r="B6" s="15"/>
      <c r="C6" s="16" t="s">
        <v>52</v>
      </c>
      <c r="D6" s="16"/>
      <c r="E6" s="17">
        <f>E19-E69</f>
        <v>0</v>
      </c>
      <c r="F6" s="17">
        <f t="shared" ref="F6:I6" si="0">F19-F69</f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16" t="s">
        <v>206</v>
      </c>
      <c r="K6" s="113"/>
    </row>
    <row r="7" spans="1:11" x14ac:dyDescent="0.25">
      <c r="A7" s="10"/>
      <c r="B7" s="15"/>
      <c r="C7" s="16" t="s">
        <v>54</v>
      </c>
      <c r="D7" s="16"/>
      <c r="E7" s="17">
        <f>E29-E82</f>
        <v>0</v>
      </c>
      <c r="F7" s="17">
        <f>F29-F82</f>
        <v>0</v>
      </c>
      <c r="G7" s="17">
        <f>G29-G82</f>
        <v>0</v>
      </c>
      <c r="H7" s="17">
        <f>H29-H82</f>
        <v>0</v>
      </c>
      <c r="I7" s="17">
        <f>I29-I82</f>
        <v>0</v>
      </c>
      <c r="J7" s="116" t="s">
        <v>55</v>
      </c>
      <c r="K7" s="113"/>
    </row>
    <row r="8" spans="1:11" x14ac:dyDescent="0.25">
      <c r="A8" s="10"/>
      <c r="B8" s="15"/>
      <c r="C8" s="16" t="s">
        <v>49</v>
      </c>
      <c r="D8" s="16"/>
      <c r="E8" s="17">
        <f>E12-E31</f>
        <v>0</v>
      </c>
      <c r="F8" s="17">
        <f>F12-F31</f>
        <v>0</v>
      </c>
      <c r="G8" s="17">
        <f>G12-G31</f>
        <v>0</v>
      </c>
      <c r="H8" s="17">
        <f>H12-H31</f>
        <v>0</v>
      </c>
      <c r="I8" s="17">
        <f>I12-I31</f>
        <v>0</v>
      </c>
      <c r="J8" s="117" t="s">
        <v>246</v>
      </c>
      <c r="K8" s="113"/>
    </row>
    <row r="9" spans="1:11" x14ac:dyDescent="0.25">
      <c r="A9" s="10"/>
      <c r="B9" s="18"/>
      <c r="C9" s="19" t="s">
        <v>50</v>
      </c>
      <c r="D9" s="19"/>
      <c r="E9" s="17">
        <f>E12-E31-E85</f>
        <v>0</v>
      </c>
      <c r="F9" s="17">
        <f>F12-F31-F85</f>
        <v>0</v>
      </c>
      <c r="G9" s="17">
        <f>G12-G31-G85</f>
        <v>0</v>
      </c>
      <c r="H9" s="17">
        <f>H12-H31-H85</f>
        <v>0</v>
      </c>
      <c r="I9" s="17">
        <f>I12-I31-I85</f>
        <v>0</v>
      </c>
      <c r="J9" s="117" t="s">
        <v>247</v>
      </c>
      <c r="K9" s="113"/>
    </row>
    <row r="10" spans="1:11" x14ac:dyDescent="0.25">
      <c r="A10" s="10"/>
      <c r="B10" s="11" t="s">
        <v>72</v>
      </c>
      <c r="C10" s="20"/>
      <c r="D10" s="21"/>
      <c r="E10" s="22"/>
      <c r="F10" s="22"/>
      <c r="G10" s="22"/>
      <c r="H10" s="22"/>
      <c r="I10" s="22"/>
      <c r="J10" s="116"/>
      <c r="K10" s="113"/>
    </row>
    <row r="11" spans="1:11" ht="24.75" x14ac:dyDescent="0.25">
      <c r="A11" s="23"/>
      <c r="B11" s="18"/>
      <c r="C11" s="19" t="s">
        <v>73</v>
      </c>
      <c r="D11" s="19"/>
      <c r="E11" s="24">
        <f>E9+E63+E88</f>
        <v>0</v>
      </c>
      <c r="F11" s="24">
        <f>F9+F63+F88</f>
        <v>0</v>
      </c>
      <c r="G11" s="24">
        <f>G9+G63+G88</f>
        <v>0</v>
      </c>
      <c r="H11" s="24">
        <f>H9+H63+H88</f>
        <v>0</v>
      </c>
      <c r="I11" s="24">
        <f>I9+I63+I88</f>
        <v>0</v>
      </c>
      <c r="J11" s="117" t="s">
        <v>78</v>
      </c>
      <c r="K11" s="113"/>
    </row>
    <row r="12" spans="1:11" x14ac:dyDescent="0.25">
      <c r="A12" s="25" t="s">
        <v>4</v>
      </c>
      <c r="B12" s="26"/>
      <c r="C12" s="27"/>
      <c r="D12" s="8"/>
      <c r="E12" s="28">
        <f>SUM(E13,E19,E29)</f>
        <v>0</v>
      </c>
      <c r="F12" s="28">
        <f>SUM(F13,F19,F29)</f>
        <v>0</v>
      </c>
      <c r="G12" s="28">
        <f>SUM(G13,G19,G29)</f>
        <v>0</v>
      </c>
      <c r="H12" s="28">
        <f>SUM(H13,H19,H29)</f>
        <v>0</v>
      </c>
      <c r="I12" s="28">
        <f>SUM(I13,I19,I29)</f>
        <v>0</v>
      </c>
      <c r="J12" s="115" t="s">
        <v>205</v>
      </c>
      <c r="K12" s="113"/>
    </row>
    <row r="13" spans="1:11" x14ac:dyDescent="0.25">
      <c r="A13" s="10"/>
      <c r="B13" s="29" t="s">
        <v>56</v>
      </c>
      <c r="C13" s="30"/>
      <c r="D13" s="13"/>
      <c r="E13" s="31">
        <f>SUM(E14:E18)</f>
        <v>0</v>
      </c>
      <c r="F13" s="31">
        <f t="shared" ref="F13:I13" si="1">SUM(F14:F18)</f>
        <v>0</v>
      </c>
      <c r="G13" s="31">
        <f t="shared" si="1"/>
        <v>0</v>
      </c>
      <c r="H13" s="31">
        <f t="shared" si="1"/>
        <v>0</v>
      </c>
      <c r="I13" s="31">
        <f t="shared" si="1"/>
        <v>0</v>
      </c>
      <c r="J13" s="115" t="s">
        <v>204</v>
      </c>
      <c r="K13" s="113"/>
    </row>
    <row r="14" spans="1:11" x14ac:dyDescent="0.25">
      <c r="A14" s="10"/>
      <c r="B14" s="15"/>
      <c r="C14" s="32" t="s">
        <v>436</v>
      </c>
      <c r="D14" s="33"/>
      <c r="E14" s="34"/>
      <c r="F14" s="34"/>
      <c r="G14" s="34"/>
      <c r="H14" s="34"/>
      <c r="I14" s="34"/>
      <c r="J14" s="115" t="s">
        <v>10</v>
      </c>
      <c r="K14" s="113"/>
    </row>
    <row r="15" spans="1:11" x14ac:dyDescent="0.25">
      <c r="A15" s="10"/>
      <c r="B15" s="15"/>
      <c r="C15" s="32" t="s">
        <v>437</v>
      </c>
      <c r="D15" s="33"/>
      <c r="E15" s="34"/>
      <c r="F15" s="34"/>
      <c r="G15" s="34"/>
      <c r="H15" s="34"/>
      <c r="I15" s="34"/>
      <c r="J15" s="118" t="s">
        <v>6</v>
      </c>
      <c r="K15" s="113"/>
    </row>
    <row r="16" spans="1:11" x14ac:dyDescent="0.25">
      <c r="A16" s="10"/>
      <c r="B16" s="15"/>
      <c r="C16" s="32" t="s">
        <v>438</v>
      </c>
      <c r="D16" s="33"/>
      <c r="E16" s="34"/>
      <c r="F16" s="34"/>
      <c r="G16" s="34"/>
      <c r="H16" s="34"/>
      <c r="I16" s="34"/>
      <c r="J16" s="118" t="s">
        <v>434</v>
      </c>
      <c r="K16" s="113"/>
    </row>
    <row r="17" spans="1:11" x14ac:dyDescent="0.25">
      <c r="A17" s="10"/>
      <c r="B17" s="15"/>
      <c r="C17" s="32" t="s">
        <v>439</v>
      </c>
      <c r="D17" s="32"/>
      <c r="E17" s="34"/>
      <c r="F17" s="34"/>
      <c r="G17" s="34"/>
      <c r="H17" s="34"/>
      <c r="I17" s="34"/>
      <c r="J17" s="118" t="s">
        <v>5</v>
      </c>
      <c r="K17" s="113"/>
    </row>
    <row r="18" spans="1:11" x14ac:dyDescent="0.25">
      <c r="A18" s="10"/>
      <c r="B18" s="18"/>
      <c r="C18" s="56" t="s">
        <v>435</v>
      </c>
      <c r="E18" s="34"/>
      <c r="F18" s="34"/>
      <c r="G18" s="34"/>
      <c r="H18" s="34"/>
      <c r="I18" s="34"/>
      <c r="J18" s="134" t="s">
        <v>440</v>
      </c>
      <c r="K18" s="113"/>
    </row>
    <row r="19" spans="1:11" x14ac:dyDescent="0.25">
      <c r="A19" s="10"/>
      <c r="B19" s="29" t="s">
        <v>441</v>
      </c>
      <c r="C19" s="30"/>
      <c r="D19" s="13"/>
      <c r="E19" s="31">
        <f>SUM(E20:E28)</f>
        <v>0</v>
      </c>
      <c r="F19" s="31">
        <f t="shared" ref="F19:I19" si="2">SUM(F20:F28)</f>
        <v>0</v>
      </c>
      <c r="G19" s="31">
        <f t="shared" si="2"/>
        <v>0</v>
      </c>
      <c r="H19" s="31">
        <f t="shared" si="2"/>
        <v>0</v>
      </c>
      <c r="I19" s="31">
        <f t="shared" si="2"/>
        <v>0</v>
      </c>
      <c r="J19" s="118" t="s">
        <v>207</v>
      </c>
      <c r="K19" s="113"/>
    </row>
    <row r="20" spans="1:11" x14ac:dyDescent="0.25">
      <c r="A20" s="10"/>
      <c r="B20" s="15"/>
      <c r="C20" s="32" t="s">
        <v>17</v>
      </c>
      <c r="D20" s="33"/>
      <c r="E20" s="34"/>
      <c r="F20" s="34"/>
      <c r="G20" s="34"/>
      <c r="H20" s="34"/>
      <c r="I20" s="34"/>
      <c r="J20" s="118" t="s">
        <v>8</v>
      </c>
      <c r="K20" s="129" t="s">
        <v>442</v>
      </c>
    </row>
    <row r="21" spans="1:11" x14ac:dyDescent="0.25">
      <c r="A21" s="10"/>
      <c r="B21" s="15"/>
      <c r="C21" s="32" t="s">
        <v>451</v>
      </c>
      <c r="D21" s="33"/>
      <c r="E21" s="34"/>
      <c r="F21" s="34"/>
      <c r="G21" s="34"/>
      <c r="H21" s="34"/>
      <c r="I21" s="34"/>
      <c r="J21" s="118" t="s">
        <v>7</v>
      </c>
      <c r="K21" s="129" t="s">
        <v>443</v>
      </c>
    </row>
    <row r="22" spans="1:11" x14ac:dyDescent="0.25">
      <c r="A22" s="10"/>
      <c r="B22" s="15"/>
      <c r="C22" s="32" t="s">
        <v>452</v>
      </c>
      <c r="D22" s="33"/>
      <c r="E22" s="34"/>
      <c r="F22" s="34"/>
      <c r="G22" s="34"/>
      <c r="H22" s="34"/>
      <c r="I22" s="34"/>
      <c r="J22" s="118" t="s">
        <v>69</v>
      </c>
      <c r="K22" s="129" t="s">
        <v>444</v>
      </c>
    </row>
    <row r="23" spans="1:11" x14ac:dyDescent="0.25">
      <c r="A23" s="10"/>
      <c r="B23" s="15"/>
      <c r="C23" s="32" t="s">
        <v>453</v>
      </c>
      <c r="D23" s="33"/>
      <c r="E23" s="34"/>
      <c r="F23" s="34"/>
      <c r="G23" s="34"/>
      <c r="H23" s="34"/>
      <c r="I23" s="34"/>
      <c r="J23" s="118" t="s">
        <v>70</v>
      </c>
      <c r="K23" s="129" t="s">
        <v>445</v>
      </c>
    </row>
    <row r="24" spans="1:11" x14ac:dyDescent="0.25">
      <c r="A24" s="10"/>
      <c r="B24" s="15"/>
      <c r="C24" s="32" t="s">
        <v>454</v>
      </c>
      <c r="D24" s="33"/>
      <c r="E24" s="34"/>
      <c r="F24" s="34"/>
      <c r="G24" s="34"/>
      <c r="H24" s="34"/>
      <c r="I24" s="34"/>
      <c r="J24" s="119" t="s">
        <v>187</v>
      </c>
      <c r="K24" s="129" t="s">
        <v>446</v>
      </c>
    </row>
    <row r="25" spans="1:11" x14ac:dyDescent="0.25">
      <c r="A25" s="10"/>
      <c r="B25" s="15"/>
      <c r="C25" s="32" t="s">
        <v>458</v>
      </c>
      <c r="D25" s="33"/>
      <c r="E25" s="34"/>
      <c r="F25" s="34"/>
      <c r="G25" s="34"/>
      <c r="H25" s="34"/>
      <c r="I25" s="34"/>
      <c r="J25" s="119"/>
      <c r="K25" s="129" t="s">
        <v>447</v>
      </c>
    </row>
    <row r="26" spans="1:11" x14ac:dyDescent="0.25">
      <c r="A26" s="10"/>
      <c r="B26" s="15"/>
      <c r="C26" s="32" t="s">
        <v>455</v>
      </c>
      <c r="D26" s="33"/>
      <c r="E26" s="34"/>
      <c r="F26" s="34"/>
      <c r="G26" s="34"/>
      <c r="H26" s="34"/>
      <c r="I26" s="34"/>
      <c r="J26" s="119"/>
      <c r="K26" s="129" t="s">
        <v>448</v>
      </c>
    </row>
    <row r="27" spans="1:11" x14ac:dyDescent="0.25">
      <c r="A27" s="10"/>
      <c r="B27" s="15"/>
      <c r="C27" s="32" t="s">
        <v>456</v>
      </c>
      <c r="D27" s="33"/>
      <c r="E27" s="34"/>
      <c r="F27" s="34"/>
      <c r="G27" s="34"/>
      <c r="H27" s="34"/>
      <c r="I27" s="34"/>
      <c r="J27" s="119" t="s">
        <v>187</v>
      </c>
      <c r="K27" s="129" t="s">
        <v>449</v>
      </c>
    </row>
    <row r="28" spans="1:11" x14ac:dyDescent="0.25">
      <c r="A28" s="10"/>
      <c r="B28" s="18"/>
      <c r="C28" s="35" t="s">
        <v>457</v>
      </c>
      <c r="D28" s="36"/>
      <c r="E28" s="34"/>
      <c r="F28" s="34"/>
      <c r="G28" s="34"/>
      <c r="H28" s="34"/>
      <c r="I28" s="34"/>
      <c r="J28" s="119" t="s">
        <v>187</v>
      </c>
      <c r="K28" s="129" t="s">
        <v>450</v>
      </c>
    </row>
    <row r="29" spans="1:11" x14ac:dyDescent="0.25">
      <c r="A29" s="10"/>
      <c r="B29" s="37" t="s">
        <v>57</v>
      </c>
      <c r="C29" s="38"/>
      <c r="D29" s="13"/>
      <c r="E29" s="31">
        <f>SUM(E30)</f>
        <v>0</v>
      </c>
      <c r="F29" s="31">
        <f t="shared" ref="F29:H29" si="3">SUM(F30)</f>
        <v>0</v>
      </c>
      <c r="G29" s="31">
        <f t="shared" si="3"/>
        <v>0</v>
      </c>
      <c r="H29" s="31">
        <f t="shared" si="3"/>
        <v>0</v>
      </c>
      <c r="I29" s="31">
        <f>SUM(I30)</f>
        <v>0</v>
      </c>
      <c r="J29" s="118" t="s">
        <v>9</v>
      </c>
      <c r="K29" s="113"/>
    </row>
    <row r="30" spans="1:11" x14ac:dyDescent="0.25">
      <c r="A30" s="23"/>
      <c r="B30" s="18"/>
      <c r="C30" s="35" t="s">
        <v>1</v>
      </c>
      <c r="D30" s="36"/>
      <c r="E30" s="34"/>
      <c r="F30" s="34"/>
      <c r="G30" s="34"/>
      <c r="H30" s="34"/>
      <c r="I30" s="34"/>
      <c r="J30" s="118" t="s">
        <v>9</v>
      </c>
      <c r="K30" s="113"/>
    </row>
    <row r="31" spans="1:11" x14ac:dyDescent="0.25">
      <c r="A31" s="39" t="s">
        <v>11</v>
      </c>
      <c r="B31" s="40"/>
      <c r="C31" s="40"/>
      <c r="D31" s="41"/>
      <c r="E31" s="28">
        <f>SUM(E32,E41,E55,E61,E63,E67,E69,E82)</f>
        <v>0</v>
      </c>
      <c r="F31" s="28">
        <f>SUM(F32,F41,F55,F61,F63,F67,F69,F82)</f>
        <v>0</v>
      </c>
      <c r="G31" s="28">
        <f>SUM(G32,G41,G55,G61,G63,G67,G69,G82)</f>
        <v>0</v>
      </c>
      <c r="H31" s="28">
        <f>SUM(H32,H41,H55,H61,H63,H67,H69,H82)</f>
        <v>0</v>
      </c>
      <c r="I31" s="28">
        <f>SUM(I32,I41,I55,I61,I63,I67,I69,I82)</f>
        <v>0</v>
      </c>
      <c r="J31" s="118" t="s">
        <v>244</v>
      </c>
      <c r="K31" s="113"/>
    </row>
    <row r="32" spans="1:11" x14ac:dyDescent="0.25">
      <c r="A32" s="10"/>
      <c r="B32" s="37" t="s">
        <v>20</v>
      </c>
      <c r="C32" s="38"/>
      <c r="D32" s="13"/>
      <c r="E32" s="31">
        <f>SUM(E33:E40)</f>
        <v>0</v>
      </c>
      <c r="F32" s="31">
        <f t="shared" ref="F32:I32" si="4">SUM(F33:F40)</f>
        <v>0</v>
      </c>
      <c r="G32" s="31">
        <f t="shared" si="4"/>
        <v>0</v>
      </c>
      <c r="H32" s="31">
        <f t="shared" si="4"/>
        <v>0</v>
      </c>
      <c r="I32" s="31">
        <f t="shared" si="4"/>
        <v>0</v>
      </c>
      <c r="J32" s="118" t="s">
        <v>208</v>
      </c>
      <c r="K32" s="113"/>
    </row>
    <row r="33" spans="1:11" x14ac:dyDescent="0.25">
      <c r="A33" s="10"/>
      <c r="B33" s="15"/>
      <c r="C33" s="42" t="s">
        <v>12</v>
      </c>
      <c r="D33" s="33"/>
      <c r="E33" s="34"/>
      <c r="F33" s="34"/>
      <c r="G33" s="34"/>
      <c r="H33" s="34"/>
      <c r="I33" s="34"/>
      <c r="J33" s="115" t="s">
        <v>21</v>
      </c>
      <c r="K33" s="113"/>
    </row>
    <row r="34" spans="1:11" x14ac:dyDescent="0.25">
      <c r="A34" s="10"/>
      <c r="B34" s="15"/>
      <c r="C34" s="42" t="s">
        <v>23</v>
      </c>
      <c r="D34" s="33"/>
      <c r="E34" s="34"/>
      <c r="F34" s="34"/>
      <c r="G34" s="34"/>
      <c r="H34" s="34"/>
      <c r="I34" s="34"/>
      <c r="J34" s="120" t="s">
        <v>188</v>
      </c>
      <c r="K34" s="113"/>
    </row>
    <row r="35" spans="1:11" x14ac:dyDescent="0.25">
      <c r="A35" s="10"/>
      <c r="B35" s="15"/>
      <c r="C35" s="42" t="s">
        <v>22</v>
      </c>
      <c r="D35" s="33"/>
      <c r="E35" s="34"/>
      <c r="F35" s="34"/>
      <c r="G35" s="34"/>
      <c r="H35" s="34"/>
      <c r="I35" s="34"/>
      <c r="J35" s="120" t="s">
        <v>188</v>
      </c>
      <c r="K35" s="113"/>
    </row>
    <row r="36" spans="1:11" x14ac:dyDescent="0.25">
      <c r="A36" s="10"/>
      <c r="B36" s="15"/>
      <c r="C36" s="42" t="s">
        <v>24</v>
      </c>
      <c r="D36" s="33"/>
      <c r="E36" s="34"/>
      <c r="F36" s="34"/>
      <c r="G36" s="34"/>
      <c r="H36" s="34"/>
      <c r="I36" s="34"/>
      <c r="J36" s="120" t="s">
        <v>188</v>
      </c>
      <c r="K36" s="113"/>
    </row>
    <row r="37" spans="1:11" x14ac:dyDescent="0.25">
      <c r="A37" s="10"/>
      <c r="B37" s="15"/>
      <c r="C37" s="42" t="s">
        <v>58</v>
      </c>
      <c r="D37" s="33"/>
      <c r="E37" s="34"/>
      <c r="F37" s="34"/>
      <c r="G37" s="34"/>
      <c r="H37" s="34"/>
      <c r="I37" s="34"/>
      <c r="J37" s="120" t="s">
        <v>188</v>
      </c>
      <c r="K37" s="113"/>
    </row>
    <row r="38" spans="1:11" x14ac:dyDescent="0.25">
      <c r="A38" s="10"/>
      <c r="B38" s="15"/>
      <c r="C38" s="42" t="s">
        <v>59</v>
      </c>
      <c r="D38" s="33"/>
      <c r="E38" s="34"/>
      <c r="F38" s="34"/>
      <c r="G38" s="34"/>
      <c r="H38" s="34"/>
      <c r="I38" s="34"/>
      <c r="J38" s="120" t="s">
        <v>189</v>
      </c>
      <c r="K38" s="113"/>
    </row>
    <row r="39" spans="1:11" x14ac:dyDescent="0.25">
      <c r="A39" s="10"/>
      <c r="B39" s="15"/>
      <c r="C39" s="42" t="s">
        <v>13</v>
      </c>
      <c r="D39" s="33"/>
      <c r="E39" s="34"/>
      <c r="F39" s="34"/>
      <c r="G39" s="34"/>
      <c r="H39" s="34"/>
      <c r="I39" s="34"/>
      <c r="J39" s="115" t="s">
        <v>25</v>
      </c>
      <c r="K39" s="113"/>
    </row>
    <row r="40" spans="1:11" x14ac:dyDescent="0.25">
      <c r="A40" s="10"/>
      <c r="B40" s="15"/>
      <c r="C40" s="43" t="s">
        <v>14</v>
      </c>
      <c r="D40" s="36"/>
      <c r="E40" s="34"/>
      <c r="F40" s="34"/>
      <c r="G40" s="34"/>
      <c r="H40" s="34"/>
      <c r="I40" s="34"/>
      <c r="J40" s="115" t="s">
        <v>26</v>
      </c>
      <c r="K40" s="113"/>
    </row>
    <row r="41" spans="1:11" x14ac:dyDescent="0.25">
      <c r="A41" s="10"/>
      <c r="B41" s="37" t="s">
        <v>60</v>
      </c>
      <c r="C41" s="44"/>
      <c r="D41" s="13"/>
      <c r="E41" s="31">
        <f>SUM(E42:E54)</f>
        <v>0</v>
      </c>
      <c r="F41" s="31">
        <f t="shared" ref="F41:I41" si="5">SUM(F42:F54)</f>
        <v>0</v>
      </c>
      <c r="G41" s="31">
        <f t="shared" si="5"/>
        <v>0</v>
      </c>
      <c r="H41" s="31">
        <f t="shared" si="5"/>
        <v>0</v>
      </c>
      <c r="I41" s="31">
        <f t="shared" si="5"/>
        <v>0</v>
      </c>
      <c r="J41" s="115" t="s">
        <v>209</v>
      </c>
      <c r="K41" s="113"/>
    </row>
    <row r="42" spans="1:11" x14ac:dyDescent="0.25">
      <c r="A42" s="10"/>
      <c r="B42" s="15"/>
      <c r="C42" s="42" t="s">
        <v>36</v>
      </c>
      <c r="D42" s="33"/>
      <c r="E42" s="34"/>
      <c r="F42" s="34"/>
      <c r="G42" s="34"/>
      <c r="H42" s="34"/>
      <c r="I42" s="34"/>
      <c r="J42" s="120" t="s">
        <v>190</v>
      </c>
      <c r="K42" s="113"/>
    </row>
    <row r="43" spans="1:11" x14ac:dyDescent="0.25">
      <c r="A43" s="10"/>
      <c r="B43" s="15"/>
      <c r="C43" s="42" t="s">
        <v>32</v>
      </c>
      <c r="D43" s="33"/>
      <c r="E43" s="34"/>
      <c r="F43" s="34"/>
      <c r="G43" s="34"/>
      <c r="H43" s="34"/>
      <c r="I43" s="34"/>
      <c r="J43" s="120" t="s">
        <v>190</v>
      </c>
      <c r="K43" s="113"/>
    </row>
    <row r="44" spans="1:11" x14ac:dyDescent="0.25">
      <c r="A44" s="10"/>
      <c r="B44" s="15"/>
      <c r="C44" s="42" t="s">
        <v>33</v>
      </c>
      <c r="D44" s="33"/>
      <c r="E44" s="34"/>
      <c r="F44" s="34"/>
      <c r="G44" s="34"/>
      <c r="H44" s="34"/>
      <c r="I44" s="34"/>
      <c r="J44" s="120" t="s">
        <v>191</v>
      </c>
      <c r="K44" s="113"/>
    </row>
    <row r="45" spans="1:11" x14ac:dyDescent="0.25">
      <c r="A45" s="10"/>
      <c r="B45" s="15"/>
      <c r="C45" s="42" t="s">
        <v>34</v>
      </c>
      <c r="D45" s="33"/>
      <c r="E45" s="34"/>
      <c r="F45" s="34"/>
      <c r="G45" s="34"/>
      <c r="H45" s="34"/>
      <c r="I45" s="34"/>
      <c r="J45" s="120" t="s">
        <v>191</v>
      </c>
      <c r="K45" s="113"/>
    </row>
    <row r="46" spans="1:11" x14ac:dyDescent="0.25">
      <c r="A46" s="10"/>
      <c r="B46" s="15"/>
      <c r="C46" s="42" t="s">
        <v>15</v>
      </c>
      <c r="D46" s="33"/>
      <c r="E46" s="34"/>
      <c r="F46" s="34"/>
      <c r="G46" s="34"/>
      <c r="H46" s="34"/>
      <c r="I46" s="34"/>
      <c r="J46" s="115" t="s">
        <v>27</v>
      </c>
      <c r="K46" s="113"/>
    </row>
    <row r="47" spans="1:11" x14ac:dyDescent="0.25">
      <c r="A47" s="10"/>
      <c r="B47" s="15"/>
      <c r="C47" s="42" t="s">
        <v>68</v>
      </c>
      <c r="D47" s="33"/>
      <c r="E47" s="34"/>
      <c r="F47" s="34"/>
      <c r="G47" s="34"/>
      <c r="H47" s="34"/>
      <c r="I47" s="34"/>
      <c r="J47" s="120" t="s">
        <v>192</v>
      </c>
      <c r="K47" s="113"/>
    </row>
    <row r="48" spans="1:11" x14ac:dyDescent="0.25">
      <c r="A48" s="10"/>
      <c r="B48" s="15"/>
      <c r="C48" s="42" t="s">
        <v>150</v>
      </c>
      <c r="D48" s="33"/>
      <c r="E48" s="34"/>
      <c r="F48" s="34"/>
      <c r="G48" s="34"/>
      <c r="H48" s="34"/>
      <c r="I48" s="34"/>
      <c r="J48" s="120" t="s">
        <v>192</v>
      </c>
      <c r="K48" s="113"/>
    </row>
    <row r="49" spans="1:11" x14ac:dyDescent="0.25">
      <c r="A49" s="10"/>
      <c r="B49" s="15"/>
      <c r="C49" s="42" t="s">
        <v>41</v>
      </c>
      <c r="D49" s="33"/>
      <c r="E49" s="34"/>
      <c r="F49" s="34"/>
      <c r="G49" s="34"/>
      <c r="H49" s="34"/>
      <c r="I49" s="34"/>
      <c r="J49" s="120" t="s">
        <v>192</v>
      </c>
      <c r="K49" s="113"/>
    </row>
    <row r="50" spans="1:11" x14ac:dyDescent="0.25">
      <c r="A50" s="10"/>
      <c r="B50" s="15"/>
      <c r="C50" s="42" t="s">
        <v>117</v>
      </c>
      <c r="D50" s="33"/>
      <c r="E50" s="34"/>
      <c r="F50" s="34"/>
      <c r="G50" s="34"/>
      <c r="H50" s="34"/>
      <c r="I50" s="34"/>
      <c r="J50" s="120" t="s">
        <v>192</v>
      </c>
      <c r="K50" s="113"/>
    </row>
    <row r="51" spans="1:11" x14ac:dyDescent="0.25">
      <c r="A51" s="10"/>
      <c r="B51" s="15"/>
      <c r="C51" s="42" t="s">
        <v>42</v>
      </c>
      <c r="D51" s="33"/>
      <c r="E51" s="34"/>
      <c r="F51" s="34"/>
      <c r="G51" s="34"/>
      <c r="H51" s="34"/>
      <c r="I51" s="34"/>
      <c r="J51" s="120" t="s">
        <v>192</v>
      </c>
      <c r="K51" s="113"/>
    </row>
    <row r="52" spans="1:11" x14ac:dyDescent="0.25">
      <c r="A52" s="10"/>
      <c r="B52" s="15"/>
      <c r="C52" s="42" t="s">
        <v>43</v>
      </c>
      <c r="D52" s="33"/>
      <c r="E52" s="34"/>
      <c r="F52" s="34"/>
      <c r="G52" s="34"/>
      <c r="H52" s="34"/>
      <c r="I52" s="34"/>
      <c r="J52" s="120" t="s">
        <v>192</v>
      </c>
      <c r="K52" s="113"/>
    </row>
    <row r="53" spans="1:11" x14ac:dyDescent="0.25">
      <c r="A53" s="10"/>
      <c r="B53" s="15"/>
      <c r="C53" s="42" t="s">
        <v>44</v>
      </c>
      <c r="D53" s="33"/>
      <c r="E53" s="34"/>
      <c r="F53" s="34"/>
      <c r="G53" s="34"/>
      <c r="H53" s="34"/>
      <c r="I53" s="34"/>
      <c r="J53" s="120" t="s">
        <v>192</v>
      </c>
      <c r="K53" s="113"/>
    </row>
    <row r="54" spans="1:11" x14ac:dyDescent="0.25">
      <c r="A54" s="10"/>
      <c r="B54" s="18"/>
      <c r="C54" s="43" t="s">
        <v>45</v>
      </c>
      <c r="D54" s="36"/>
      <c r="E54" s="34"/>
      <c r="F54" s="34"/>
      <c r="G54" s="34"/>
      <c r="H54" s="34"/>
      <c r="I54" s="34"/>
      <c r="J54" s="120" t="s">
        <v>193</v>
      </c>
      <c r="K54" s="113"/>
    </row>
    <row r="55" spans="1:11" x14ac:dyDescent="0.25">
      <c r="A55" s="10"/>
      <c r="B55" s="45" t="s">
        <v>61</v>
      </c>
      <c r="C55" s="46"/>
      <c r="D55" s="47"/>
      <c r="E55" s="31">
        <f>SUM(E56:E59)</f>
        <v>0</v>
      </c>
      <c r="F55" s="31">
        <f t="shared" ref="F55:I55" si="6">SUM(F56:F59)</f>
        <v>0</v>
      </c>
      <c r="G55" s="31">
        <f t="shared" si="6"/>
        <v>0</v>
      </c>
      <c r="H55" s="31">
        <f t="shared" si="6"/>
        <v>0</v>
      </c>
      <c r="I55" s="31">
        <f t="shared" si="6"/>
        <v>0</v>
      </c>
      <c r="J55" s="115" t="s">
        <v>210</v>
      </c>
      <c r="K55" s="113"/>
    </row>
    <row r="56" spans="1:11" x14ac:dyDescent="0.25">
      <c r="A56" s="10"/>
      <c r="B56" s="15"/>
      <c r="C56" s="42" t="s">
        <v>16</v>
      </c>
      <c r="D56" s="33"/>
      <c r="E56" s="34"/>
      <c r="F56" s="34"/>
      <c r="G56" s="34"/>
      <c r="H56" s="34"/>
      <c r="I56" s="34"/>
      <c r="J56" s="115" t="s">
        <v>28</v>
      </c>
      <c r="K56" s="113"/>
    </row>
    <row r="57" spans="1:11" x14ac:dyDescent="0.25">
      <c r="A57" s="10"/>
      <c r="B57" s="15"/>
      <c r="C57" s="42" t="s">
        <v>398</v>
      </c>
      <c r="D57" s="33"/>
      <c r="E57" s="130"/>
      <c r="F57" s="34"/>
      <c r="G57" s="34"/>
      <c r="H57" s="34"/>
      <c r="I57" s="34"/>
      <c r="J57" s="115" t="s">
        <v>29</v>
      </c>
      <c r="K57" s="127" t="s">
        <v>402</v>
      </c>
    </row>
    <row r="58" spans="1:11" x14ac:dyDescent="0.25">
      <c r="A58" s="10"/>
      <c r="B58" s="15"/>
      <c r="C58" s="42" t="s">
        <v>399</v>
      </c>
      <c r="D58" s="33"/>
      <c r="E58" s="130"/>
      <c r="F58" s="34"/>
      <c r="G58" s="34"/>
      <c r="H58" s="34"/>
      <c r="I58" s="34"/>
      <c r="J58" s="115" t="s">
        <v>30</v>
      </c>
      <c r="K58" s="127" t="s">
        <v>403</v>
      </c>
    </row>
    <row r="59" spans="1:11" x14ac:dyDescent="0.25">
      <c r="A59" s="10"/>
      <c r="B59" s="15"/>
      <c r="C59" s="42" t="s">
        <v>400</v>
      </c>
      <c r="D59" s="33"/>
      <c r="E59" s="130"/>
      <c r="F59" s="34"/>
      <c r="G59" s="34"/>
      <c r="H59" s="34"/>
      <c r="I59" s="34"/>
      <c r="J59" s="115" t="s">
        <v>31</v>
      </c>
      <c r="K59" s="127" t="s">
        <v>404</v>
      </c>
    </row>
    <row r="60" spans="1:11" x14ac:dyDescent="0.25">
      <c r="A60" s="39"/>
      <c r="B60" s="45"/>
      <c r="C60" s="131" t="s">
        <v>401</v>
      </c>
      <c r="D60" s="36"/>
      <c r="E60" s="34"/>
      <c r="F60" s="34"/>
      <c r="G60" s="34"/>
      <c r="H60" s="34"/>
      <c r="I60" s="34"/>
      <c r="J60" s="115"/>
      <c r="K60" s="127" t="s">
        <v>405</v>
      </c>
    </row>
    <row r="61" spans="1:11" x14ac:dyDescent="0.25">
      <c r="A61" s="39"/>
      <c r="B61" s="37" t="s">
        <v>62</v>
      </c>
      <c r="C61" s="44"/>
      <c r="D61" s="38"/>
      <c r="E61" s="31">
        <f>SUM(E62)</f>
        <v>0</v>
      </c>
      <c r="F61" s="31">
        <f t="shared" ref="F61:I61" si="7">SUM(F62)</f>
        <v>0</v>
      </c>
      <c r="G61" s="31">
        <f t="shared" si="7"/>
        <v>0</v>
      </c>
      <c r="H61" s="31">
        <f t="shared" si="7"/>
        <v>0</v>
      </c>
      <c r="I61" s="31">
        <f t="shared" si="7"/>
        <v>0</v>
      </c>
      <c r="J61" s="115" t="s">
        <v>35</v>
      </c>
      <c r="K61" s="113"/>
    </row>
    <row r="62" spans="1:11" x14ac:dyDescent="0.25">
      <c r="A62" s="39"/>
      <c r="B62" s="48"/>
      <c r="C62" s="43" t="s">
        <v>406</v>
      </c>
      <c r="D62" s="36"/>
      <c r="E62" s="34"/>
      <c r="F62" s="34"/>
      <c r="G62" s="34"/>
      <c r="H62" s="34"/>
      <c r="I62" s="34"/>
      <c r="J62" s="115" t="s">
        <v>35</v>
      </c>
      <c r="K62" s="113"/>
    </row>
    <row r="63" spans="1:11" x14ac:dyDescent="0.25">
      <c r="A63" s="39"/>
      <c r="B63" s="45" t="s">
        <v>243</v>
      </c>
      <c r="C63" s="46"/>
      <c r="D63" s="49"/>
      <c r="E63" s="31">
        <f>SUM(E64:E66)</f>
        <v>0</v>
      </c>
      <c r="F63" s="31">
        <f t="shared" ref="F63:I63" si="8">SUM(F64:F66)</f>
        <v>0</v>
      </c>
      <c r="G63" s="31">
        <f t="shared" si="8"/>
        <v>0</v>
      </c>
      <c r="H63" s="31">
        <f t="shared" si="8"/>
        <v>0</v>
      </c>
      <c r="I63" s="31">
        <f t="shared" si="8"/>
        <v>0</v>
      </c>
      <c r="J63" s="115" t="s">
        <v>211</v>
      </c>
      <c r="K63" s="127" t="s">
        <v>409</v>
      </c>
    </row>
    <row r="64" spans="1:11" x14ac:dyDescent="0.25">
      <c r="A64" s="39"/>
      <c r="B64" s="45"/>
      <c r="C64" s="50" t="s">
        <v>18</v>
      </c>
      <c r="D64" s="51"/>
      <c r="E64" s="34"/>
      <c r="F64" s="34"/>
      <c r="G64" s="34"/>
      <c r="H64" s="34"/>
      <c r="I64" s="34"/>
      <c r="J64" s="115" t="s">
        <v>37</v>
      </c>
      <c r="K64" s="113"/>
    </row>
    <row r="65" spans="1:11" x14ac:dyDescent="0.25">
      <c r="A65" s="39"/>
      <c r="B65" s="45"/>
      <c r="C65" s="42" t="s">
        <v>64</v>
      </c>
      <c r="D65" s="33"/>
      <c r="E65" s="34"/>
      <c r="F65" s="34"/>
      <c r="G65" s="34"/>
      <c r="H65" s="34"/>
      <c r="I65" s="34"/>
      <c r="J65" s="115" t="s">
        <v>67</v>
      </c>
      <c r="K65" s="129" t="s">
        <v>407</v>
      </c>
    </row>
    <row r="66" spans="1:11" x14ac:dyDescent="0.25">
      <c r="A66" s="39"/>
      <c r="B66" s="45"/>
      <c r="C66" s="43" t="s">
        <v>65</v>
      </c>
      <c r="D66" s="36"/>
      <c r="E66" s="34"/>
      <c r="F66" s="34"/>
      <c r="G66" s="34"/>
      <c r="H66" s="34"/>
      <c r="I66" s="34"/>
      <c r="J66" s="118" t="s">
        <v>66</v>
      </c>
      <c r="K66" s="129" t="s">
        <v>408</v>
      </c>
    </row>
    <row r="67" spans="1:11" x14ac:dyDescent="0.25">
      <c r="A67" s="39"/>
      <c r="B67" s="37" t="s">
        <v>3</v>
      </c>
      <c r="C67" s="44"/>
      <c r="D67" s="38"/>
      <c r="E67" s="31">
        <f>SUM(E68)</f>
        <v>0</v>
      </c>
      <c r="F67" s="31">
        <f t="shared" ref="F67:I67" si="9">SUM(F68)</f>
        <v>0</v>
      </c>
      <c r="G67" s="31">
        <f t="shared" si="9"/>
        <v>0</v>
      </c>
      <c r="H67" s="31">
        <f t="shared" si="9"/>
        <v>0</v>
      </c>
      <c r="I67" s="31">
        <f t="shared" si="9"/>
        <v>0</v>
      </c>
      <c r="J67" s="115" t="s">
        <v>38</v>
      </c>
      <c r="K67" s="127" t="s">
        <v>397</v>
      </c>
    </row>
    <row r="68" spans="1:11" x14ac:dyDescent="0.25">
      <c r="A68" s="39"/>
      <c r="B68" s="48"/>
      <c r="C68" s="52" t="s">
        <v>3</v>
      </c>
      <c r="D68" s="53"/>
      <c r="E68" s="34"/>
      <c r="F68" s="34"/>
      <c r="G68" s="34"/>
      <c r="H68" s="34"/>
      <c r="I68" s="34"/>
      <c r="J68" s="115" t="s">
        <v>38</v>
      </c>
      <c r="K68" s="127" t="s">
        <v>397</v>
      </c>
    </row>
    <row r="69" spans="1:11" x14ac:dyDescent="0.25">
      <c r="A69" s="39"/>
      <c r="B69" s="45" t="s">
        <v>63</v>
      </c>
      <c r="C69" s="46"/>
      <c r="D69" s="49"/>
      <c r="E69" s="133">
        <f>SUM(E70:E81)</f>
        <v>0</v>
      </c>
      <c r="F69" s="133">
        <f t="shared" ref="F69:I69" si="10">SUM(F70:F81)</f>
        <v>0</v>
      </c>
      <c r="G69" s="133">
        <f t="shared" si="10"/>
        <v>0</v>
      </c>
      <c r="H69" s="133">
        <f t="shared" si="10"/>
        <v>0</v>
      </c>
      <c r="I69" s="133">
        <f t="shared" si="10"/>
        <v>0</v>
      </c>
      <c r="J69" s="115" t="s">
        <v>242</v>
      </c>
      <c r="K69" s="129" t="s">
        <v>410</v>
      </c>
    </row>
    <row r="70" spans="1:11" x14ac:dyDescent="0.25">
      <c r="A70" s="39"/>
      <c r="B70" s="45"/>
      <c r="C70" s="132" t="s">
        <v>17</v>
      </c>
      <c r="D70" s="49"/>
      <c r="E70" s="133"/>
      <c r="F70" s="133"/>
      <c r="G70" s="133"/>
      <c r="H70" s="133"/>
      <c r="I70" s="133"/>
      <c r="J70" s="115"/>
      <c r="K70" s="129" t="s">
        <v>411</v>
      </c>
    </row>
    <row r="71" spans="1:11" x14ac:dyDescent="0.25">
      <c r="A71" s="39"/>
      <c r="B71" s="45"/>
      <c r="C71" s="132" t="s">
        <v>423</v>
      </c>
      <c r="D71" s="49"/>
      <c r="E71" s="133"/>
      <c r="F71" s="133"/>
      <c r="G71" s="133"/>
      <c r="H71" s="133"/>
      <c r="I71" s="133"/>
      <c r="J71" s="115"/>
      <c r="K71" s="129" t="s">
        <v>412</v>
      </c>
    </row>
    <row r="72" spans="1:11" x14ac:dyDescent="0.25">
      <c r="A72" s="39"/>
      <c r="B72" s="45"/>
      <c r="C72" s="132" t="s">
        <v>424</v>
      </c>
      <c r="D72" s="49"/>
      <c r="E72" s="133"/>
      <c r="F72" s="133"/>
      <c r="G72" s="133"/>
      <c r="H72" s="133"/>
      <c r="I72" s="133"/>
      <c r="J72" s="115"/>
      <c r="K72" s="129" t="s">
        <v>413</v>
      </c>
    </row>
    <row r="73" spans="1:11" x14ac:dyDescent="0.25">
      <c r="A73" s="39"/>
      <c r="B73" s="45"/>
      <c r="C73" s="132" t="s">
        <v>425</v>
      </c>
      <c r="D73" s="49"/>
      <c r="E73" s="133"/>
      <c r="F73" s="133"/>
      <c r="G73" s="133"/>
      <c r="H73" s="133"/>
      <c r="I73" s="133"/>
      <c r="J73" s="115"/>
      <c r="K73" s="129" t="s">
        <v>414</v>
      </c>
    </row>
    <row r="74" spans="1:11" x14ac:dyDescent="0.25">
      <c r="A74" s="39"/>
      <c r="B74" s="45"/>
      <c r="C74" s="132" t="s">
        <v>426</v>
      </c>
      <c r="D74" s="49"/>
      <c r="E74" s="133"/>
      <c r="F74" s="133"/>
      <c r="G74" s="133"/>
      <c r="H74" s="133"/>
      <c r="I74" s="133"/>
      <c r="J74" s="115"/>
      <c r="K74" s="129" t="s">
        <v>422</v>
      </c>
    </row>
    <row r="75" spans="1:11" x14ac:dyDescent="0.25">
      <c r="A75" s="39"/>
      <c r="B75" s="45"/>
      <c r="C75" s="132" t="s">
        <v>427</v>
      </c>
      <c r="D75" s="49"/>
      <c r="E75" s="133"/>
      <c r="F75" s="133"/>
      <c r="G75" s="133"/>
      <c r="H75" s="133"/>
      <c r="I75" s="133"/>
      <c r="J75" s="115"/>
      <c r="K75" s="129" t="s">
        <v>415</v>
      </c>
    </row>
    <row r="76" spans="1:11" x14ac:dyDescent="0.25">
      <c r="A76" s="39"/>
      <c r="B76" s="45"/>
      <c r="C76" s="132" t="s">
        <v>428</v>
      </c>
      <c r="D76" s="49"/>
      <c r="E76" s="133"/>
      <c r="F76" s="133"/>
      <c r="G76" s="133"/>
      <c r="H76" s="133"/>
      <c r="I76" s="133"/>
      <c r="J76" s="115"/>
      <c r="K76" s="129" t="s">
        <v>416</v>
      </c>
    </row>
    <row r="77" spans="1:11" x14ac:dyDescent="0.25">
      <c r="A77" s="39"/>
      <c r="B77" s="45"/>
      <c r="C77" s="132" t="s">
        <v>429</v>
      </c>
      <c r="D77" s="49"/>
      <c r="E77" s="133"/>
      <c r="F77" s="133"/>
      <c r="G77" s="133"/>
      <c r="H77" s="133"/>
      <c r="I77" s="133"/>
      <c r="J77" s="115"/>
      <c r="K77" s="129" t="s">
        <v>417</v>
      </c>
    </row>
    <row r="78" spans="1:11" x14ac:dyDescent="0.25">
      <c r="A78" s="39"/>
      <c r="B78" s="45"/>
      <c r="C78" s="132" t="s">
        <v>430</v>
      </c>
      <c r="D78" s="49"/>
      <c r="E78" s="133"/>
      <c r="F78" s="133"/>
      <c r="G78" s="133"/>
      <c r="H78" s="133"/>
      <c r="I78" s="133"/>
      <c r="J78" s="115"/>
      <c r="K78" s="129" t="s">
        <v>418</v>
      </c>
    </row>
    <row r="79" spans="1:11" x14ac:dyDescent="0.25">
      <c r="A79" s="39"/>
      <c r="B79" s="45"/>
      <c r="C79" s="132" t="s">
        <v>431</v>
      </c>
      <c r="D79" s="49"/>
      <c r="E79" s="133"/>
      <c r="F79" s="133"/>
      <c r="G79" s="133"/>
      <c r="H79" s="133"/>
      <c r="I79" s="133"/>
      <c r="J79" s="115"/>
      <c r="K79" s="129" t="s">
        <v>419</v>
      </c>
    </row>
    <row r="80" spans="1:11" x14ac:dyDescent="0.25">
      <c r="A80" s="39"/>
      <c r="B80" s="45"/>
      <c r="C80" s="132" t="s">
        <v>432</v>
      </c>
      <c r="D80" s="49"/>
      <c r="E80" s="133"/>
      <c r="F80" s="133"/>
      <c r="G80" s="133"/>
      <c r="H80" s="133"/>
      <c r="I80" s="133"/>
      <c r="J80" s="115"/>
      <c r="K80" s="129" t="s">
        <v>420</v>
      </c>
    </row>
    <row r="81" spans="1:11" x14ac:dyDescent="0.25">
      <c r="A81" s="39"/>
      <c r="B81" s="45"/>
      <c r="C81" s="132" t="s">
        <v>433</v>
      </c>
      <c r="D81" s="49"/>
      <c r="E81" s="133"/>
      <c r="F81" s="133"/>
      <c r="G81" s="133"/>
      <c r="H81" s="133"/>
      <c r="I81" s="133"/>
      <c r="J81" s="115"/>
      <c r="K81" s="129" t="s">
        <v>421</v>
      </c>
    </row>
    <row r="82" spans="1:11" x14ac:dyDescent="0.25">
      <c r="A82" s="39"/>
      <c r="B82" s="37" t="s">
        <v>19</v>
      </c>
      <c r="C82" s="44"/>
      <c r="D82" s="38"/>
      <c r="E82" s="31">
        <f>SUM(E83:E84)</f>
        <v>0</v>
      </c>
      <c r="F82" s="31">
        <f t="shared" ref="F82:I82" si="11">SUM(F83:F84)</f>
        <v>0</v>
      </c>
      <c r="G82" s="31">
        <f t="shared" si="11"/>
        <v>0</v>
      </c>
      <c r="H82" s="31">
        <f t="shared" si="11"/>
        <v>0</v>
      </c>
      <c r="I82" s="31">
        <f t="shared" si="11"/>
        <v>0</v>
      </c>
      <c r="J82" s="118" t="s">
        <v>71</v>
      </c>
      <c r="K82" s="113"/>
    </row>
    <row r="83" spans="1:11" x14ac:dyDescent="0.25">
      <c r="A83" s="39"/>
      <c r="B83" s="45"/>
      <c r="C83" s="42" t="s">
        <v>285</v>
      </c>
      <c r="D83" s="33"/>
      <c r="E83" s="34"/>
      <c r="F83" s="34"/>
      <c r="G83" s="34"/>
      <c r="H83" s="34"/>
      <c r="I83" s="34"/>
      <c r="J83" s="115" t="s">
        <v>286</v>
      </c>
      <c r="K83" s="129" t="s">
        <v>395</v>
      </c>
    </row>
    <row r="84" spans="1:11" x14ac:dyDescent="0.25">
      <c r="A84" s="39"/>
      <c r="B84" s="48"/>
      <c r="C84" s="42" t="s">
        <v>288</v>
      </c>
      <c r="D84" s="35"/>
      <c r="E84" s="34"/>
      <c r="F84" s="34"/>
      <c r="G84" s="34"/>
      <c r="H84" s="34"/>
      <c r="I84" s="34"/>
      <c r="J84" s="115" t="s">
        <v>287</v>
      </c>
      <c r="K84" s="129" t="s">
        <v>394</v>
      </c>
    </row>
    <row r="85" spans="1:11" x14ac:dyDescent="0.25">
      <c r="A85" s="25" t="s">
        <v>302</v>
      </c>
      <c r="B85" s="8"/>
      <c r="C85" s="54"/>
      <c r="D85" s="26"/>
      <c r="E85" s="55">
        <f>SUM(E86)</f>
        <v>0</v>
      </c>
      <c r="F85" s="55">
        <f t="shared" ref="F85:I85" si="12">SUM(F86)</f>
        <v>0</v>
      </c>
      <c r="G85" s="55">
        <f t="shared" si="12"/>
        <v>0</v>
      </c>
      <c r="H85" s="55">
        <f t="shared" si="12"/>
        <v>0</v>
      </c>
      <c r="I85" s="55">
        <f t="shared" si="12"/>
        <v>0</v>
      </c>
      <c r="J85" s="115" t="s">
        <v>212</v>
      </c>
      <c r="K85" s="113"/>
    </row>
    <row r="86" spans="1:11" x14ac:dyDescent="0.25">
      <c r="A86" s="39"/>
      <c r="B86" s="37" t="s">
        <v>245</v>
      </c>
      <c r="C86" s="44"/>
      <c r="D86" s="38"/>
      <c r="E86" s="31">
        <f>SUM(E87:E90)</f>
        <v>0</v>
      </c>
      <c r="F86" s="31">
        <f t="shared" ref="F86:I86" si="13">SUM(F87:F90)</f>
        <v>0</v>
      </c>
      <c r="G86" s="31">
        <f t="shared" si="13"/>
        <v>0</v>
      </c>
      <c r="H86" s="31">
        <f t="shared" si="13"/>
        <v>0</v>
      </c>
      <c r="I86" s="31">
        <f t="shared" si="13"/>
        <v>0</v>
      </c>
      <c r="J86" s="115" t="s">
        <v>212</v>
      </c>
      <c r="K86" s="113"/>
    </row>
    <row r="87" spans="1:11" x14ac:dyDescent="0.25">
      <c r="A87" s="39"/>
      <c r="B87" s="45"/>
      <c r="C87" s="50" t="s">
        <v>74</v>
      </c>
      <c r="D87" s="51"/>
      <c r="E87" s="34"/>
      <c r="F87" s="34"/>
      <c r="G87" s="34"/>
      <c r="H87" s="34"/>
      <c r="I87" s="34"/>
      <c r="J87" s="115" t="s">
        <v>75</v>
      </c>
      <c r="K87" s="113"/>
    </row>
    <row r="88" spans="1:11" x14ac:dyDescent="0.25">
      <c r="A88" s="39"/>
      <c r="B88" s="45"/>
      <c r="C88" s="50" t="s">
        <v>76</v>
      </c>
      <c r="D88" s="51"/>
      <c r="E88" s="34"/>
      <c r="F88" s="34"/>
      <c r="G88" s="34"/>
      <c r="H88" s="34"/>
      <c r="I88" s="34"/>
      <c r="J88" s="115" t="s">
        <v>77</v>
      </c>
      <c r="K88" s="128" t="s">
        <v>393</v>
      </c>
    </row>
    <row r="89" spans="1:11" x14ac:dyDescent="0.25">
      <c r="A89" s="39"/>
      <c r="B89" s="45"/>
      <c r="C89" s="50" t="s">
        <v>303</v>
      </c>
      <c r="D89" s="56"/>
      <c r="E89" s="34"/>
      <c r="F89" s="34"/>
      <c r="G89" s="34"/>
      <c r="H89" s="34"/>
      <c r="I89" s="34"/>
      <c r="J89" s="115" t="s">
        <v>305</v>
      </c>
      <c r="K89" s="128" t="s">
        <v>393</v>
      </c>
    </row>
    <row r="90" spans="1:11" x14ac:dyDescent="0.25">
      <c r="A90" s="39"/>
      <c r="B90" s="48"/>
      <c r="C90" s="52" t="s">
        <v>304</v>
      </c>
      <c r="D90" s="57"/>
      <c r="E90" s="34"/>
      <c r="F90" s="34"/>
      <c r="G90" s="34"/>
      <c r="H90" s="34"/>
      <c r="I90" s="34"/>
      <c r="J90" s="115" t="s">
        <v>360</v>
      </c>
      <c r="K90" s="128" t="s">
        <v>393</v>
      </c>
    </row>
    <row r="91" spans="1:11" x14ac:dyDescent="0.25">
      <c r="A91" s="25" t="s">
        <v>184</v>
      </c>
      <c r="B91" s="8"/>
      <c r="C91" s="54"/>
      <c r="D91" s="26"/>
      <c r="E91" s="55">
        <f>SUM(E92,E95,E97)</f>
        <v>0</v>
      </c>
      <c r="F91" s="55">
        <f t="shared" ref="F91:I91" si="14">SUM(F92,F95,F97)</f>
        <v>0</v>
      </c>
      <c r="G91" s="55">
        <f t="shared" si="14"/>
        <v>0</v>
      </c>
      <c r="H91" s="55">
        <f t="shared" si="14"/>
        <v>0</v>
      </c>
      <c r="I91" s="55">
        <f t="shared" si="14"/>
        <v>0</v>
      </c>
      <c r="J91" s="115" t="s">
        <v>213</v>
      </c>
      <c r="K91" s="128" t="s">
        <v>396</v>
      </c>
    </row>
    <row r="92" spans="1:11" x14ac:dyDescent="0.25">
      <c r="A92" s="39"/>
      <c r="B92" s="37" t="s">
        <v>151</v>
      </c>
      <c r="C92" s="58"/>
      <c r="D92" s="38"/>
      <c r="E92" s="31">
        <f>SUM(E93:E94)</f>
        <v>0</v>
      </c>
      <c r="F92" s="31">
        <f t="shared" ref="F92:I92" si="15">SUM(F93:F94)</f>
        <v>0</v>
      </c>
      <c r="G92" s="31">
        <f t="shared" si="15"/>
        <v>0</v>
      </c>
      <c r="H92" s="31">
        <f t="shared" si="15"/>
        <v>0</v>
      </c>
      <c r="I92" s="31">
        <f t="shared" si="15"/>
        <v>0</v>
      </c>
      <c r="J92" s="115" t="s">
        <v>214</v>
      </c>
      <c r="K92" s="127" t="s">
        <v>392</v>
      </c>
    </row>
    <row r="93" spans="1:11" x14ac:dyDescent="0.25">
      <c r="A93" s="39"/>
      <c r="B93" s="45"/>
      <c r="C93" s="32" t="s">
        <v>183</v>
      </c>
      <c r="D93" s="33"/>
      <c r="E93" s="34"/>
      <c r="F93" s="34"/>
      <c r="G93" s="34"/>
      <c r="H93" s="34"/>
      <c r="I93" s="34"/>
      <c r="J93" s="115" t="s">
        <v>40</v>
      </c>
      <c r="K93" s="127" t="s">
        <v>392</v>
      </c>
    </row>
    <row r="94" spans="1:11" x14ac:dyDescent="0.25">
      <c r="A94" s="39"/>
      <c r="B94" s="45"/>
      <c r="C94" s="32" t="s">
        <v>182</v>
      </c>
      <c r="D94" s="33"/>
      <c r="E94" s="34"/>
      <c r="F94" s="34"/>
      <c r="G94" s="34"/>
      <c r="H94" s="34"/>
      <c r="I94" s="34"/>
      <c r="J94" s="115" t="s">
        <v>112</v>
      </c>
      <c r="K94" s="127" t="s">
        <v>390</v>
      </c>
    </row>
    <row r="95" spans="1:11" x14ac:dyDescent="0.25">
      <c r="A95" s="39"/>
      <c r="B95" s="37" t="s">
        <v>163</v>
      </c>
      <c r="C95" s="38"/>
      <c r="D95" s="38"/>
      <c r="E95" s="31">
        <f>SUM(E96)</f>
        <v>0</v>
      </c>
      <c r="F95" s="31">
        <f t="shared" ref="F95:I95" si="16">SUM(F96)</f>
        <v>0</v>
      </c>
      <c r="G95" s="31">
        <f t="shared" si="16"/>
        <v>0</v>
      </c>
      <c r="H95" s="31">
        <f t="shared" si="16"/>
        <v>0</v>
      </c>
      <c r="I95" s="31">
        <f t="shared" si="16"/>
        <v>0</v>
      </c>
      <c r="J95" s="115"/>
    </row>
    <row r="96" spans="1:11" x14ac:dyDescent="0.25">
      <c r="A96" s="39"/>
      <c r="B96" s="48"/>
      <c r="C96" s="57" t="s">
        <v>163</v>
      </c>
      <c r="D96" s="53"/>
      <c r="E96" s="34"/>
      <c r="F96" s="34"/>
      <c r="G96" s="34"/>
      <c r="H96" s="34"/>
      <c r="I96" s="34"/>
      <c r="J96" s="115" t="s">
        <v>185</v>
      </c>
      <c r="K96" s="127" t="s">
        <v>391</v>
      </c>
    </row>
    <row r="97" spans="1:11" x14ac:dyDescent="0.25">
      <c r="A97" s="39"/>
      <c r="B97" s="45" t="s">
        <v>186</v>
      </c>
      <c r="C97" s="38"/>
      <c r="D97" s="38"/>
      <c r="E97" s="31">
        <f>SUM(E98:E101)</f>
        <v>0</v>
      </c>
      <c r="F97" s="31">
        <f t="shared" ref="F97:I97" si="17">SUM(F98:F101)</f>
        <v>0</v>
      </c>
      <c r="G97" s="31">
        <f t="shared" si="17"/>
        <v>0</v>
      </c>
      <c r="H97" s="31">
        <f t="shared" si="17"/>
        <v>0</v>
      </c>
      <c r="I97" s="31">
        <f t="shared" si="17"/>
        <v>0</v>
      </c>
      <c r="J97" s="115"/>
    </row>
    <row r="98" spans="1:11" x14ac:dyDescent="0.25">
      <c r="A98" s="39"/>
      <c r="B98" s="45"/>
      <c r="C98" s="56" t="s">
        <v>273</v>
      </c>
      <c r="D98" s="33"/>
      <c r="E98" s="34"/>
      <c r="F98" s="34"/>
      <c r="G98" s="34"/>
      <c r="H98" s="34"/>
      <c r="I98" s="34"/>
      <c r="J98" s="120" t="s">
        <v>308</v>
      </c>
      <c r="K98" s="126" t="s">
        <v>386</v>
      </c>
    </row>
    <row r="99" spans="1:11" x14ac:dyDescent="0.25">
      <c r="A99" s="39"/>
      <c r="B99" s="45"/>
      <c r="C99" s="56" t="s">
        <v>274</v>
      </c>
      <c r="D99" s="33"/>
      <c r="E99" s="34"/>
      <c r="F99" s="34"/>
      <c r="G99" s="34"/>
      <c r="H99" s="34"/>
      <c r="I99" s="34"/>
      <c r="J99" s="120" t="s">
        <v>309</v>
      </c>
      <c r="K99" s="126" t="s">
        <v>387</v>
      </c>
    </row>
    <row r="100" spans="1:11" x14ac:dyDescent="0.25">
      <c r="A100" s="39"/>
      <c r="B100" s="45"/>
      <c r="C100" s="56" t="s">
        <v>275</v>
      </c>
      <c r="D100" s="33"/>
      <c r="E100" s="34"/>
      <c r="F100" s="34"/>
      <c r="G100" s="34"/>
      <c r="H100" s="34"/>
      <c r="I100" s="34"/>
      <c r="J100" s="120" t="s">
        <v>310</v>
      </c>
      <c r="K100" s="126" t="s">
        <v>388</v>
      </c>
    </row>
    <row r="101" spans="1:11" x14ac:dyDescent="0.25">
      <c r="A101" s="59"/>
      <c r="B101" s="48"/>
      <c r="C101" s="57" t="s">
        <v>276</v>
      </c>
      <c r="D101" s="36"/>
      <c r="E101" s="34"/>
      <c r="F101" s="34"/>
      <c r="G101" s="34"/>
      <c r="H101" s="34"/>
      <c r="I101" s="34"/>
      <c r="J101" s="120" t="s">
        <v>311</v>
      </c>
      <c r="K101" s="126" t="s">
        <v>389</v>
      </c>
    </row>
    <row r="102" spans="1:11" x14ac:dyDescent="0.25">
      <c r="A102" s="39" t="s">
        <v>159</v>
      </c>
      <c r="B102" s="40"/>
      <c r="C102" s="60"/>
      <c r="D102" s="60"/>
      <c r="E102" s="28"/>
      <c r="F102" s="28"/>
      <c r="G102" s="28"/>
      <c r="H102" s="28"/>
      <c r="I102" s="28"/>
      <c r="J102" s="115"/>
    </row>
    <row r="103" spans="1:11" x14ac:dyDescent="0.25">
      <c r="A103" s="39"/>
      <c r="B103" s="37" t="s">
        <v>158</v>
      </c>
      <c r="C103" s="38"/>
      <c r="D103" s="38"/>
      <c r="E103" s="31"/>
      <c r="F103" s="31"/>
      <c r="G103" s="31"/>
      <c r="H103" s="31"/>
      <c r="I103" s="31"/>
      <c r="J103" s="115"/>
    </row>
    <row r="104" spans="1:11" ht="36.75" x14ac:dyDescent="0.25">
      <c r="A104" s="39"/>
      <c r="B104" s="15"/>
      <c r="C104" s="32" t="s">
        <v>152</v>
      </c>
      <c r="D104" s="33" t="s">
        <v>149</v>
      </c>
      <c r="E104" s="34"/>
      <c r="F104" s="34"/>
      <c r="G104" s="34"/>
      <c r="H104" s="34"/>
      <c r="I104" s="34"/>
      <c r="J104" s="120" t="s">
        <v>180</v>
      </c>
      <c r="K104" s="113"/>
    </row>
    <row r="105" spans="1:11" ht="36.75" x14ac:dyDescent="0.25">
      <c r="A105" s="39"/>
      <c r="B105" s="48"/>
      <c r="C105" s="35" t="s">
        <v>153</v>
      </c>
      <c r="D105" s="36" t="s">
        <v>149</v>
      </c>
      <c r="E105" s="34"/>
      <c r="F105" s="34"/>
      <c r="G105" s="34"/>
      <c r="H105" s="34"/>
      <c r="I105" s="34"/>
      <c r="J105" s="120" t="s">
        <v>181</v>
      </c>
      <c r="K105" s="113"/>
    </row>
    <row r="106" spans="1:11" x14ac:dyDescent="0.25">
      <c r="A106" s="39"/>
      <c r="B106" s="37" t="s">
        <v>80</v>
      </c>
      <c r="C106" s="38"/>
      <c r="D106" s="38"/>
      <c r="E106" s="61"/>
      <c r="F106" s="61"/>
      <c r="G106" s="61"/>
      <c r="H106" s="61"/>
      <c r="I106" s="61"/>
      <c r="J106" s="115"/>
    </row>
    <row r="107" spans="1:11" ht="24.75" x14ac:dyDescent="0.25">
      <c r="A107" s="39"/>
      <c r="B107" s="45"/>
      <c r="C107" s="16" t="s">
        <v>314</v>
      </c>
      <c r="D107" s="16"/>
      <c r="E107" s="34"/>
      <c r="F107" s="34"/>
      <c r="G107" s="34"/>
      <c r="H107" s="34"/>
      <c r="I107" s="34"/>
      <c r="J107" s="121" t="s">
        <v>323</v>
      </c>
      <c r="K107" s="136"/>
    </row>
    <row r="108" spans="1:11" ht="24.75" x14ac:dyDescent="0.25">
      <c r="A108" s="39"/>
      <c r="B108" s="45"/>
      <c r="C108" s="16" t="s">
        <v>313</v>
      </c>
      <c r="D108" s="16"/>
      <c r="E108" s="34"/>
      <c r="F108" s="34"/>
      <c r="G108" s="34"/>
      <c r="H108" s="34"/>
      <c r="I108" s="34"/>
      <c r="J108" s="121" t="s">
        <v>323</v>
      </c>
      <c r="K108" s="137" t="s">
        <v>460</v>
      </c>
    </row>
    <row r="109" spans="1:11" x14ac:dyDescent="0.25">
      <c r="A109" s="39"/>
      <c r="B109" s="45"/>
      <c r="C109" s="16" t="s">
        <v>315</v>
      </c>
      <c r="D109" s="16"/>
      <c r="E109" s="34"/>
      <c r="F109" s="34"/>
      <c r="G109" s="34"/>
      <c r="H109" s="34"/>
      <c r="I109" s="34"/>
      <c r="J109" s="121" t="s">
        <v>324</v>
      </c>
      <c r="K109" s="136"/>
    </row>
    <row r="110" spans="1:11" x14ac:dyDescent="0.25">
      <c r="A110" s="39"/>
      <c r="B110" s="45"/>
      <c r="C110" s="16" t="s">
        <v>316</v>
      </c>
      <c r="D110" s="16"/>
      <c r="E110" s="34"/>
      <c r="F110" s="34"/>
      <c r="G110" s="34"/>
      <c r="H110" s="34"/>
      <c r="I110" s="34"/>
      <c r="J110" s="121" t="s">
        <v>317</v>
      </c>
      <c r="K110" s="136"/>
    </row>
    <row r="111" spans="1:11" x14ac:dyDescent="0.25">
      <c r="A111" s="39"/>
      <c r="B111" s="48"/>
      <c r="C111" s="16" t="s">
        <v>312</v>
      </c>
      <c r="D111" s="16"/>
      <c r="E111" s="34"/>
      <c r="F111" s="34"/>
      <c r="G111" s="34"/>
      <c r="H111" s="34"/>
      <c r="I111" s="34"/>
      <c r="J111" s="121" t="s">
        <v>318</v>
      </c>
      <c r="K111" s="136"/>
    </row>
    <row r="112" spans="1:11" x14ac:dyDescent="0.25">
      <c r="A112" s="39"/>
      <c r="B112" s="37" t="s">
        <v>81</v>
      </c>
      <c r="C112" s="38"/>
      <c r="D112" s="38"/>
      <c r="E112" s="61"/>
      <c r="F112" s="61"/>
      <c r="G112" s="61"/>
      <c r="H112" s="61"/>
      <c r="I112" s="61"/>
      <c r="J112" s="116"/>
    </row>
    <row r="113" spans="1:11" x14ac:dyDescent="0.25">
      <c r="A113" s="39"/>
      <c r="B113" s="45"/>
      <c r="C113" s="16" t="s">
        <v>283</v>
      </c>
      <c r="D113" s="16"/>
      <c r="E113" s="62">
        <f>SUM(E98,E100,E83,E48)</f>
        <v>0</v>
      </c>
      <c r="F113" s="62">
        <f>SUM(F98,F100,F83,F48)</f>
        <v>0</v>
      </c>
      <c r="G113" s="62">
        <f>SUM(G98,G100,G83,G48)</f>
        <v>0</v>
      </c>
      <c r="H113" s="62">
        <f>SUM(H98,H100,H83,H48)</f>
        <v>0</v>
      </c>
      <c r="I113" s="62">
        <f>SUM(I98,I100,I83,I48)</f>
        <v>0</v>
      </c>
      <c r="J113" s="122" t="s">
        <v>284</v>
      </c>
      <c r="K113" s="138" t="s">
        <v>462</v>
      </c>
    </row>
    <row r="114" spans="1:11" x14ac:dyDescent="0.25">
      <c r="A114" s="39"/>
      <c r="B114" s="45"/>
      <c r="C114" s="16" t="s">
        <v>461</v>
      </c>
      <c r="D114" s="16"/>
      <c r="E114" s="62" t="e">
        <f>SUM(E137,E139,E141,E143)-SUM(E121,E123,E125,E127)-SUM(#REF!)</f>
        <v>#REF!</v>
      </c>
      <c r="F114" s="62" t="e">
        <f>SUM(F137,F139,F141,F143)-SUM(F121,F123,F125,F127)-SUM(#REF!)</f>
        <v>#REF!</v>
      </c>
      <c r="G114" s="62" t="e">
        <f>SUM(G137,G139,G141,G143)-SUM(G121,G123,G125,G127)-SUM(#REF!)</f>
        <v>#REF!</v>
      </c>
      <c r="H114" s="62" t="e">
        <f>SUM(H137,H139,H141,H143)-SUM(H121,H123,H125,H127)-SUM(#REF!)</f>
        <v>#REF!</v>
      </c>
      <c r="I114" s="62" t="e">
        <f>SUM(I137,I139,I141,I143)-SUM(I121,I123,I125,I127)-SUM(#REF!)</f>
        <v>#REF!</v>
      </c>
      <c r="J114" s="122" t="s">
        <v>362</v>
      </c>
      <c r="K114" s="129" t="s">
        <v>463</v>
      </c>
    </row>
    <row r="115" spans="1:11" x14ac:dyDescent="0.25">
      <c r="A115" s="39"/>
      <c r="B115" s="45"/>
      <c r="C115" s="16" t="s">
        <v>307</v>
      </c>
      <c r="D115" s="16"/>
      <c r="E115" s="34"/>
      <c r="F115" s="34"/>
      <c r="G115" s="34"/>
      <c r="H115" s="34"/>
      <c r="I115" s="34"/>
      <c r="J115" s="122" t="s">
        <v>235</v>
      </c>
      <c r="K115" s="138" t="s">
        <v>460</v>
      </c>
    </row>
    <row r="116" spans="1:11" x14ac:dyDescent="0.25">
      <c r="A116" s="25" t="s">
        <v>130</v>
      </c>
      <c r="B116" s="63"/>
      <c r="C116" s="64"/>
      <c r="D116" s="64"/>
      <c r="E116" s="28">
        <f t="shared" ref="E116:I116" si="18">SUM(E117,E119,E130,E133,E144,E146)-SUM(E148,E151,E162)</f>
        <v>0</v>
      </c>
      <c r="F116" s="28">
        <f t="shared" si="18"/>
        <v>0</v>
      </c>
      <c r="G116" s="28">
        <f t="shared" si="18"/>
        <v>0</v>
      </c>
      <c r="H116" s="28">
        <f t="shared" si="18"/>
        <v>0</v>
      </c>
      <c r="I116" s="28">
        <f t="shared" si="18"/>
        <v>0</v>
      </c>
      <c r="J116" s="117"/>
    </row>
    <row r="117" spans="1:11" x14ac:dyDescent="0.25">
      <c r="A117" s="39"/>
      <c r="B117" s="65" t="s">
        <v>87</v>
      </c>
      <c r="C117" s="66"/>
      <c r="D117" s="66"/>
      <c r="E117" s="31">
        <f>SUM(E118)</f>
        <v>0</v>
      </c>
      <c r="F117" s="31">
        <f t="shared" ref="F117:I117" si="19">SUM(F118)</f>
        <v>0</v>
      </c>
      <c r="G117" s="31">
        <f t="shared" si="19"/>
        <v>0</v>
      </c>
      <c r="H117" s="31">
        <f t="shared" si="19"/>
        <v>0</v>
      </c>
      <c r="I117" s="31">
        <f t="shared" si="19"/>
        <v>0</v>
      </c>
      <c r="J117" s="117"/>
    </row>
    <row r="118" spans="1:11" x14ac:dyDescent="0.25">
      <c r="A118" s="10"/>
      <c r="B118" s="18"/>
      <c r="C118" s="43" t="s">
        <v>87</v>
      </c>
      <c r="D118" s="35"/>
      <c r="E118" s="34"/>
      <c r="F118" s="34"/>
      <c r="G118" s="34"/>
      <c r="H118" s="34"/>
      <c r="I118" s="34"/>
      <c r="J118" s="118" t="s">
        <v>86</v>
      </c>
      <c r="K118" s="113"/>
    </row>
    <row r="119" spans="1:11" ht="36.75" x14ac:dyDescent="0.25">
      <c r="A119" s="10"/>
      <c r="B119" s="65" t="s">
        <v>88</v>
      </c>
      <c r="C119" s="58"/>
      <c r="D119" s="38"/>
      <c r="E119" s="31">
        <f>SUM(E120:E129)</f>
        <v>0</v>
      </c>
      <c r="F119" s="31">
        <f t="shared" ref="F119:I119" si="20">SUM(F120:F129)</f>
        <v>0</v>
      </c>
      <c r="G119" s="31">
        <f t="shared" si="20"/>
        <v>0</v>
      </c>
      <c r="H119" s="31">
        <f>SUM(H120:H129)</f>
        <v>0</v>
      </c>
      <c r="I119" s="31">
        <f t="shared" si="20"/>
        <v>0</v>
      </c>
      <c r="J119" s="119" t="s">
        <v>319</v>
      </c>
      <c r="K119" s="129" t="s">
        <v>464</v>
      </c>
    </row>
    <row r="120" spans="1:11" ht="24.75" x14ac:dyDescent="0.25">
      <c r="A120" s="39"/>
      <c r="B120" s="15"/>
      <c r="C120" s="67" t="s">
        <v>252</v>
      </c>
      <c r="D120" s="68"/>
      <c r="E120" s="34"/>
      <c r="F120" s="34"/>
      <c r="G120" s="34"/>
      <c r="H120" s="34"/>
      <c r="I120" s="34"/>
      <c r="J120" s="119" t="s">
        <v>291</v>
      </c>
    </row>
    <row r="121" spans="1:11" ht="24.75" x14ac:dyDescent="0.25">
      <c r="A121" s="39"/>
      <c r="B121" s="15"/>
      <c r="C121" s="67" t="s">
        <v>253</v>
      </c>
      <c r="D121" s="68"/>
      <c r="E121" s="34"/>
      <c r="F121" s="34"/>
      <c r="G121" s="34"/>
      <c r="H121" s="34"/>
      <c r="I121" s="34"/>
      <c r="J121" s="119" t="s">
        <v>292</v>
      </c>
    </row>
    <row r="122" spans="1:11" ht="24.75" x14ac:dyDescent="0.25">
      <c r="A122" s="39"/>
      <c r="B122" s="69"/>
      <c r="C122" s="67" t="s">
        <v>257</v>
      </c>
      <c r="D122" s="68"/>
      <c r="E122" s="34"/>
      <c r="F122" s="34"/>
      <c r="G122" s="34"/>
      <c r="H122" s="34"/>
      <c r="I122" s="34"/>
      <c r="J122" s="119" t="s">
        <v>293</v>
      </c>
    </row>
    <row r="123" spans="1:11" ht="24.75" x14ac:dyDescent="0.25">
      <c r="A123" s="39"/>
      <c r="B123" s="69"/>
      <c r="C123" s="67" t="s">
        <v>255</v>
      </c>
      <c r="D123" s="68"/>
      <c r="E123" s="34"/>
      <c r="F123" s="34"/>
      <c r="G123" s="34"/>
      <c r="H123" s="34"/>
      <c r="I123" s="34"/>
      <c r="J123" s="119" t="s">
        <v>294</v>
      </c>
    </row>
    <row r="124" spans="1:11" ht="24.75" x14ac:dyDescent="0.25">
      <c r="A124" s="39"/>
      <c r="B124" s="45"/>
      <c r="C124" s="67" t="s">
        <v>258</v>
      </c>
      <c r="D124" s="68"/>
      <c r="E124" s="34"/>
      <c r="F124" s="34"/>
      <c r="G124" s="34"/>
      <c r="H124" s="34"/>
      <c r="I124" s="34"/>
      <c r="J124" s="119" t="s">
        <v>295</v>
      </c>
    </row>
    <row r="125" spans="1:11" ht="24.75" x14ac:dyDescent="0.25">
      <c r="A125" s="39"/>
      <c r="B125" s="45"/>
      <c r="C125" s="67" t="s">
        <v>254</v>
      </c>
      <c r="D125" s="68"/>
      <c r="E125" s="34"/>
      <c r="F125" s="34"/>
      <c r="G125" s="34"/>
      <c r="H125" s="34"/>
      <c r="I125" s="34"/>
      <c r="J125" s="119" t="s">
        <v>296</v>
      </c>
    </row>
    <row r="126" spans="1:11" ht="24.75" x14ac:dyDescent="0.25">
      <c r="A126" s="39"/>
      <c r="B126" s="45"/>
      <c r="C126" s="67" t="s">
        <v>259</v>
      </c>
      <c r="D126" s="68"/>
      <c r="E126" s="34"/>
      <c r="F126" s="34"/>
      <c r="G126" s="34"/>
      <c r="H126" s="34"/>
      <c r="I126" s="34"/>
      <c r="J126" s="119" t="s">
        <v>297</v>
      </c>
    </row>
    <row r="127" spans="1:11" ht="24.75" x14ac:dyDescent="0.25">
      <c r="A127" s="39"/>
      <c r="B127" s="45"/>
      <c r="C127" s="67" t="s">
        <v>256</v>
      </c>
      <c r="D127" s="68"/>
      <c r="E127" s="34"/>
      <c r="F127" s="34"/>
      <c r="G127" s="34"/>
      <c r="H127" s="34"/>
      <c r="I127" s="34"/>
      <c r="J127" s="119" t="s">
        <v>298</v>
      </c>
    </row>
    <row r="128" spans="1:11" x14ac:dyDescent="0.25">
      <c r="A128" s="39"/>
      <c r="B128" s="45"/>
      <c r="C128" s="67" t="s">
        <v>260</v>
      </c>
      <c r="D128" s="68"/>
      <c r="E128" s="34"/>
      <c r="F128" s="34"/>
      <c r="G128" s="34"/>
      <c r="H128" s="34"/>
      <c r="I128" s="34"/>
      <c r="J128" s="118" t="s">
        <v>89</v>
      </c>
      <c r="K128" s="113"/>
    </row>
    <row r="129" spans="1:11" x14ac:dyDescent="0.25">
      <c r="A129" s="39"/>
      <c r="B129" s="48"/>
      <c r="C129" s="70" t="s">
        <v>99</v>
      </c>
      <c r="D129" s="71"/>
      <c r="E129" s="34"/>
      <c r="F129" s="34"/>
      <c r="G129" s="34"/>
      <c r="H129" s="34"/>
      <c r="I129" s="34"/>
      <c r="J129" s="118"/>
    </row>
    <row r="130" spans="1:11" x14ac:dyDescent="0.25">
      <c r="A130" s="39"/>
      <c r="B130" s="65" t="s">
        <v>93</v>
      </c>
      <c r="C130" s="58"/>
      <c r="D130" s="13"/>
      <c r="E130" s="31">
        <f>SUM(E131:E132)</f>
        <v>0</v>
      </c>
      <c r="F130" s="31">
        <f t="shared" ref="F130:I130" si="21">SUM(F131:F132)</f>
        <v>0</v>
      </c>
      <c r="G130" s="31">
        <f t="shared" si="21"/>
        <v>0</v>
      </c>
      <c r="H130" s="31">
        <f t="shared" si="21"/>
        <v>0</v>
      </c>
      <c r="I130" s="31">
        <f t="shared" si="21"/>
        <v>0</v>
      </c>
      <c r="J130" s="118"/>
    </row>
    <row r="131" spans="1:11" x14ac:dyDescent="0.25">
      <c r="A131" s="39"/>
      <c r="B131" s="15"/>
      <c r="C131" s="50" t="s">
        <v>82</v>
      </c>
      <c r="D131" s="56"/>
      <c r="E131" s="34"/>
      <c r="F131" s="34"/>
      <c r="G131" s="34"/>
      <c r="H131" s="34"/>
      <c r="I131" s="34"/>
      <c r="J131" s="118" t="s">
        <v>90</v>
      </c>
      <c r="K131" s="113"/>
    </row>
    <row r="132" spans="1:11" x14ac:dyDescent="0.25">
      <c r="A132" s="39"/>
      <c r="B132" s="48"/>
      <c r="C132" s="43" t="s">
        <v>83</v>
      </c>
      <c r="D132" s="35"/>
      <c r="E132" s="34"/>
      <c r="F132" s="34"/>
      <c r="G132" s="34"/>
      <c r="H132" s="34"/>
      <c r="I132" s="34"/>
      <c r="J132" s="118" t="s">
        <v>91</v>
      </c>
      <c r="K132" s="113"/>
    </row>
    <row r="133" spans="1:11" x14ac:dyDescent="0.25">
      <c r="A133" s="39"/>
      <c r="B133" s="65" t="s">
        <v>94</v>
      </c>
      <c r="C133" s="58"/>
      <c r="D133" s="13"/>
      <c r="E133" s="72">
        <f>SUM(E134:E143)</f>
        <v>0</v>
      </c>
      <c r="F133" s="72">
        <f t="shared" ref="F133:I133" si="22">SUM(F134:F143)</f>
        <v>0</v>
      </c>
      <c r="G133" s="72">
        <f t="shared" si="22"/>
        <v>0</v>
      </c>
      <c r="H133" s="72">
        <f t="shared" si="22"/>
        <v>0</v>
      </c>
      <c r="I133" s="72">
        <f t="shared" si="22"/>
        <v>0</v>
      </c>
      <c r="J133" s="118"/>
    </row>
    <row r="134" spans="1:11" x14ac:dyDescent="0.25">
      <c r="A134" s="39"/>
      <c r="B134" s="15"/>
      <c r="C134" s="42" t="s">
        <v>266</v>
      </c>
      <c r="D134" s="32"/>
      <c r="E134" s="34"/>
      <c r="F134" s="34"/>
      <c r="G134" s="34"/>
      <c r="H134" s="34"/>
      <c r="I134" s="34"/>
      <c r="J134" s="119" t="s">
        <v>369</v>
      </c>
      <c r="K134" s="113"/>
    </row>
    <row r="135" spans="1:11" x14ac:dyDescent="0.25">
      <c r="A135" s="39"/>
      <c r="B135" s="15"/>
      <c r="C135" s="42" t="s">
        <v>267</v>
      </c>
      <c r="D135" s="32"/>
      <c r="E135" s="34"/>
      <c r="F135" s="34"/>
      <c r="G135" s="34"/>
      <c r="H135" s="34"/>
      <c r="I135" s="34"/>
      <c r="J135" s="119" t="s">
        <v>370</v>
      </c>
      <c r="K135" s="113"/>
    </row>
    <row r="136" spans="1:11" x14ac:dyDescent="0.25">
      <c r="A136" s="39"/>
      <c r="B136" s="15"/>
      <c r="C136" s="42" t="s">
        <v>268</v>
      </c>
      <c r="D136" s="32"/>
      <c r="E136" s="34"/>
      <c r="F136" s="34"/>
      <c r="G136" s="34"/>
      <c r="H136" s="34"/>
      <c r="I136" s="34"/>
      <c r="J136" s="119" t="s">
        <v>371</v>
      </c>
      <c r="K136" s="113"/>
    </row>
    <row r="137" spans="1:11" x14ac:dyDescent="0.25">
      <c r="A137" s="39"/>
      <c r="B137" s="15"/>
      <c r="C137" s="42" t="s">
        <v>269</v>
      </c>
      <c r="D137" s="32"/>
      <c r="E137" s="34"/>
      <c r="F137" s="34"/>
      <c r="G137" s="34"/>
      <c r="H137" s="34"/>
      <c r="I137" s="34"/>
      <c r="J137" s="119" t="s">
        <v>368</v>
      </c>
      <c r="K137" s="113"/>
    </row>
    <row r="138" spans="1:11" x14ac:dyDescent="0.25">
      <c r="A138" s="39"/>
      <c r="B138" s="15"/>
      <c r="C138" s="42" t="s">
        <v>363</v>
      </c>
      <c r="D138" s="32"/>
      <c r="E138" s="34"/>
      <c r="F138" s="34"/>
      <c r="G138" s="34"/>
      <c r="H138" s="34"/>
      <c r="I138" s="34"/>
      <c r="J138" s="119" t="s">
        <v>367</v>
      </c>
      <c r="K138" s="113"/>
    </row>
    <row r="139" spans="1:11" x14ac:dyDescent="0.25">
      <c r="A139" s="39"/>
      <c r="B139" s="15"/>
      <c r="C139" s="42" t="s">
        <v>364</v>
      </c>
      <c r="D139" s="32"/>
      <c r="E139" s="34"/>
      <c r="F139" s="34"/>
      <c r="G139" s="34"/>
      <c r="H139" s="34"/>
      <c r="I139" s="34"/>
      <c r="J139" s="119" t="s">
        <v>368</v>
      </c>
      <c r="K139" s="113"/>
    </row>
    <row r="140" spans="1:11" x14ac:dyDescent="0.25">
      <c r="A140" s="39"/>
      <c r="B140" s="15"/>
      <c r="C140" s="42" t="s">
        <v>270</v>
      </c>
      <c r="D140" s="32"/>
      <c r="E140" s="34"/>
      <c r="F140" s="34"/>
      <c r="G140" s="34"/>
      <c r="H140" s="34"/>
      <c r="I140" s="34"/>
      <c r="J140" s="119" t="s">
        <v>371</v>
      </c>
      <c r="K140" s="113"/>
    </row>
    <row r="141" spans="1:11" x14ac:dyDescent="0.25">
      <c r="A141" s="39"/>
      <c r="B141" s="15"/>
      <c r="C141" s="42" t="s">
        <v>271</v>
      </c>
      <c r="D141" s="32"/>
      <c r="E141" s="34"/>
      <c r="F141" s="34"/>
      <c r="G141" s="34"/>
      <c r="H141" s="34"/>
      <c r="I141" s="34"/>
      <c r="J141" s="119" t="s">
        <v>368</v>
      </c>
      <c r="K141" s="113"/>
    </row>
    <row r="142" spans="1:11" x14ac:dyDescent="0.25">
      <c r="A142" s="39"/>
      <c r="B142" s="15"/>
      <c r="C142" s="42" t="s">
        <v>365</v>
      </c>
      <c r="D142" s="32"/>
      <c r="E142" s="34"/>
      <c r="F142" s="34"/>
      <c r="G142" s="34"/>
      <c r="H142" s="34"/>
      <c r="I142" s="34"/>
      <c r="J142" s="119" t="s">
        <v>367</v>
      </c>
      <c r="K142" s="113"/>
    </row>
    <row r="143" spans="1:11" x14ac:dyDescent="0.25">
      <c r="A143" s="39"/>
      <c r="B143" s="15"/>
      <c r="C143" s="42" t="s">
        <v>366</v>
      </c>
      <c r="D143" s="32"/>
      <c r="E143" s="34"/>
      <c r="F143" s="34"/>
      <c r="G143" s="34"/>
      <c r="H143" s="34"/>
      <c r="I143" s="34"/>
      <c r="J143" s="119" t="s">
        <v>368</v>
      </c>
      <c r="K143" s="113"/>
    </row>
    <row r="144" spans="1:11" x14ac:dyDescent="0.25">
      <c r="A144" s="39"/>
      <c r="B144" s="65" t="s">
        <v>95</v>
      </c>
      <c r="C144" s="58"/>
      <c r="D144" s="13"/>
      <c r="E144" s="31">
        <f>SUM(E145)</f>
        <v>0</v>
      </c>
      <c r="F144" s="31">
        <f t="shared" ref="F144:I144" si="23">SUM(F145)</f>
        <v>0</v>
      </c>
      <c r="G144" s="31">
        <f t="shared" si="23"/>
        <v>0</v>
      </c>
      <c r="H144" s="31">
        <f t="shared" si="23"/>
        <v>0</v>
      </c>
      <c r="I144" s="31">
        <f t="shared" si="23"/>
        <v>0</v>
      </c>
      <c r="J144" s="118"/>
      <c r="K144" s="113"/>
    </row>
    <row r="145" spans="1:11" x14ac:dyDescent="0.25">
      <c r="A145" s="39"/>
      <c r="B145" s="18"/>
      <c r="C145" s="43" t="s">
        <v>95</v>
      </c>
      <c r="D145" s="35"/>
      <c r="E145" s="34"/>
      <c r="F145" s="34"/>
      <c r="G145" s="34"/>
      <c r="H145" s="34"/>
      <c r="I145" s="34"/>
      <c r="J145" s="118" t="s">
        <v>92</v>
      </c>
      <c r="K145" s="113"/>
    </row>
    <row r="146" spans="1:11" x14ac:dyDescent="0.25">
      <c r="A146" s="39"/>
      <c r="B146" s="65" t="s">
        <v>46</v>
      </c>
      <c r="C146" s="58"/>
      <c r="D146" s="13"/>
      <c r="E146" s="31">
        <f>SUM(E147)</f>
        <v>0</v>
      </c>
      <c r="F146" s="31">
        <f t="shared" ref="F146:I146" si="24">SUM(F147)</f>
        <v>0</v>
      </c>
      <c r="G146" s="31">
        <f t="shared" si="24"/>
        <v>0</v>
      </c>
      <c r="H146" s="31">
        <f t="shared" si="24"/>
        <v>0</v>
      </c>
      <c r="I146" s="31">
        <f t="shared" si="24"/>
        <v>0</v>
      </c>
      <c r="J146" s="118"/>
      <c r="K146" s="113"/>
    </row>
    <row r="147" spans="1:11" x14ac:dyDescent="0.25">
      <c r="A147" s="39"/>
      <c r="B147" s="18"/>
      <c r="C147" s="43" t="s">
        <v>46</v>
      </c>
      <c r="D147" s="35"/>
      <c r="E147" s="34"/>
      <c r="F147" s="34"/>
      <c r="G147" s="34"/>
      <c r="H147" s="34"/>
      <c r="I147" s="34"/>
      <c r="J147" s="118" t="s">
        <v>96</v>
      </c>
      <c r="K147" s="113"/>
    </row>
    <row r="148" spans="1:11" x14ac:dyDescent="0.25">
      <c r="A148" s="39"/>
      <c r="B148" s="73" t="s">
        <v>97</v>
      </c>
      <c r="C148" s="58"/>
      <c r="D148" s="13"/>
      <c r="E148" s="31">
        <f>SUM(E149:E150)</f>
        <v>0</v>
      </c>
      <c r="F148" s="31">
        <f t="shared" ref="F148:I148" si="25">SUM(F149:F150)</f>
        <v>0</v>
      </c>
      <c r="G148" s="31">
        <f t="shared" si="25"/>
        <v>0</v>
      </c>
      <c r="H148" s="31">
        <f t="shared" si="25"/>
        <v>0</v>
      </c>
      <c r="I148" s="31">
        <f t="shared" si="25"/>
        <v>0</v>
      </c>
      <c r="J148" s="118"/>
    </row>
    <row r="149" spans="1:11" x14ac:dyDescent="0.25">
      <c r="A149" s="39"/>
      <c r="B149" s="74"/>
      <c r="C149" s="50" t="s">
        <v>194</v>
      </c>
      <c r="D149" s="56"/>
      <c r="E149" s="34"/>
      <c r="F149" s="34"/>
      <c r="G149" s="34"/>
      <c r="H149" s="34"/>
      <c r="I149" s="34"/>
      <c r="J149" s="119" t="s">
        <v>251</v>
      </c>
      <c r="K149" s="113"/>
    </row>
    <row r="150" spans="1:11" x14ac:dyDescent="0.25">
      <c r="A150" s="39"/>
      <c r="B150" s="75"/>
      <c r="C150" s="50" t="s">
        <v>195</v>
      </c>
      <c r="D150" s="57"/>
      <c r="E150" s="34"/>
      <c r="F150" s="34"/>
      <c r="G150" s="34"/>
      <c r="H150" s="34"/>
      <c r="I150" s="34"/>
      <c r="J150" s="119" t="s">
        <v>201</v>
      </c>
      <c r="K150" s="113"/>
    </row>
    <row r="151" spans="1:11" ht="36.75" x14ac:dyDescent="0.25">
      <c r="A151" s="39"/>
      <c r="B151" s="65" t="s">
        <v>98</v>
      </c>
      <c r="C151" s="58"/>
      <c r="D151" s="13"/>
      <c r="E151" s="31">
        <f>SUM(E152:E161)</f>
        <v>0</v>
      </c>
      <c r="F151" s="31">
        <f t="shared" ref="F151:I151" si="26">SUM(F152:F161)</f>
        <v>0</v>
      </c>
      <c r="G151" s="31">
        <f>SUM(G152:G161)</f>
        <v>0</v>
      </c>
      <c r="H151" s="31">
        <f t="shared" si="26"/>
        <v>0</v>
      </c>
      <c r="I151" s="31">
        <f t="shared" si="26"/>
        <v>0</v>
      </c>
      <c r="J151" s="119" t="s">
        <v>374</v>
      </c>
    </row>
    <row r="152" spans="1:11" x14ac:dyDescent="0.25">
      <c r="A152" s="39"/>
      <c r="B152" s="15"/>
      <c r="C152" s="50" t="s">
        <v>261</v>
      </c>
      <c r="D152" s="56"/>
      <c r="E152" s="34"/>
      <c r="F152" s="34"/>
      <c r="G152" s="34"/>
      <c r="H152" s="34"/>
      <c r="I152" s="34"/>
      <c r="J152" s="119" t="s">
        <v>248</v>
      </c>
      <c r="K152" s="129" t="s">
        <v>465</v>
      </c>
    </row>
    <row r="153" spans="1:11" ht="24.75" x14ac:dyDescent="0.25">
      <c r="A153" s="39"/>
      <c r="B153" s="69"/>
      <c r="C153" s="50" t="s">
        <v>262</v>
      </c>
      <c r="D153" s="56"/>
      <c r="E153" s="34"/>
      <c r="F153" s="34"/>
      <c r="G153" s="34"/>
      <c r="H153" s="34"/>
      <c r="I153" s="34"/>
      <c r="J153" s="119" t="s">
        <v>197</v>
      </c>
      <c r="K153" s="129" t="s">
        <v>466</v>
      </c>
    </row>
    <row r="154" spans="1:11" x14ac:dyDescent="0.25">
      <c r="A154" s="39"/>
      <c r="B154" s="69"/>
      <c r="C154" s="50" t="s">
        <v>263</v>
      </c>
      <c r="D154" s="56"/>
      <c r="E154" s="34"/>
      <c r="F154" s="34"/>
      <c r="G154" s="34"/>
      <c r="H154" s="34"/>
      <c r="I154" s="34"/>
      <c r="J154" s="119" t="s">
        <v>248</v>
      </c>
      <c r="K154" s="139"/>
    </row>
    <row r="155" spans="1:11" ht="24.75" x14ac:dyDescent="0.25">
      <c r="A155" s="39"/>
      <c r="B155" s="69"/>
      <c r="C155" s="50" t="s">
        <v>264</v>
      </c>
      <c r="D155" s="56"/>
      <c r="E155" s="34"/>
      <c r="F155" s="34"/>
      <c r="G155" s="34"/>
      <c r="H155" s="34"/>
      <c r="I155" s="34"/>
      <c r="J155" s="119" t="s">
        <v>197</v>
      </c>
      <c r="K155" s="139"/>
    </row>
    <row r="156" spans="1:11" x14ac:dyDescent="0.25">
      <c r="A156" s="39"/>
      <c r="B156" s="45"/>
      <c r="C156" s="50" t="s">
        <v>279</v>
      </c>
      <c r="D156" s="56"/>
      <c r="E156" s="34"/>
      <c r="F156" s="34"/>
      <c r="G156" s="34"/>
      <c r="H156" s="34"/>
      <c r="I156" s="34"/>
      <c r="J156" s="119" t="s">
        <v>249</v>
      </c>
      <c r="K156" s="129"/>
    </row>
    <row r="157" spans="1:11" ht="24.75" x14ac:dyDescent="0.25">
      <c r="A157" s="39"/>
      <c r="B157" s="45"/>
      <c r="C157" s="50" t="s">
        <v>280</v>
      </c>
      <c r="D157" s="56"/>
      <c r="E157" s="34"/>
      <c r="F157" s="34"/>
      <c r="G157" s="34"/>
      <c r="H157" s="34"/>
      <c r="I157" s="34"/>
      <c r="J157" s="119" t="s">
        <v>196</v>
      </c>
      <c r="K157" s="129"/>
    </row>
    <row r="158" spans="1:11" x14ac:dyDescent="0.25">
      <c r="A158" s="39"/>
      <c r="B158" s="45"/>
      <c r="C158" s="50" t="s">
        <v>281</v>
      </c>
      <c r="D158" s="56"/>
      <c r="E158" s="34"/>
      <c r="F158" s="34"/>
      <c r="G158" s="34"/>
      <c r="H158" s="34"/>
      <c r="I158" s="34"/>
      <c r="J158" s="119" t="s">
        <v>249</v>
      </c>
      <c r="K158" s="139"/>
    </row>
    <row r="159" spans="1:11" ht="24.75" x14ac:dyDescent="0.25">
      <c r="A159" s="39"/>
      <c r="B159" s="45"/>
      <c r="C159" s="50" t="s">
        <v>282</v>
      </c>
      <c r="D159" s="56"/>
      <c r="E159" s="34"/>
      <c r="F159" s="34"/>
      <c r="G159" s="34"/>
      <c r="H159" s="34"/>
      <c r="I159" s="34"/>
      <c r="J159" s="119" t="s">
        <v>196</v>
      </c>
      <c r="K159" s="139"/>
    </row>
    <row r="160" spans="1:11" x14ac:dyDescent="0.25">
      <c r="A160" s="39"/>
      <c r="B160" s="45"/>
      <c r="C160" s="50" t="s">
        <v>198</v>
      </c>
      <c r="D160" s="56"/>
      <c r="E160" s="34"/>
      <c r="F160" s="34"/>
      <c r="G160" s="34"/>
      <c r="H160" s="34"/>
      <c r="I160" s="34"/>
      <c r="J160" s="119" t="s">
        <v>250</v>
      </c>
      <c r="K160" s="139"/>
    </row>
    <row r="161" spans="1:11" ht="24.75" x14ac:dyDescent="0.25">
      <c r="A161" s="39"/>
      <c r="B161" s="45"/>
      <c r="C161" s="52" t="s">
        <v>100</v>
      </c>
      <c r="D161" s="56"/>
      <c r="E161" s="34"/>
      <c r="F161" s="34"/>
      <c r="G161" s="34"/>
      <c r="H161" s="34"/>
      <c r="I161" s="34"/>
      <c r="J161" s="119" t="s">
        <v>199</v>
      </c>
      <c r="K161" s="139"/>
    </row>
    <row r="162" spans="1:11" x14ac:dyDescent="0.25">
      <c r="A162" s="39"/>
      <c r="B162" s="65" t="s">
        <v>101</v>
      </c>
      <c r="C162" s="58"/>
      <c r="D162" s="13"/>
      <c r="E162" s="31">
        <f>SUM(E163)</f>
        <v>0</v>
      </c>
      <c r="F162" s="31">
        <f t="shared" ref="F162:I162" si="27">SUM(F163)</f>
        <v>0</v>
      </c>
      <c r="G162" s="31">
        <f t="shared" si="27"/>
        <v>0</v>
      </c>
      <c r="H162" s="31">
        <f t="shared" si="27"/>
        <v>0</v>
      </c>
      <c r="I162" s="31">
        <f t="shared" si="27"/>
        <v>0</v>
      </c>
      <c r="J162" s="118"/>
    </row>
    <row r="163" spans="1:11" x14ac:dyDescent="0.25">
      <c r="A163" s="39"/>
      <c r="B163" s="18"/>
      <c r="C163" s="52" t="s">
        <v>101</v>
      </c>
      <c r="D163" s="56"/>
      <c r="E163" s="34"/>
      <c r="F163" s="34"/>
      <c r="G163" s="34"/>
      <c r="H163" s="34"/>
      <c r="I163" s="34"/>
      <c r="J163" s="118" t="s">
        <v>102</v>
      </c>
      <c r="K163" s="129" t="s">
        <v>467</v>
      </c>
    </row>
    <row r="164" spans="1:11" x14ac:dyDescent="0.25">
      <c r="A164" s="39"/>
      <c r="B164" s="76" t="s">
        <v>140</v>
      </c>
      <c r="C164" s="44"/>
      <c r="D164" s="38"/>
      <c r="E164" s="38"/>
      <c r="F164" s="38"/>
      <c r="G164" s="38"/>
      <c r="H164" s="38"/>
      <c r="I164" s="38"/>
      <c r="J164" s="118"/>
    </row>
    <row r="165" spans="1:11" x14ac:dyDescent="0.25">
      <c r="A165" s="39"/>
      <c r="B165" s="15"/>
      <c r="C165" s="77" t="s">
        <v>136</v>
      </c>
      <c r="D165" s="16" t="s">
        <v>2</v>
      </c>
      <c r="E165" s="78">
        <f>IFERROR(SUM(E152:E155)/SUM(E120:E123),0)</f>
        <v>0</v>
      </c>
      <c r="F165" s="78">
        <f t="shared" ref="E165:I165" si="28">IFERROR(SUM(F152:F155)/SUM(F120:F123),0)</f>
        <v>0</v>
      </c>
      <c r="G165" s="78">
        <f t="shared" si="28"/>
        <v>0</v>
      </c>
      <c r="H165" s="78">
        <f t="shared" si="28"/>
        <v>0</v>
      </c>
      <c r="I165" s="78">
        <f t="shared" si="28"/>
        <v>0</v>
      </c>
      <c r="J165" s="116" t="s">
        <v>138</v>
      </c>
      <c r="K165" s="113"/>
    </row>
    <row r="166" spans="1:11" x14ac:dyDescent="0.25">
      <c r="A166" s="39"/>
      <c r="B166" s="79"/>
      <c r="C166" s="77" t="s">
        <v>137</v>
      </c>
      <c r="D166" s="16" t="s">
        <v>2</v>
      </c>
      <c r="E166" s="78">
        <f t="shared" ref="E166:I166" si="29">IFERROR(SUM(E156:E159)/SUM(E124:E127),0)</f>
        <v>0</v>
      </c>
      <c r="F166" s="78">
        <f t="shared" si="29"/>
        <v>0</v>
      </c>
      <c r="G166" s="78">
        <f t="shared" si="29"/>
        <v>0</v>
      </c>
      <c r="H166" s="78">
        <f t="shared" si="29"/>
        <v>0</v>
      </c>
      <c r="I166" s="78">
        <f t="shared" si="29"/>
        <v>0</v>
      </c>
      <c r="J166" s="116" t="s">
        <v>139</v>
      </c>
      <c r="K166" s="113"/>
    </row>
    <row r="167" spans="1:11" x14ac:dyDescent="0.25">
      <c r="A167" s="39"/>
      <c r="B167" s="79"/>
      <c r="C167" s="77" t="s">
        <v>141</v>
      </c>
      <c r="D167" s="16" t="s">
        <v>265</v>
      </c>
      <c r="E167" s="16">
        <f t="shared" ref="E167:I167" si="30">IFERROR(SUM(E120:E123)/SUM(E120,E122),0)</f>
        <v>0</v>
      </c>
      <c r="F167" s="16">
        <f t="shared" si="30"/>
        <v>0</v>
      </c>
      <c r="G167" s="16">
        <f t="shared" si="30"/>
        <v>0</v>
      </c>
      <c r="H167" s="16">
        <f t="shared" si="30"/>
        <v>0</v>
      </c>
      <c r="I167" s="16">
        <f t="shared" si="30"/>
        <v>0</v>
      </c>
      <c r="J167" s="116" t="s">
        <v>166</v>
      </c>
      <c r="K167" s="113"/>
    </row>
    <row r="168" spans="1:11" x14ac:dyDescent="0.25">
      <c r="A168" s="39"/>
      <c r="B168" s="79"/>
      <c r="C168" s="77" t="s">
        <v>144</v>
      </c>
      <c r="D168" s="16" t="s">
        <v>265</v>
      </c>
      <c r="E168" s="16">
        <f t="shared" ref="E168:I168" si="31">IFERROR(SUM(E124:E127)/SUM(E124,E126),0)</f>
        <v>0</v>
      </c>
      <c r="F168" s="16">
        <f t="shared" si="31"/>
        <v>0</v>
      </c>
      <c r="G168" s="16">
        <f t="shared" si="31"/>
        <v>0</v>
      </c>
      <c r="H168" s="16">
        <f t="shared" si="31"/>
        <v>0</v>
      </c>
      <c r="I168" s="16">
        <f t="shared" si="31"/>
        <v>0</v>
      </c>
      <c r="J168" s="116" t="s">
        <v>167</v>
      </c>
      <c r="K168" s="113"/>
    </row>
    <row r="169" spans="1:11" ht="36.75" x14ac:dyDescent="0.25">
      <c r="A169" s="39"/>
      <c r="B169" s="79"/>
      <c r="C169" s="77" t="s">
        <v>142</v>
      </c>
      <c r="D169" s="16" t="s">
        <v>265</v>
      </c>
      <c r="E169" s="16">
        <f>IFERROR(SUM(E136,E138,E230)/SUM(E120:E123),0)</f>
        <v>0</v>
      </c>
      <c r="F169" s="16">
        <f>IFERROR(SUM(F136,F138,F230)/SUM(F120:F123),0)</f>
        <v>0</v>
      </c>
      <c r="G169" s="16">
        <f>IFERROR(SUM(G136,G138,G230)/SUM(G120:G123),0)</f>
        <v>0</v>
      </c>
      <c r="H169" s="16">
        <f>IFERROR(SUM(H136,H138,H230)/SUM(H120:H123),0)</f>
        <v>0</v>
      </c>
      <c r="I169" s="16">
        <f>IFERROR(SUM(I136,I138,I230)/SUM(I120:I123),0)</f>
        <v>0</v>
      </c>
      <c r="J169" s="116" t="s">
        <v>372</v>
      </c>
      <c r="K169" s="129" t="s">
        <v>468</v>
      </c>
    </row>
    <row r="170" spans="1:11" ht="36.75" x14ac:dyDescent="0.25">
      <c r="A170" s="39"/>
      <c r="B170" s="79"/>
      <c r="C170" s="77" t="s">
        <v>143</v>
      </c>
      <c r="D170" s="16" t="s">
        <v>265</v>
      </c>
      <c r="E170" s="16">
        <f>IFERROR(SUM(E140,E142,E231)/SUM(E124:E127),0)</f>
        <v>0</v>
      </c>
      <c r="F170" s="16">
        <f>IFERROR(SUM(F140,F142,F231)/SUM(F124:F127),0)</f>
        <v>0</v>
      </c>
      <c r="G170" s="16">
        <f>IFERROR(SUM(G140,G142,G231)/SUM(G124:G127),0)</f>
        <v>0</v>
      </c>
      <c r="H170" s="16">
        <f>IFERROR(SUM(H140,H142,H231)/SUM(H124:H127),0)</f>
        <v>0</v>
      </c>
      <c r="I170" s="16">
        <f>IFERROR(SUM(I140,I142,I231)/SUM(I124:I127),0)</f>
        <v>0</v>
      </c>
      <c r="J170" s="116" t="s">
        <v>373</v>
      </c>
      <c r="K170" s="113"/>
    </row>
    <row r="171" spans="1:11" x14ac:dyDescent="0.25">
      <c r="A171" s="39"/>
      <c r="B171" s="79"/>
      <c r="C171" s="77" t="s">
        <v>146</v>
      </c>
      <c r="D171" s="16" t="s">
        <v>265</v>
      </c>
      <c r="E171" s="16">
        <f t="shared" ref="E171:I171" si="32">IFERROR((SUM(E152:E155)/SUM(E120:E123))/(SUM(E152,E154)/SUM(E120,E122)),0)</f>
        <v>0</v>
      </c>
      <c r="F171" s="16">
        <f t="shared" si="32"/>
        <v>0</v>
      </c>
      <c r="G171" s="16">
        <f t="shared" si="32"/>
        <v>0</v>
      </c>
      <c r="H171" s="16">
        <f t="shared" si="32"/>
        <v>0</v>
      </c>
      <c r="I171" s="16">
        <f t="shared" si="32"/>
        <v>0</v>
      </c>
      <c r="J171" s="116" t="s">
        <v>145</v>
      </c>
      <c r="K171" s="113"/>
    </row>
    <row r="172" spans="1:11" x14ac:dyDescent="0.25">
      <c r="A172" s="39"/>
      <c r="B172" s="80"/>
      <c r="C172" s="81" t="s">
        <v>147</v>
      </c>
      <c r="D172" s="19" t="s">
        <v>265</v>
      </c>
      <c r="E172" s="19">
        <f t="shared" ref="E172:I172" si="33">IFERROR((SUM(E156:E159)/SUM(E124:E127))/(SUM(E156,E158)/SUM(E124,E126)),0)</f>
        <v>0</v>
      </c>
      <c r="F172" s="19">
        <f t="shared" si="33"/>
        <v>0</v>
      </c>
      <c r="G172" s="19">
        <f t="shared" si="33"/>
        <v>0</v>
      </c>
      <c r="H172" s="19">
        <f t="shared" si="33"/>
        <v>0</v>
      </c>
      <c r="I172" s="19">
        <f t="shared" si="33"/>
        <v>0</v>
      </c>
      <c r="J172" s="116" t="s">
        <v>148</v>
      </c>
      <c r="K172" s="113"/>
    </row>
    <row r="173" spans="1:11" x14ac:dyDescent="0.25">
      <c r="A173" s="82" t="s">
        <v>131</v>
      </c>
      <c r="B173" s="83"/>
      <c r="C173" s="84"/>
      <c r="D173" s="41"/>
      <c r="E173" s="28">
        <f>SUM(E174,E180,E189,E193,E201,E207)</f>
        <v>0</v>
      </c>
      <c r="F173" s="28">
        <f>SUM(F174,F180,F189,F193)</f>
        <v>0</v>
      </c>
      <c r="G173" s="28">
        <f>SUM(G174,G180,G189,G193)</f>
        <v>0</v>
      </c>
      <c r="H173" s="28">
        <f>SUM(H174,H180,H189,H193)</f>
        <v>0</v>
      </c>
      <c r="I173" s="28">
        <f>SUM(I174,I180,I189,I193)</f>
        <v>0</v>
      </c>
      <c r="J173" s="116"/>
    </row>
    <row r="174" spans="1:11" x14ac:dyDescent="0.25">
      <c r="A174" s="39"/>
      <c r="B174" s="85" t="s">
        <v>39</v>
      </c>
      <c r="C174" s="86"/>
      <c r="D174" s="13"/>
      <c r="E174" s="31">
        <f>SUM(E175:E179)</f>
        <v>0</v>
      </c>
      <c r="F174" s="31">
        <f t="shared" ref="F174:I174" si="34">SUM(F175:F179)</f>
        <v>0</v>
      </c>
      <c r="G174" s="31">
        <f t="shared" si="34"/>
        <v>0</v>
      </c>
      <c r="H174" s="31">
        <f t="shared" si="34"/>
        <v>0</v>
      </c>
      <c r="I174" s="31">
        <f t="shared" si="34"/>
        <v>0</v>
      </c>
      <c r="J174" s="116" t="s">
        <v>221</v>
      </c>
    </row>
    <row r="175" spans="1:11" x14ac:dyDescent="0.25">
      <c r="A175" s="10"/>
      <c r="B175" s="15"/>
      <c r="C175" s="87" t="s">
        <v>103</v>
      </c>
      <c r="D175" s="32"/>
      <c r="E175" s="34"/>
      <c r="F175" s="34"/>
      <c r="G175" s="34"/>
      <c r="H175" s="34"/>
      <c r="I175" s="34"/>
      <c r="J175" s="123" t="s">
        <v>108</v>
      </c>
      <c r="K175" s="113"/>
    </row>
    <row r="176" spans="1:11" x14ac:dyDescent="0.25">
      <c r="A176" s="39"/>
      <c r="B176" s="88"/>
      <c r="C176" s="87" t="s">
        <v>107</v>
      </c>
      <c r="D176" s="32"/>
      <c r="E176" s="34"/>
      <c r="F176" s="34"/>
      <c r="G176" s="34"/>
      <c r="H176" s="34"/>
      <c r="I176" s="34"/>
      <c r="J176" s="123" t="s">
        <v>109</v>
      </c>
      <c r="K176" s="113"/>
    </row>
    <row r="177" spans="1:11" x14ac:dyDescent="0.25">
      <c r="A177" s="39"/>
      <c r="B177" s="88"/>
      <c r="C177" s="87" t="s">
        <v>106</v>
      </c>
      <c r="D177" s="32"/>
      <c r="E177" s="34"/>
      <c r="F177" s="34"/>
      <c r="G177" s="34"/>
      <c r="H177" s="34"/>
      <c r="I177" s="34"/>
      <c r="J177" s="123" t="s">
        <v>110</v>
      </c>
      <c r="K177" s="113"/>
    </row>
    <row r="178" spans="1:11" x14ac:dyDescent="0.25">
      <c r="A178" s="39"/>
      <c r="B178" s="88"/>
      <c r="C178" s="87" t="s">
        <v>84</v>
      </c>
      <c r="D178" s="32"/>
      <c r="E178" s="34"/>
      <c r="F178" s="34"/>
      <c r="G178" s="34"/>
      <c r="H178" s="34"/>
      <c r="I178" s="34"/>
      <c r="J178" s="123" t="s">
        <v>111</v>
      </c>
      <c r="K178" s="113"/>
    </row>
    <row r="179" spans="1:11" x14ac:dyDescent="0.25">
      <c r="A179" s="39"/>
      <c r="B179" s="89"/>
      <c r="C179" s="90" t="s">
        <v>105</v>
      </c>
      <c r="D179" s="35"/>
      <c r="E179" s="34"/>
      <c r="F179" s="34"/>
      <c r="G179" s="34"/>
      <c r="H179" s="34"/>
      <c r="I179" s="34"/>
      <c r="J179" s="123" t="s">
        <v>104</v>
      </c>
      <c r="K179" s="129" t="s">
        <v>469</v>
      </c>
    </row>
    <row r="180" spans="1:11" x14ac:dyDescent="0.25">
      <c r="A180" s="39"/>
      <c r="B180" s="65" t="s">
        <v>225</v>
      </c>
      <c r="C180" s="91"/>
      <c r="D180" s="92"/>
      <c r="E180" s="93">
        <f t="shared" ref="E180:I180" si="35">SUM(E181:E186)</f>
        <v>0</v>
      </c>
      <c r="F180" s="93">
        <f>SUM(F181:F186)</f>
        <v>0</v>
      </c>
      <c r="G180" s="93">
        <f t="shared" si="35"/>
        <v>0</v>
      </c>
      <c r="H180" s="93">
        <f t="shared" si="35"/>
        <v>0</v>
      </c>
      <c r="I180" s="93">
        <f t="shared" si="35"/>
        <v>0</v>
      </c>
      <c r="J180" s="123" t="s">
        <v>222</v>
      </c>
    </row>
    <row r="181" spans="1:11" x14ac:dyDescent="0.25">
      <c r="A181" s="39"/>
      <c r="B181" s="15"/>
      <c r="C181" s="42" t="s">
        <v>113</v>
      </c>
      <c r="D181" s="32"/>
      <c r="E181" s="34"/>
      <c r="F181" s="34"/>
      <c r="G181" s="34"/>
      <c r="H181" s="34"/>
      <c r="I181" s="34"/>
      <c r="J181" s="119" t="s">
        <v>200</v>
      </c>
      <c r="K181" s="113"/>
    </row>
    <row r="182" spans="1:11" x14ac:dyDescent="0.25">
      <c r="A182" s="39"/>
      <c r="B182" s="45"/>
      <c r="C182" s="42" t="s">
        <v>114</v>
      </c>
      <c r="D182" s="32"/>
      <c r="E182" s="34"/>
      <c r="F182" s="34"/>
      <c r="G182" s="34"/>
      <c r="H182" s="34"/>
      <c r="I182" s="34"/>
      <c r="J182" s="119" t="s">
        <v>200</v>
      </c>
      <c r="K182" s="113"/>
    </row>
    <row r="183" spans="1:11" x14ac:dyDescent="0.25">
      <c r="A183" s="39"/>
      <c r="B183" s="45"/>
      <c r="C183" s="42" t="s">
        <v>330</v>
      </c>
      <c r="D183" s="32"/>
      <c r="E183" s="34"/>
      <c r="F183" s="34"/>
      <c r="G183" s="34"/>
      <c r="H183" s="34"/>
      <c r="I183" s="34"/>
      <c r="J183" s="119" t="s">
        <v>329</v>
      </c>
      <c r="K183" s="113"/>
    </row>
    <row r="184" spans="1:11" x14ac:dyDescent="0.25">
      <c r="A184" s="39"/>
      <c r="B184" s="45"/>
      <c r="C184" s="42" t="s">
        <v>335</v>
      </c>
      <c r="D184" s="32"/>
      <c r="E184" s="34"/>
      <c r="F184" s="34"/>
      <c r="G184" s="34"/>
      <c r="H184" s="34"/>
      <c r="I184" s="34"/>
      <c r="J184" s="119" t="s">
        <v>336</v>
      </c>
      <c r="K184" s="129" t="s">
        <v>470</v>
      </c>
    </row>
    <row r="185" spans="1:11" x14ac:dyDescent="0.25">
      <c r="A185" s="39"/>
      <c r="B185" s="45"/>
      <c r="C185" s="42" t="s">
        <v>223</v>
      </c>
      <c r="D185" s="32"/>
      <c r="E185" s="34"/>
      <c r="F185" s="34"/>
      <c r="G185" s="34"/>
      <c r="H185" s="34"/>
      <c r="I185" s="34"/>
      <c r="J185" s="119" t="s">
        <v>224</v>
      </c>
      <c r="K185" s="113"/>
    </row>
    <row r="186" spans="1:11" x14ac:dyDescent="0.25">
      <c r="A186" s="39"/>
      <c r="B186" s="48"/>
      <c r="C186" s="43" t="s">
        <v>227</v>
      </c>
      <c r="D186" s="35"/>
      <c r="E186" s="34"/>
      <c r="F186" s="34"/>
      <c r="G186" s="34"/>
      <c r="H186" s="34"/>
      <c r="I186" s="34"/>
      <c r="J186" s="119" t="s">
        <v>322</v>
      </c>
      <c r="K186" s="129" t="s">
        <v>471</v>
      </c>
    </row>
    <row r="187" spans="1:11" ht="36.75" x14ac:dyDescent="0.25">
      <c r="A187" s="39"/>
      <c r="B187" s="45"/>
      <c r="C187" s="42" t="s">
        <v>382</v>
      </c>
      <c r="D187" s="32"/>
      <c r="E187" s="34"/>
      <c r="F187" s="34"/>
      <c r="G187" s="34"/>
      <c r="H187" s="34"/>
      <c r="I187" s="34"/>
      <c r="J187" s="119" t="s">
        <v>384</v>
      </c>
      <c r="K187" s="129" t="s">
        <v>472</v>
      </c>
    </row>
    <row r="188" spans="1:11" ht="36.75" x14ac:dyDescent="0.25">
      <c r="A188" s="39"/>
      <c r="B188" s="45"/>
      <c r="C188" s="42" t="s">
        <v>383</v>
      </c>
      <c r="D188" s="32"/>
      <c r="E188" s="34"/>
      <c r="F188" s="34"/>
      <c r="G188" s="34"/>
      <c r="H188" s="34"/>
      <c r="I188" s="34"/>
      <c r="J188" s="119" t="s">
        <v>385</v>
      </c>
      <c r="K188" s="129"/>
    </row>
    <row r="189" spans="1:11" x14ac:dyDescent="0.25">
      <c r="A189" s="39"/>
      <c r="B189" s="65" t="s">
        <v>128</v>
      </c>
      <c r="C189" s="91"/>
      <c r="D189" s="92"/>
      <c r="E189" s="94">
        <f>SUM(E190)</f>
        <v>0</v>
      </c>
      <c r="F189" s="94">
        <f t="shared" ref="F189:I189" si="36">SUM(F190)</f>
        <v>0</v>
      </c>
      <c r="G189" s="94">
        <f>SUM(G190)</f>
        <v>0</v>
      </c>
      <c r="H189" s="94">
        <f t="shared" si="36"/>
        <v>0</v>
      </c>
      <c r="I189" s="94">
        <f t="shared" si="36"/>
        <v>0</v>
      </c>
      <c r="J189" s="119"/>
    </row>
    <row r="190" spans="1:11" ht="24.75" x14ac:dyDescent="0.25">
      <c r="A190" s="39"/>
      <c r="B190" s="45"/>
      <c r="C190" s="52" t="s">
        <v>128</v>
      </c>
      <c r="D190" s="53"/>
      <c r="E190" s="34"/>
      <c r="F190" s="34"/>
      <c r="G190" s="34"/>
      <c r="H190" s="34"/>
      <c r="I190" s="34"/>
      <c r="J190" s="119" t="s">
        <v>226</v>
      </c>
      <c r="K190" s="129" t="s">
        <v>473</v>
      </c>
    </row>
    <row r="191" spans="1:11" ht="24.75" x14ac:dyDescent="0.25">
      <c r="A191" s="39"/>
      <c r="B191" s="45"/>
      <c r="C191" s="77" t="s">
        <v>154</v>
      </c>
      <c r="D191" s="16" t="s">
        <v>164</v>
      </c>
      <c r="E191" s="95">
        <f>IFERROR(E181*365/E13,0)</f>
        <v>0</v>
      </c>
      <c r="F191" s="95">
        <f>IFERROR(F181*365/F13,0)</f>
        <v>0</v>
      </c>
      <c r="G191" s="95">
        <f>IFERROR(G181*365/G13,0)</f>
        <v>0</v>
      </c>
      <c r="H191" s="95">
        <f>IFERROR(H181*365/H13,0)</f>
        <v>0</v>
      </c>
      <c r="I191" s="95">
        <f>IFERROR(I181*365/I13,0)</f>
        <v>0</v>
      </c>
      <c r="J191" s="116" t="s">
        <v>155</v>
      </c>
      <c r="K191" s="113" t="s">
        <v>474</v>
      </c>
    </row>
    <row r="192" spans="1:11" ht="24.75" x14ac:dyDescent="0.25">
      <c r="A192" s="39"/>
      <c r="B192" s="48"/>
      <c r="C192" s="81" t="s">
        <v>156</v>
      </c>
      <c r="D192" s="19" t="s">
        <v>2</v>
      </c>
      <c r="E192" s="96">
        <f>IFERROR((E183+E182)/E180,0)</f>
        <v>0</v>
      </c>
      <c r="F192" s="96">
        <f>IFERROR((F183+F182)/F180,0)</f>
        <v>0</v>
      </c>
      <c r="G192" s="96">
        <f>IFERROR((G183+G182)/G180,0)</f>
        <v>0</v>
      </c>
      <c r="H192" s="96">
        <f>IFERROR((H183+H182)/H180,0)</f>
        <v>0</v>
      </c>
      <c r="I192" s="96">
        <f>IFERROR((I183+I182)/I180,0)</f>
        <v>0</v>
      </c>
      <c r="J192" s="116" t="s">
        <v>203</v>
      </c>
      <c r="K192" s="113"/>
    </row>
    <row r="193" spans="1:11" x14ac:dyDescent="0.25">
      <c r="A193" s="39"/>
      <c r="B193" s="37" t="s">
        <v>306</v>
      </c>
      <c r="C193" s="38"/>
      <c r="D193" s="38"/>
      <c r="E193" s="31">
        <f>SUM(E194:E199)</f>
        <v>0</v>
      </c>
      <c r="F193" s="31">
        <f t="shared" ref="F193:I193" si="37">SUM(F194:F199)</f>
        <v>0</v>
      </c>
      <c r="G193" s="31">
        <f t="shared" si="37"/>
        <v>0</v>
      </c>
      <c r="H193" s="31">
        <f>SUM(H194:H199)</f>
        <v>0</v>
      </c>
      <c r="I193" s="31">
        <f t="shared" si="37"/>
        <v>0</v>
      </c>
      <c r="J193" s="118"/>
    </row>
    <row r="194" spans="1:11" x14ac:dyDescent="0.25">
      <c r="A194" s="39"/>
      <c r="B194" s="15"/>
      <c r="C194" s="42" t="s">
        <v>115</v>
      </c>
      <c r="D194" s="32"/>
      <c r="E194" s="34"/>
      <c r="F194" s="34"/>
      <c r="G194" s="34"/>
      <c r="H194" s="34"/>
      <c r="I194" s="34"/>
      <c r="J194" s="119" t="s">
        <v>230</v>
      </c>
      <c r="K194" s="113" t="s">
        <v>476</v>
      </c>
    </row>
    <row r="195" spans="1:11" x14ac:dyDescent="0.25">
      <c r="A195" s="39"/>
      <c r="B195" s="45"/>
      <c r="C195" s="42" t="s">
        <v>116</v>
      </c>
      <c r="D195" s="32"/>
      <c r="E195" s="34"/>
      <c r="F195" s="34"/>
      <c r="G195" s="34"/>
      <c r="H195" s="34"/>
      <c r="I195" s="34"/>
      <c r="J195" s="119" t="s">
        <v>230</v>
      </c>
      <c r="K195" s="113"/>
    </row>
    <row r="196" spans="1:11" x14ac:dyDescent="0.25">
      <c r="A196" s="39"/>
      <c r="B196" s="45"/>
      <c r="C196" s="42" t="s">
        <v>228</v>
      </c>
      <c r="D196" s="32"/>
      <c r="E196" s="34"/>
      <c r="F196" s="34"/>
      <c r="G196" s="34"/>
      <c r="H196" s="34"/>
      <c r="I196" s="34"/>
      <c r="J196" s="119" t="s">
        <v>231</v>
      </c>
      <c r="K196" s="113"/>
    </row>
    <row r="197" spans="1:11" x14ac:dyDescent="0.25">
      <c r="A197" s="39"/>
      <c r="B197" s="69"/>
      <c r="C197" s="42" t="s">
        <v>277</v>
      </c>
      <c r="D197" s="32"/>
      <c r="E197" s="34"/>
      <c r="F197" s="34"/>
      <c r="G197" s="34"/>
      <c r="H197" s="34"/>
      <c r="I197" s="34"/>
      <c r="J197" s="119" t="s">
        <v>320</v>
      </c>
      <c r="K197" s="113"/>
    </row>
    <row r="198" spans="1:11" x14ac:dyDescent="0.25">
      <c r="A198" s="39"/>
      <c r="B198" s="69"/>
      <c r="C198" s="42" t="s">
        <v>278</v>
      </c>
      <c r="D198" s="32"/>
      <c r="E198" s="34"/>
      <c r="F198" s="34"/>
      <c r="G198" s="34"/>
      <c r="H198" s="34"/>
      <c r="I198" s="34"/>
      <c r="J198" s="119" t="s">
        <v>320</v>
      </c>
      <c r="K198" s="113"/>
    </row>
    <row r="199" spans="1:11" x14ac:dyDescent="0.25">
      <c r="A199" s="39"/>
      <c r="B199" s="69"/>
      <c r="C199" s="42" t="s">
        <v>229</v>
      </c>
      <c r="D199" s="32"/>
      <c r="E199" s="34"/>
      <c r="F199" s="34"/>
      <c r="G199" s="34"/>
      <c r="H199" s="34"/>
      <c r="I199" s="34"/>
      <c r="J199" s="119" t="s">
        <v>321</v>
      </c>
      <c r="K199" s="113" t="s">
        <v>475</v>
      </c>
    </row>
    <row r="200" spans="1:11" ht="24.75" x14ac:dyDescent="0.25">
      <c r="A200" s="39"/>
      <c r="B200" s="48"/>
      <c r="C200" s="19" t="s">
        <v>157</v>
      </c>
      <c r="D200" s="97" t="s">
        <v>164</v>
      </c>
      <c r="E200" s="19">
        <f>IFERROR(E194*365/(E32+E41),0)</f>
        <v>0</v>
      </c>
      <c r="F200" s="19">
        <f>IFERROR(F194*365/(F32+F41),0)</f>
        <v>0</v>
      </c>
      <c r="G200" s="19">
        <f>IFERROR(G194*365/(G32+G41),0)</f>
        <v>0</v>
      </c>
      <c r="H200" s="19">
        <f>IFERROR(H194*365/(H32+H41),0)</f>
        <v>0</v>
      </c>
      <c r="I200" s="19">
        <f>IFERROR(I194*365/(I32+I41),0)</f>
        <v>0</v>
      </c>
      <c r="J200" s="116" t="s">
        <v>220</v>
      </c>
      <c r="K200" s="113"/>
    </row>
    <row r="201" spans="1:11" x14ac:dyDescent="0.25">
      <c r="A201" s="39"/>
      <c r="B201" s="37" t="s">
        <v>299</v>
      </c>
      <c r="C201" s="38"/>
      <c r="D201" s="38"/>
      <c r="E201" s="31">
        <f t="shared" ref="E201:I201" si="38">SUM(E202:E206)</f>
        <v>0</v>
      </c>
      <c r="F201" s="31">
        <f t="shared" si="38"/>
        <v>0</v>
      </c>
      <c r="G201" s="31">
        <f t="shared" si="38"/>
        <v>0</v>
      </c>
      <c r="H201" s="31">
        <f t="shared" si="38"/>
        <v>0</v>
      </c>
      <c r="I201" s="31">
        <f t="shared" si="38"/>
        <v>0</v>
      </c>
      <c r="J201" s="121"/>
    </row>
    <row r="202" spans="1:11" x14ac:dyDescent="0.25">
      <c r="A202" s="39"/>
      <c r="B202" s="15"/>
      <c r="C202" s="42" t="s">
        <v>232</v>
      </c>
      <c r="D202" s="32"/>
      <c r="E202" s="34"/>
      <c r="F202" s="34"/>
      <c r="G202" s="34"/>
      <c r="H202" s="34"/>
      <c r="I202" s="34"/>
      <c r="J202" s="116" t="s">
        <v>238</v>
      </c>
      <c r="K202" s="129" t="s">
        <v>477</v>
      </c>
    </row>
    <row r="203" spans="1:11" x14ac:dyDescent="0.25">
      <c r="A203" s="39"/>
      <c r="B203" s="15"/>
      <c r="C203" s="42" t="s">
        <v>239</v>
      </c>
      <c r="D203" s="32"/>
      <c r="E203" s="34"/>
      <c r="F203" s="34"/>
      <c r="G203" s="34"/>
      <c r="H203" s="34"/>
      <c r="I203" s="34"/>
      <c r="J203" s="116" t="s">
        <v>240</v>
      </c>
      <c r="K203" s="113"/>
    </row>
    <row r="204" spans="1:11" x14ac:dyDescent="0.25">
      <c r="A204" s="39"/>
      <c r="B204" s="45"/>
      <c r="C204" s="42" t="s">
        <v>233</v>
      </c>
      <c r="D204" s="32"/>
      <c r="E204" s="34"/>
      <c r="F204" s="34"/>
      <c r="G204" s="34"/>
      <c r="H204" s="34"/>
      <c r="I204" s="34"/>
      <c r="J204" s="116" t="s">
        <v>241</v>
      </c>
      <c r="K204" s="113" t="s">
        <v>478</v>
      </c>
    </row>
    <row r="205" spans="1:11" x14ac:dyDescent="0.25">
      <c r="A205" s="39"/>
      <c r="B205" s="45"/>
      <c r="C205" s="42" t="s">
        <v>234</v>
      </c>
      <c r="D205" s="32"/>
      <c r="E205" s="34"/>
      <c r="F205" s="34"/>
      <c r="G205" s="34"/>
      <c r="H205" s="34"/>
      <c r="I205" s="34"/>
      <c r="J205" s="116" t="s">
        <v>237</v>
      </c>
      <c r="K205" s="140" t="s">
        <v>480</v>
      </c>
    </row>
    <row r="206" spans="1:11" x14ac:dyDescent="0.25">
      <c r="A206" s="39"/>
      <c r="B206" s="69"/>
      <c r="C206" s="50" t="s">
        <v>289</v>
      </c>
      <c r="D206" s="32"/>
      <c r="E206" s="34"/>
      <c r="F206" s="34"/>
      <c r="G206" s="34"/>
      <c r="H206" s="34"/>
      <c r="I206" s="34"/>
      <c r="J206" s="116" t="s">
        <v>236</v>
      </c>
      <c r="K206" s="140" t="s">
        <v>479</v>
      </c>
    </row>
    <row r="207" spans="1:11" x14ac:dyDescent="0.25">
      <c r="A207" s="39"/>
      <c r="B207" s="37" t="s">
        <v>325</v>
      </c>
      <c r="C207" s="38"/>
      <c r="D207" s="38"/>
      <c r="E207" s="31">
        <f>SUM(E208:E214)</f>
        <v>0</v>
      </c>
      <c r="F207" s="31">
        <f t="shared" ref="F207:H207" si="39">SUM(F208:F214)</f>
        <v>0</v>
      </c>
      <c r="G207" s="31">
        <f>SUM(G208:G214)</f>
        <v>0</v>
      </c>
      <c r="H207" s="31">
        <f t="shared" si="39"/>
        <v>0</v>
      </c>
      <c r="I207" s="31">
        <f>SUM(I208:I214)</f>
        <v>0</v>
      </c>
      <c r="J207" s="121"/>
      <c r="K207" s="129"/>
    </row>
    <row r="208" spans="1:11" x14ac:dyDescent="0.25">
      <c r="A208" s="39"/>
      <c r="B208" s="69"/>
      <c r="C208" s="50" t="s">
        <v>349</v>
      </c>
      <c r="D208" s="32"/>
      <c r="E208" s="34"/>
      <c r="F208" s="34"/>
      <c r="G208" s="34"/>
      <c r="H208" s="34"/>
      <c r="I208" s="34"/>
      <c r="J208" s="124" t="s">
        <v>354</v>
      </c>
      <c r="K208" s="129"/>
    </row>
    <row r="209" spans="1:11" x14ac:dyDescent="0.25">
      <c r="A209" s="39"/>
      <c r="B209" s="69"/>
      <c r="C209" s="50" t="s">
        <v>300</v>
      </c>
      <c r="D209" s="32"/>
      <c r="E209" s="34"/>
      <c r="F209" s="34"/>
      <c r="G209" s="34"/>
      <c r="H209" s="34"/>
      <c r="I209" s="34"/>
      <c r="J209" s="124" t="s">
        <v>355</v>
      </c>
      <c r="K209" s="129"/>
    </row>
    <row r="210" spans="1:11" x14ac:dyDescent="0.25">
      <c r="A210" s="39"/>
      <c r="B210" s="69"/>
      <c r="C210" s="50" t="s">
        <v>301</v>
      </c>
      <c r="D210" s="32"/>
      <c r="E210" s="34"/>
      <c r="F210" s="34"/>
      <c r="G210" s="34"/>
      <c r="H210" s="34"/>
      <c r="I210" s="34"/>
      <c r="J210" s="124" t="s">
        <v>356</v>
      </c>
      <c r="K210" s="138" t="s">
        <v>460</v>
      </c>
    </row>
    <row r="211" spans="1:11" x14ac:dyDescent="0.25">
      <c r="A211" s="39"/>
      <c r="B211" s="69"/>
      <c r="C211" s="50" t="s">
        <v>350</v>
      </c>
      <c r="D211" s="32"/>
      <c r="E211" s="34"/>
      <c r="F211" s="34"/>
      <c r="G211" s="34"/>
      <c r="H211" s="34"/>
      <c r="I211" s="34"/>
      <c r="J211" s="124" t="s">
        <v>357</v>
      </c>
      <c r="K211" s="129"/>
    </row>
    <row r="212" spans="1:11" x14ac:dyDescent="0.25">
      <c r="A212" s="39"/>
      <c r="B212" s="69"/>
      <c r="C212" s="50" t="s">
        <v>351</v>
      </c>
      <c r="D212" s="32"/>
      <c r="E212" s="34"/>
      <c r="F212" s="34"/>
      <c r="G212" s="34"/>
      <c r="H212" s="34"/>
      <c r="I212" s="34"/>
      <c r="J212" s="124" t="s">
        <v>358</v>
      </c>
      <c r="K212" s="129"/>
    </row>
    <row r="213" spans="1:11" x14ac:dyDescent="0.25">
      <c r="A213" s="39"/>
      <c r="B213" s="69"/>
      <c r="C213" s="50" t="s">
        <v>352</v>
      </c>
      <c r="D213" s="32"/>
      <c r="E213" s="34"/>
      <c r="F213" s="34"/>
      <c r="G213" s="34"/>
      <c r="H213" s="34"/>
      <c r="I213" s="34"/>
      <c r="J213" s="124" t="s">
        <v>359</v>
      </c>
      <c r="K213" s="129"/>
    </row>
    <row r="214" spans="1:11" x14ac:dyDescent="0.25">
      <c r="A214" s="39"/>
      <c r="B214" s="45"/>
      <c r="C214" s="50" t="s">
        <v>353</v>
      </c>
      <c r="D214" s="33"/>
      <c r="E214" s="34"/>
      <c r="F214" s="34"/>
      <c r="G214" s="34"/>
      <c r="H214" s="34"/>
      <c r="I214" s="34"/>
      <c r="J214" s="124" t="s">
        <v>290</v>
      </c>
      <c r="K214" s="129"/>
    </row>
    <row r="215" spans="1:11" x14ac:dyDescent="0.25">
      <c r="A215" s="39"/>
      <c r="B215" s="37" t="s">
        <v>326</v>
      </c>
      <c r="C215" s="38"/>
      <c r="D215" s="38"/>
      <c r="E215" s="31">
        <f>SUM(E216:E217)</f>
        <v>0</v>
      </c>
      <c r="F215" s="31">
        <f>SUM(F216:F217)</f>
        <v>0</v>
      </c>
      <c r="G215" s="31">
        <f t="shared" ref="G215:I215" si="40">SUM(G216:G217)</f>
        <v>0</v>
      </c>
      <c r="H215" s="31">
        <f t="shared" si="40"/>
        <v>0</v>
      </c>
      <c r="I215" s="31">
        <f t="shared" si="40"/>
        <v>0</v>
      </c>
      <c r="J215" s="124" t="s">
        <v>333</v>
      </c>
    </row>
    <row r="216" spans="1:11" x14ac:dyDescent="0.25">
      <c r="A216" s="39"/>
      <c r="B216" s="45"/>
      <c r="C216" s="50" t="s">
        <v>327</v>
      </c>
      <c r="D216" s="32"/>
      <c r="E216" s="34"/>
      <c r="F216" s="34"/>
      <c r="G216" s="34"/>
      <c r="H216" s="34"/>
      <c r="I216" s="34"/>
      <c r="J216" s="124" t="s">
        <v>332</v>
      </c>
    </row>
    <row r="217" spans="1:11" x14ac:dyDescent="0.25">
      <c r="A217" s="39"/>
      <c r="B217" s="48"/>
      <c r="C217" s="50" t="s">
        <v>328</v>
      </c>
      <c r="D217" s="35"/>
      <c r="E217" s="34"/>
      <c r="F217" s="34"/>
      <c r="G217" s="34"/>
      <c r="H217" s="34"/>
      <c r="I217" s="34"/>
      <c r="J217" s="124" t="s">
        <v>331</v>
      </c>
    </row>
    <row r="218" spans="1:11" x14ac:dyDescent="0.25">
      <c r="A218" s="39"/>
      <c r="B218" s="37" t="s">
        <v>334</v>
      </c>
      <c r="C218" s="38"/>
      <c r="D218" s="38"/>
      <c r="E218" s="31">
        <f t="shared" ref="E218:I218" si="41">SUM(E219:E224)</f>
        <v>0</v>
      </c>
      <c r="F218" s="31">
        <f t="shared" si="41"/>
        <v>0</v>
      </c>
      <c r="G218" s="31">
        <f t="shared" si="41"/>
        <v>0</v>
      </c>
      <c r="H218" s="31">
        <f t="shared" si="41"/>
        <v>0</v>
      </c>
      <c r="I218" s="31">
        <f t="shared" si="41"/>
        <v>0</v>
      </c>
      <c r="J218" s="124"/>
    </row>
    <row r="219" spans="1:11" x14ac:dyDescent="0.25">
      <c r="A219" s="39"/>
      <c r="B219" s="45"/>
      <c r="C219" s="50" t="s">
        <v>337</v>
      </c>
      <c r="D219" s="32"/>
      <c r="E219" s="34"/>
      <c r="F219" s="34"/>
      <c r="G219" s="34"/>
      <c r="H219" s="34"/>
      <c r="I219" s="34"/>
      <c r="J219" s="124" t="s">
        <v>343</v>
      </c>
      <c r="K219" s="129" t="s">
        <v>508</v>
      </c>
    </row>
    <row r="220" spans="1:11" x14ac:dyDescent="0.25">
      <c r="A220" s="39"/>
      <c r="B220" s="45"/>
      <c r="C220" s="50" t="s">
        <v>338</v>
      </c>
      <c r="D220" s="32"/>
      <c r="E220" s="34"/>
      <c r="F220" s="34"/>
      <c r="G220" s="34"/>
      <c r="H220" s="34"/>
      <c r="I220" s="34"/>
      <c r="J220" s="124" t="s">
        <v>344</v>
      </c>
      <c r="K220" s="113"/>
    </row>
    <row r="221" spans="1:11" x14ac:dyDescent="0.25">
      <c r="A221" s="39"/>
      <c r="B221" s="45"/>
      <c r="C221" s="50" t="s">
        <v>339</v>
      </c>
      <c r="D221" s="32"/>
      <c r="E221" s="34"/>
      <c r="F221" s="34"/>
      <c r="G221" s="34"/>
      <c r="H221" s="34"/>
      <c r="I221" s="34"/>
      <c r="J221" s="124" t="s">
        <v>345</v>
      </c>
      <c r="K221" s="113"/>
    </row>
    <row r="222" spans="1:11" x14ac:dyDescent="0.25">
      <c r="A222" s="39"/>
      <c r="B222" s="45"/>
      <c r="C222" s="50" t="s">
        <v>340</v>
      </c>
      <c r="D222" s="32"/>
      <c r="E222" s="34"/>
      <c r="F222" s="34"/>
      <c r="G222" s="34"/>
      <c r="H222" s="34"/>
      <c r="I222" s="34"/>
      <c r="J222" s="124" t="s">
        <v>346</v>
      </c>
      <c r="K222" s="113"/>
    </row>
    <row r="223" spans="1:11" x14ac:dyDescent="0.25">
      <c r="A223" s="39"/>
      <c r="B223" s="45"/>
      <c r="C223" s="50" t="s">
        <v>341</v>
      </c>
      <c r="D223" s="32"/>
      <c r="E223" s="34"/>
      <c r="F223" s="34"/>
      <c r="G223" s="34"/>
      <c r="H223" s="34"/>
      <c r="I223" s="34"/>
      <c r="J223" s="124" t="s">
        <v>347</v>
      </c>
      <c r="K223" s="113"/>
    </row>
    <row r="224" spans="1:11" x14ac:dyDescent="0.25">
      <c r="A224" s="39"/>
      <c r="B224" s="45"/>
      <c r="C224" s="50" t="s">
        <v>342</v>
      </c>
      <c r="D224" s="32"/>
      <c r="E224" s="34"/>
      <c r="F224" s="34"/>
      <c r="G224" s="34"/>
      <c r="H224" s="34"/>
      <c r="I224" s="34"/>
      <c r="J224" s="124" t="s">
        <v>348</v>
      </c>
      <c r="K224" s="113"/>
    </row>
    <row r="225" spans="1:11" x14ac:dyDescent="0.25">
      <c r="A225" s="82" t="s">
        <v>129</v>
      </c>
      <c r="B225" s="98"/>
      <c r="C225" s="99"/>
      <c r="D225" s="100"/>
      <c r="E225" s="28">
        <f>SUM(E226,E233,E239)</f>
        <v>0</v>
      </c>
      <c r="F225" s="28">
        <f>SUM(F226,F233,F239)</f>
        <v>0</v>
      </c>
      <c r="G225" s="28">
        <f>SUM(G226,G233,G239)</f>
        <v>0</v>
      </c>
      <c r="H225" s="28">
        <f>SUM(H226,H233,H239)</f>
        <v>0</v>
      </c>
      <c r="I225" s="28">
        <f>SUM(I226,I233,I239)</f>
        <v>0</v>
      </c>
      <c r="J225" s="118" t="s">
        <v>219</v>
      </c>
    </row>
    <row r="226" spans="1:11" x14ac:dyDescent="0.25">
      <c r="A226" s="101"/>
      <c r="B226" s="37" t="s">
        <v>118</v>
      </c>
      <c r="C226" s="58"/>
      <c r="D226" s="38"/>
      <c r="E226" s="31">
        <f>SUM(E227:E232)</f>
        <v>0</v>
      </c>
      <c r="F226" s="31">
        <f>SUM(F227:F232)</f>
        <v>0</v>
      </c>
      <c r="G226" s="31">
        <f>SUM(G227:G232)</f>
        <v>0</v>
      </c>
      <c r="H226" s="31">
        <f>SUM(H227:H232)</f>
        <v>0</v>
      </c>
      <c r="I226" s="31">
        <f>SUM(I227:I232)</f>
        <v>0</v>
      </c>
      <c r="J226" s="118" t="s">
        <v>215</v>
      </c>
      <c r="K226" s="5" t="s">
        <v>494</v>
      </c>
    </row>
    <row r="227" spans="1:11" x14ac:dyDescent="0.25">
      <c r="A227" s="102"/>
      <c r="B227" s="46"/>
      <c r="C227" s="42" t="s">
        <v>491</v>
      </c>
      <c r="D227" s="33"/>
      <c r="E227" s="34"/>
      <c r="F227" s="34"/>
      <c r="G227" s="34"/>
      <c r="H227" s="34"/>
      <c r="I227" s="34"/>
      <c r="J227" s="119" t="s">
        <v>380</v>
      </c>
      <c r="K227" s="129" t="s">
        <v>485</v>
      </c>
    </row>
    <row r="228" spans="1:11" x14ac:dyDescent="0.25">
      <c r="A228" s="39"/>
      <c r="B228" s="69"/>
      <c r="C228" s="42" t="s">
        <v>492</v>
      </c>
      <c r="D228" s="33"/>
      <c r="E228" s="34"/>
      <c r="F228" s="34"/>
      <c r="G228" s="34"/>
      <c r="H228" s="34"/>
      <c r="I228" s="34"/>
      <c r="J228" s="118" t="s">
        <v>119</v>
      </c>
      <c r="K228" s="129" t="s">
        <v>486</v>
      </c>
    </row>
    <row r="229" spans="1:11" x14ac:dyDescent="0.25">
      <c r="A229" s="39"/>
      <c r="B229" s="69"/>
      <c r="C229" s="42" t="s">
        <v>493</v>
      </c>
      <c r="D229" s="33"/>
      <c r="E229" s="34"/>
      <c r="F229" s="34"/>
      <c r="G229" s="34"/>
      <c r="H229" s="34"/>
      <c r="I229" s="34"/>
      <c r="J229" s="119" t="s">
        <v>381</v>
      </c>
      <c r="K229" s="129" t="s">
        <v>487</v>
      </c>
    </row>
    <row r="230" spans="1:11" x14ac:dyDescent="0.25">
      <c r="A230" s="39"/>
      <c r="B230" s="69"/>
      <c r="C230" s="42" t="s">
        <v>495</v>
      </c>
      <c r="D230" s="33"/>
      <c r="E230" s="34"/>
      <c r="F230" s="34"/>
      <c r="G230" s="34"/>
      <c r="H230" s="34"/>
      <c r="I230" s="34"/>
      <c r="J230" s="119" t="s">
        <v>272</v>
      </c>
      <c r="K230" s="129" t="s">
        <v>488</v>
      </c>
    </row>
    <row r="231" spans="1:11" x14ac:dyDescent="0.25">
      <c r="A231" s="39"/>
      <c r="B231" s="69"/>
      <c r="C231" s="42" t="s">
        <v>496</v>
      </c>
      <c r="D231" s="33"/>
      <c r="E231" s="34"/>
      <c r="F231" s="34"/>
      <c r="G231" s="34"/>
      <c r="H231" s="34"/>
      <c r="I231" s="34"/>
      <c r="J231" s="119" t="s">
        <v>272</v>
      </c>
      <c r="K231" s="129" t="s">
        <v>489</v>
      </c>
    </row>
    <row r="232" spans="1:11" x14ac:dyDescent="0.25">
      <c r="A232" s="39"/>
      <c r="B232" s="69"/>
      <c r="C232" s="42" t="s">
        <v>497</v>
      </c>
      <c r="D232" s="33"/>
      <c r="E232" s="34"/>
      <c r="F232" s="34"/>
      <c r="G232" s="34"/>
      <c r="H232" s="34"/>
      <c r="I232" s="34"/>
      <c r="J232" s="119" t="s">
        <v>272</v>
      </c>
      <c r="K232" s="129" t="s">
        <v>490</v>
      </c>
    </row>
    <row r="233" spans="1:11" x14ac:dyDescent="0.25">
      <c r="A233" s="39"/>
      <c r="B233" s="65" t="s">
        <v>498</v>
      </c>
      <c r="C233" s="58"/>
      <c r="D233" s="141"/>
      <c r="E233" s="31">
        <f>SUM(E234:E238)</f>
        <v>0</v>
      </c>
      <c r="F233" s="31">
        <f>SUM(F234:F238)</f>
        <v>0</v>
      </c>
      <c r="G233" s="31">
        <f>SUM(G234:G238)</f>
        <v>0</v>
      </c>
      <c r="H233" s="31">
        <f>SUM(H234:H238)</f>
        <v>0</v>
      </c>
      <c r="I233" s="31">
        <f>SUM(I234:I238)</f>
        <v>0</v>
      </c>
      <c r="J233" s="118" t="s">
        <v>216</v>
      </c>
    </row>
    <row r="234" spans="1:11" x14ac:dyDescent="0.25">
      <c r="A234" s="39"/>
      <c r="B234" s="46"/>
      <c r="C234" s="42" t="s">
        <v>504</v>
      </c>
      <c r="D234" s="33"/>
      <c r="E234" s="130"/>
      <c r="F234" s="34"/>
      <c r="G234" s="34"/>
      <c r="H234" s="34"/>
      <c r="I234" s="34"/>
      <c r="J234" s="118" t="s">
        <v>120</v>
      </c>
      <c r="K234" s="129" t="s">
        <v>499</v>
      </c>
    </row>
    <row r="235" spans="1:11" x14ac:dyDescent="0.25">
      <c r="A235" s="39"/>
      <c r="B235" s="45"/>
      <c r="C235" s="42" t="s">
        <v>505</v>
      </c>
      <c r="D235" s="33"/>
      <c r="E235" s="130"/>
      <c r="F235" s="34"/>
      <c r="G235" s="34"/>
      <c r="H235" s="34"/>
      <c r="I235" s="34"/>
      <c r="J235" s="118" t="s">
        <v>121</v>
      </c>
      <c r="K235" s="129" t="s">
        <v>500</v>
      </c>
    </row>
    <row r="236" spans="1:11" x14ac:dyDescent="0.25">
      <c r="A236" s="39"/>
      <c r="B236" s="45"/>
      <c r="C236" s="42" t="s">
        <v>506</v>
      </c>
      <c r="D236" s="33"/>
      <c r="E236" s="130"/>
      <c r="F236" s="34"/>
      <c r="G236" s="34"/>
      <c r="H236" s="34"/>
      <c r="I236" s="34"/>
      <c r="J236" s="118" t="s">
        <v>122</v>
      </c>
      <c r="K236" s="129" t="s">
        <v>501</v>
      </c>
    </row>
    <row r="237" spans="1:11" x14ac:dyDescent="0.25">
      <c r="A237" s="39"/>
      <c r="B237" s="45"/>
      <c r="C237" s="42" t="s">
        <v>512</v>
      </c>
      <c r="D237" s="33"/>
      <c r="E237" s="130"/>
      <c r="F237" s="34"/>
      <c r="G237" s="34"/>
      <c r="H237" s="34"/>
      <c r="I237" s="34"/>
      <c r="J237" s="118" t="s">
        <v>123</v>
      </c>
      <c r="K237" s="129" t="s">
        <v>502</v>
      </c>
    </row>
    <row r="238" spans="1:11" x14ac:dyDescent="0.25">
      <c r="A238" s="39"/>
      <c r="B238" s="48"/>
      <c r="C238" s="43" t="s">
        <v>507</v>
      </c>
      <c r="D238" s="36"/>
      <c r="E238" s="130"/>
      <c r="F238" s="34"/>
      <c r="G238" s="34"/>
      <c r="H238" s="34"/>
      <c r="I238" s="34"/>
      <c r="J238" s="118" t="s">
        <v>124</v>
      </c>
      <c r="K238" s="138" t="s">
        <v>503</v>
      </c>
    </row>
    <row r="239" spans="1:11" x14ac:dyDescent="0.25">
      <c r="A239" s="39"/>
      <c r="B239" s="69" t="s">
        <v>79</v>
      </c>
      <c r="C239" s="103"/>
      <c r="D239" s="104"/>
      <c r="E239" s="31">
        <f>SUM(E240)</f>
        <v>0</v>
      </c>
      <c r="F239" s="31">
        <f t="shared" ref="F239:H239" si="42">SUM(F240)</f>
        <v>0</v>
      </c>
      <c r="G239" s="31">
        <f t="shared" si="42"/>
        <v>0</v>
      </c>
      <c r="H239" s="31">
        <f t="shared" si="42"/>
        <v>0</v>
      </c>
      <c r="I239" s="31">
        <f>SUM(I240)</f>
        <v>0</v>
      </c>
      <c r="J239" s="118" t="s">
        <v>125</v>
      </c>
    </row>
    <row r="240" spans="1:11" x14ac:dyDescent="0.25">
      <c r="A240" s="39"/>
      <c r="B240" s="105"/>
      <c r="C240" s="106" t="s">
        <v>85</v>
      </c>
      <c r="D240" s="36"/>
      <c r="E240" s="34"/>
      <c r="F240" s="34"/>
      <c r="G240" s="34"/>
      <c r="H240" s="34"/>
      <c r="I240" s="34"/>
      <c r="J240" s="118" t="s">
        <v>125</v>
      </c>
      <c r="K240" s="129" t="s">
        <v>481</v>
      </c>
    </row>
    <row r="241" spans="1:11" ht="36.75" x14ac:dyDescent="0.25">
      <c r="A241" s="39"/>
      <c r="B241" s="132"/>
      <c r="C241" s="143" t="s">
        <v>510</v>
      </c>
      <c r="D241" s="32" t="s">
        <v>2</v>
      </c>
      <c r="E241" s="144">
        <f>IFERROR(SUM(E93+E94+E96+E180-E193)/E23,0)</f>
        <v>0</v>
      </c>
      <c r="F241" s="142" t="s">
        <v>513</v>
      </c>
      <c r="G241" s="142" t="s">
        <v>513</v>
      </c>
      <c r="H241" s="142" t="s">
        <v>513</v>
      </c>
      <c r="I241" s="142" t="s">
        <v>513</v>
      </c>
      <c r="J241" s="116" t="s">
        <v>511</v>
      </c>
      <c r="K241" s="129"/>
    </row>
    <row r="242" spans="1:11" x14ac:dyDescent="0.25">
      <c r="A242" s="25" t="s">
        <v>132</v>
      </c>
      <c r="B242" s="107"/>
      <c r="C242" s="54"/>
      <c r="D242" s="26"/>
      <c r="E242" s="28">
        <f>SUM(E243,E245,E247)</f>
        <v>0</v>
      </c>
      <c r="F242" s="28">
        <f t="shared" ref="F242:I242" si="43">SUM(F243,F245,F247)</f>
        <v>0</v>
      </c>
      <c r="G242" s="28">
        <f t="shared" si="43"/>
        <v>0</v>
      </c>
      <c r="H242" s="28">
        <f t="shared" si="43"/>
        <v>0</v>
      </c>
      <c r="I242" s="28">
        <f t="shared" si="43"/>
        <v>0</v>
      </c>
      <c r="J242" s="118" t="s">
        <v>218</v>
      </c>
    </row>
    <row r="243" spans="1:11" x14ac:dyDescent="0.25">
      <c r="A243" s="39"/>
      <c r="B243" s="65" t="s">
        <v>127</v>
      </c>
      <c r="C243" s="58"/>
      <c r="D243" s="38"/>
      <c r="E243" s="31">
        <f>SUM(E244)</f>
        <v>0</v>
      </c>
      <c r="F243" s="31">
        <f>SUM(F244)</f>
        <v>0</v>
      </c>
      <c r="G243" s="31">
        <f t="shared" ref="G243:I243" si="44">SUM(G244)</f>
        <v>0</v>
      </c>
      <c r="H243" s="31">
        <f t="shared" si="44"/>
        <v>0</v>
      </c>
      <c r="I243" s="31">
        <f t="shared" si="44"/>
        <v>0</v>
      </c>
      <c r="J243" s="118" t="s">
        <v>133</v>
      </c>
      <c r="K243" s="129" t="s">
        <v>482</v>
      </c>
    </row>
    <row r="244" spans="1:11" x14ac:dyDescent="0.25">
      <c r="A244" s="102"/>
      <c r="B244" s="105"/>
      <c r="C244" s="43" t="s">
        <v>127</v>
      </c>
      <c r="D244" s="36"/>
      <c r="E244" s="34"/>
      <c r="F244" s="34"/>
      <c r="G244" s="34"/>
      <c r="H244" s="34"/>
      <c r="I244" s="34"/>
      <c r="J244" s="118" t="s">
        <v>133</v>
      </c>
    </row>
    <row r="245" spans="1:11" x14ac:dyDescent="0.25">
      <c r="A245" s="102"/>
      <c r="B245" s="65" t="s">
        <v>134</v>
      </c>
      <c r="C245" s="103"/>
      <c r="D245" s="104"/>
      <c r="E245" s="61">
        <f>SUM(E246)</f>
        <v>0</v>
      </c>
      <c r="F245" s="61">
        <f t="shared" ref="F245:I245" si="45">SUM(F246)</f>
        <v>0</v>
      </c>
      <c r="G245" s="61">
        <f t="shared" si="45"/>
        <v>0</v>
      </c>
      <c r="H245" s="61">
        <f t="shared" si="45"/>
        <v>0</v>
      </c>
      <c r="I245" s="61">
        <f t="shared" si="45"/>
        <v>0</v>
      </c>
      <c r="J245" s="118" t="s">
        <v>217</v>
      </c>
    </row>
    <row r="246" spans="1:11" x14ac:dyDescent="0.25">
      <c r="A246" s="39"/>
      <c r="B246" s="105"/>
      <c r="C246" s="108" t="s">
        <v>134</v>
      </c>
      <c r="D246" s="104"/>
      <c r="E246" s="109">
        <f>SUM(E100:E101)</f>
        <v>0</v>
      </c>
      <c r="F246" s="109">
        <f>SUM(F100:F101)</f>
        <v>0</v>
      </c>
      <c r="G246" s="109">
        <f>SUM(G100:G101)</f>
        <v>0</v>
      </c>
      <c r="H246" s="109">
        <f>SUM(H100:H101)</f>
        <v>0</v>
      </c>
      <c r="I246" s="109">
        <f>SUM(I100:I101)</f>
        <v>0</v>
      </c>
      <c r="J246" s="118" t="s">
        <v>361</v>
      </c>
      <c r="K246" s="129" t="s">
        <v>483</v>
      </c>
    </row>
    <row r="247" spans="1:11" x14ac:dyDescent="0.25">
      <c r="A247" s="39"/>
      <c r="B247" s="65" t="s">
        <v>126</v>
      </c>
      <c r="C247" s="58"/>
      <c r="D247" s="38"/>
      <c r="E247" s="31">
        <f>SUM(E248)</f>
        <v>0</v>
      </c>
      <c r="F247" s="31">
        <f t="shared" ref="F247:I247" si="46">SUM(F248)</f>
        <v>0</v>
      </c>
      <c r="G247" s="31">
        <f>SUM(G248)</f>
        <v>0</v>
      </c>
      <c r="H247" s="31">
        <f t="shared" si="46"/>
        <v>0</v>
      </c>
      <c r="I247" s="31">
        <f t="shared" si="46"/>
        <v>0</v>
      </c>
      <c r="J247" s="118" t="s">
        <v>135</v>
      </c>
    </row>
    <row r="248" spans="1:11" x14ac:dyDescent="0.25">
      <c r="A248" s="110"/>
      <c r="B248" s="105"/>
      <c r="C248" s="43" t="s">
        <v>126</v>
      </c>
      <c r="D248" s="36"/>
      <c r="E248" s="34"/>
      <c r="F248" s="34"/>
      <c r="G248" s="34"/>
      <c r="H248" s="34"/>
      <c r="I248" s="34"/>
      <c r="J248" s="118" t="s">
        <v>135</v>
      </c>
      <c r="K248" s="129" t="s">
        <v>484</v>
      </c>
    </row>
  </sheetData>
  <pageMargins left="0.25" right="0.25" top="0.75" bottom="0.75" header="0.3" footer="0.3"/>
  <pageSetup paperSize="9" scale="3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n p P T A D l x F W n A A A A + A A A A B I A H A B D b 2 5 m a W c v U G F j a 2 F n Z S 5 4 b W w g o h g A K K A U A A A A A A A A A A A A A A A A A A A A A A A A A A A A h Y + 9 D o I w G E V f h X S n P 8 C A 5 K M M r J K Y m B j j 1 t Q K j V A M L Z Z 3 c / C R f A V J F H V z v C d n O P d x u 0 M x d W 1 w V Y P V v c k R w x Q F y s j + q E 2 d o 9 G d w h Q V H D Z C n k W t g l k 2 N p v s M U e N c 5 e M E O 8 9 9 j H u h 5 p E l D K y r 9 Z b 2 a h O o I + s / 8 u h N t Y J I x X i s H v F 8 A g n K 5 y k M c N x y o A s G C p t v k o 0 F 2 M K 5 A d C O b Z u H B S X N i w P Q J Y J 5 P 2 C P w F Q S w M E F A A C A A g A c n p P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6 T 0 w o i k e 4 D g A A A B E A A A A T A B w A R m 9 y b X V s Y X M v U 2 V j d G l v b j E u b S C i G A A o o B Q A A A A A A A A A A A A A A A A A A A A A A A A A A A A r T k 0 u y c z P U w i G 0 I b W A F B L A Q I t A B Q A A g A I A H J 6 T 0 w A 5 c R V p w A A A P g A A A A S A A A A A A A A A A A A A A A A A A A A A A B D b 2 5 m a W c v U G F j a 2 F n Z S 5 4 b W x Q S w E C L Q A U A A I A C A B y e k 9 M D 8 r p q 6 Q A A A D p A A A A E w A A A A A A A A A A A A A A A A D z A A A A W 0 N v b n R l b n R f V H l w Z X N d L n h t b F B L A Q I t A B Q A A g A I A H J 6 T 0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4 1 4 d t F T Y y Q L K l H b T k 1 J / I A A A A A A I A A A A A A A N m A A D A A A A A E A A A A H 9 s 4 t + 6 t l A Z t F o 1 S 5 X K 0 R k A A A A A B I A A A K A A A A A Q A A A A c I K n v D D M U 1 7 f g D r 9 D F Y u U V A A A A D H G L 3 + V G n V R w t f W 3 B C I a y V f a p Y s h + I 7 N z i K V l q R u a e Y u f S 7 I O O l e P V g T o d L B G c r p Y 6 j 9 0 1 T r P C X u C 8 J u u M v f Y b V 3 F b g + m v C I b n 9 L h Q k q s x g R Q A A A C H N m e H 1 O M 0 I / u V a 8 H 2 h h o e a a t + g Q = = < / D a t a M a s h u p > 
</file>

<file path=customXml/itemProps1.xml><?xml version="1.0" encoding="utf-8"?>
<ds:datastoreItem xmlns:ds="http://schemas.openxmlformats.org/officeDocument/2006/customXml" ds:itemID="{5C88B675-8A5C-42BE-8835-30072A41E6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Organizace</vt:lpstr>
      <vt:lpstr>Tabulka</vt:lpstr>
      <vt:lpstr>Ico</vt:lpstr>
      <vt:lpstr>Mesic</vt:lpstr>
      <vt:lpstr>Rok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Polák</dc:creator>
  <cp:lastModifiedBy>Jaroslav Mazur</cp:lastModifiedBy>
  <cp:lastPrinted>2018-08-15T12:31:30Z</cp:lastPrinted>
  <dcterms:created xsi:type="dcterms:W3CDTF">2017-11-24T10:10:52Z</dcterms:created>
  <dcterms:modified xsi:type="dcterms:W3CDTF">2018-10-01T16:04:46Z</dcterms:modified>
</cp:coreProperties>
</file>