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áce\Projekty_DOKUMENTY\2018\K. Vary - ZŠ Krušnohorská - Bazén\"/>
    </mc:Choice>
  </mc:AlternateContent>
  <xr:revisionPtr revIDLastSave="0" documentId="10_ncr:8100000_{E82C1AD3-6BF3-4CF8-9D6A-AC6FE3D5D63F}" xr6:coauthVersionLast="34" xr6:coauthVersionMax="34" xr10:uidLastSave="{00000000-0000-0000-0000-000000000000}"/>
  <bookViews>
    <workbookView xWindow="120" yWindow="15" windowWidth="11280" windowHeight="6480" tabRatio="896" xr2:uid="{00000000-000D-0000-FFFF-FFFF00000000}"/>
  </bookViews>
  <sheets>
    <sheet name="Rekapitulace" sheetId="2" r:id="rId1"/>
    <sheet name="Zař. č. 1" sheetId="1" r:id="rId2"/>
    <sheet name="Zař. č. 2" sheetId="15" r:id="rId3"/>
    <sheet name="Zař. č. 3" sheetId="42" r:id="rId4"/>
    <sheet name="Zař. č. 4" sheetId="50" r:id="rId5"/>
    <sheet name="Zař. č. 5" sheetId="43" r:id="rId6"/>
    <sheet name="Zař. č. 6" sheetId="49" r:id="rId7"/>
    <sheet name="Zař. č. 7" sheetId="51" r:id="rId8"/>
  </sheets>
  <calcPr calcId="162913"/>
</workbook>
</file>

<file path=xl/calcChain.xml><?xml version="1.0" encoding="utf-8"?>
<calcChain xmlns="http://schemas.openxmlformats.org/spreadsheetml/2006/main">
  <c r="H49" i="15" l="1"/>
  <c r="I49" i="15" s="1"/>
  <c r="G49" i="15"/>
  <c r="H19" i="49" l="1"/>
  <c r="I19" i="49" s="1"/>
  <c r="G19" i="49"/>
  <c r="H19" i="43"/>
  <c r="I19" i="43" s="1"/>
  <c r="G19" i="43"/>
  <c r="H12" i="49"/>
  <c r="I12" i="49" s="1"/>
  <c r="G12" i="49"/>
  <c r="H24" i="49"/>
  <c r="I24" i="49" s="1"/>
  <c r="G24" i="49"/>
  <c r="I75" i="51"/>
  <c r="I76" i="51"/>
  <c r="I63" i="51"/>
  <c r="I44" i="51"/>
  <c r="H24" i="43"/>
  <c r="I24" i="43" s="1"/>
  <c r="I74" i="51"/>
  <c r="I60" i="51"/>
  <c r="I59" i="51"/>
  <c r="I56" i="51"/>
  <c r="I53" i="51"/>
  <c r="I52" i="51"/>
  <c r="I51" i="51"/>
  <c r="I49" i="51"/>
  <c r="I47" i="51"/>
  <c r="I41" i="51"/>
  <c r="I31" i="51"/>
  <c r="I30" i="51"/>
  <c r="I29" i="51"/>
  <c r="I27" i="51"/>
  <c r="I25" i="51"/>
  <c r="I23" i="51"/>
  <c r="I21" i="51"/>
  <c r="I19" i="51"/>
  <c r="I17" i="51"/>
  <c r="I15" i="51"/>
  <c r="I13" i="51"/>
  <c r="I11" i="51"/>
  <c r="I9" i="51"/>
  <c r="H90" i="49"/>
  <c r="I90" i="49" s="1"/>
  <c r="G90" i="49"/>
  <c r="H87" i="49"/>
  <c r="I87" i="49" s="1"/>
  <c r="G87" i="49"/>
  <c r="H84" i="49"/>
  <c r="I84" i="49" s="1"/>
  <c r="G84" i="49"/>
  <c r="H77" i="49"/>
  <c r="I77" i="49" s="1"/>
  <c r="G77" i="49"/>
  <c r="H63" i="49"/>
  <c r="I63" i="49" s="1"/>
  <c r="G63" i="49"/>
  <c r="H60" i="49"/>
  <c r="I60" i="49" s="1"/>
  <c r="G60" i="49"/>
  <c r="H59" i="49"/>
  <c r="I59" i="49" s="1"/>
  <c r="G59" i="49"/>
  <c r="H58" i="49"/>
  <c r="I58" i="49" s="1"/>
  <c r="G58" i="49"/>
  <c r="H57" i="49"/>
  <c r="I57" i="49" s="1"/>
  <c r="G57" i="49"/>
  <c r="H56" i="49"/>
  <c r="I56" i="49" s="1"/>
  <c r="G56" i="49"/>
  <c r="H55" i="49"/>
  <c r="I55" i="49" s="1"/>
  <c r="G55" i="49"/>
  <c r="H54" i="49"/>
  <c r="I54" i="49" s="1"/>
  <c r="G54" i="49"/>
  <c r="H51" i="49"/>
  <c r="I51" i="49" s="1"/>
  <c r="G51" i="49"/>
  <c r="H49" i="49"/>
  <c r="I49" i="49" s="1"/>
  <c r="G49" i="49"/>
  <c r="H47" i="49"/>
  <c r="I47" i="49" s="1"/>
  <c r="G47" i="49"/>
  <c r="H45" i="49"/>
  <c r="I45" i="49" s="1"/>
  <c r="G45" i="49"/>
  <c r="H43" i="49"/>
  <c r="I43" i="49" s="1"/>
  <c r="G43" i="49"/>
  <c r="I41" i="49"/>
  <c r="H41" i="49"/>
  <c r="G41" i="49"/>
  <c r="H23" i="49"/>
  <c r="I23" i="49" s="1"/>
  <c r="G23" i="49"/>
  <c r="H17" i="49"/>
  <c r="I17" i="49" s="1"/>
  <c r="G17" i="49"/>
  <c r="H16" i="49"/>
  <c r="I16" i="49"/>
  <c r="G16" i="49"/>
  <c r="H13" i="49"/>
  <c r="I13" i="49" s="1"/>
  <c r="G13" i="49"/>
  <c r="H11" i="49"/>
  <c r="I11" i="49" s="1"/>
  <c r="G11" i="49"/>
  <c r="H10" i="49"/>
  <c r="I10" i="49" s="1"/>
  <c r="G10" i="49"/>
  <c r="H9" i="49"/>
  <c r="I9" i="49" s="1"/>
  <c r="G9" i="49"/>
  <c r="H8" i="49"/>
  <c r="I8" i="49" s="1"/>
  <c r="G8" i="49"/>
  <c r="H90" i="43"/>
  <c r="I90" i="43" s="1"/>
  <c r="G90" i="43"/>
  <c r="H87" i="43"/>
  <c r="I87" i="43" s="1"/>
  <c r="G87" i="43"/>
  <c r="H84" i="43"/>
  <c r="I84" i="43" s="1"/>
  <c r="G84" i="43"/>
  <c r="H77" i="43"/>
  <c r="I77" i="43" s="1"/>
  <c r="G77" i="43"/>
  <c r="H63" i="43"/>
  <c r="I63" i="43" s="1"/>
  <c r="G63" i="43"/>
  <c r="H60" i="43"/>
  <c r="I60" i="43" s="1"/>
  <c r="G60" i="43"/>
  <c r="H59" i="43"/>
  <c r="I59" i="43" s="1"/>
  <c r="G59" i="43"/>
  <c r="H58" i="43"/>
  <c r="I58" i="43" s="1"/>
  <c r="G58" i="43"/>
  <c r="H57" i="43"/>
  <c r="I57" i="43" s="1"/>
  <c r="G57" i="43"/>
  <c r="H56" i="43"/>
  <c r="I56" i="43" s="1"/>
  <c r="G56" i="43"/>
  <c r="H55" i="43"/>
  <c r="I55" i="43" s="1"/>
  <c r="G55" i="43"/>
  <c r="H54" i="43"/>
  <c r="I54" i="43" s="1"/>
  <c r="G54" i="43"/>
  <c r="H51" i="43"/>
  <c r="I51" i="43" s="1"/>
  <c r="G51" i="43"/>
  <c r="H49" i="43"/>
  <c r="I49" i="43" s="1"/>
  <c r="G49" i="43"/>
  <c r="H47" i="43"/>
  <c r="I47" i="43" s="1"/>
  <c r="G47" i="43"/>
  <c r="H45" i="43"/>
  <c r="I45" i="43" s="1"/>
  <c r="G45" i="43"/>
  <c r="H43" i="43"/>
  <c r="I43" i="43" s="1"/>
  <c r="G43" i="43"/>
  <c r="H41" i="43"/>
  <c r="I41" i="43" s="1"/>
  <c r="G41" i="43"/>
  <c r="G24" i="43"/>
  <c r="H23" i="43"/>
  <c r="I23" i="43" s="1"/>
  <c r="G23" i="43"/>
  <c r="H17" i="43"/>
  <c r="I17" i="43" s="1"/>
  <c r="G17" i="43"/>
  <c r="H16" i="43"/>
  <c r="I16" i="43" s="1"/>
  <c r="G16" i="43"/>
  <c r="H13" i="43"/>
  <c r="I13" i="43" s="1"/>
  <c r="G13" i="43"/>
  <c r="H12" i="43"/>
  <c r="I12" i="43" s="1"/>
  <c r="G12" i="43"/>
  <c r="H11" i="43"/>
  <c r="I11" i="43" s="1"/>
  <c r="G11" i="43"/>
  <c r="H10" i="43"/>
  <c r="I10" i="43"/>
  <c r="G10" i="43"/>
  <c r="H9" i="43"/>
  <c r="I9" i="43" s="1"/>
  <c r="G9" i="43"/>
  <c r="H8" i="43"/>
  <c r="I8" i="43" s="1"/>
  <c r="G8" i="43"/>
  <c r="H110" i="50"/>
  <c r="I110" i="50" s="1"/>
  <c r="G110" i="50"/>
  <c r="H107" i="50"/>
  <c r="I107" i="50" s="1"/>
  <c r="G107" i="50"/>
  <c r="H104" i="50"/>
  <c r="I104" i="50" s="1"/>
  <c r="G104" i="50"/>
  <c r="H92" i="50"/>
  <c r="I92" i="50" s="1"/>
  <c r="G92" i="50"/>
  <c r="H85" i="50"/>
  <c r="I85" i="50" s="1"/>
  <c r="G85" i="50"/>
  <c r="H81" i="50"/>
  <c r="I81" i="50" s="1"/>
  <c r="G81" i="50"/>
  <c r="H80" i="50"/>
  <c r="I80" i="50" s="1"/>
  <c r="G80" i="50"/>
  <c r="H79" i="50"/>
  <c r="I79" i="50" s="1"/>
  <c r="G79" i="50"/>
  <c r="H78" i="50"/>
  <c r="I78" i="50" s="1"/>
  <c r="G78" i="50"/>
  <c r="I77" i="50"/>
  <c r="H77" i="50"/>
  <c r="G77" i="50"/>
  <c r="H76" i="50"/>
  <c r="I76" i="50" s="1"/>
  <c r="G76" i="50"/>
  <c r="H75" i="50"/>
  <c r="I75" i="50" s="1"/>
  <c r="G75" i="50"/>
  <c r="H74" i="50"/>
  <c r="I74" i="50" s="1"/>
  <c r="G74" i="50"/>
  <c r="H73" i="50"/>
  <c r="I73" i="50" s="1"/>
  <c r="G73" i="50"/>
  <c r="H72" i="50"/>
  <c r="I72" i="50" s="1"/>
  <c r="G72" i="50"/>
  <c r="H53" i="50"/>
  <c r="I53" i="50" s="1"/>
  <c r="G53" i="50"/>
  <c r="H51" i="50"/>
  <c r="I51" i="50" s="1"/>
  <c r="G51" i="50"/>
  <c r="H49" i="50"/>
  <c r="I49" i="50" s="1"/>
  <c r="G49" i="50"/>
  <c r="H47" i="50"/>
  <c r="I47" i="50" s="1"/>
  <c r="G47" i="50"/>
  <c r="H45" i="50"/>
  <c r="I45" i="50" s="1"/>
  <c r="G45" i="50"/>
  <c r="H43" i="50"/>
  <c r="I43" i="50" s="1"/>
  <c r="G43" i="50"/>
  <c r="H41" i="50"/>
  <c r="I41" i="50" s="1"/>
  <c r="G41" i="50"/>
  <c r="H39" i="50"/>
  <c r="I39" i="50" s="1"/>
  <c r="G39" i="50"/>
  <c r="H29" i="50"/>
  <c r="I29" i="50" s="1"/>
  <c r="G29" i="50"/>
  <c r="H27" i="50"/>
  <c r="I27" i="50" s="1"/>
  <c r="G27" i="50"/>
  <c r="H7" i="50"/>
  <c r="I7" i="50" s="1"/>
  <c r="G7" i="50"/>
  <c r="H113" i="42"/>
  <c r="I113" i="42" s="1"/>
  <c r="G113" i="42"/>
  <c r="H110" i="42"/>
  <c r="I110" i="42" s="1"/>
  <c r="G110" i="42"/>
  <c r="H107" i="42"/>
  <c r="I107" i="42" s="1"/>
  <c r="G107" i="42"/>
  <c r="H87" i="42"/>
  <c r="I87" i="42" s="1"/>
  <c r="G87" i="42"/>
  <c r="H83" i="42"/>
  <c r="I83" i="42" s="1"/>
  <c r="G83" i="42"/>
  <c r="H82" i="42"/>
  <c r="I82" i="42" s="1"/>
  <c r="G82" i="42"/>
  <c r="H81" i="42"/>
  <c r="I81" i="42" s="1"/>
  <c r="G81" i="42"/>
  <c r="H80" i="42"/>
  <c r="I80" i="42" s="1"/>
  <c r="G80" i="42"/>
  <c r="H79" i="42"/>
  <c r="I79" i="42" s="1"/>
  <c r="G79" i="42"/>
  <c r="H78" i="42"/>
  <c r="I78" i="42" s="1"/>
  <c r="G78" i="42"/>
  <c r="H77" i="42"/>
  <c r="I77" i="42" s="1"/>
  <c r="G77" i="42"/>
  <c r="H76" i="42"/>
  <c r="I76" i="42" s="1"/>
  <c r="G76" i="42"/>
  <c r="H75" i="42"/>
  <c r="I75" i="42" s="1"/>
  <c r="G75" i="42"/>
  <c r="H74" i="42"/>
  <c r="I74" i="42" s="1"/>
  <c r="G74" i="42"/>
  <c r="H73" i="42"/>
  <c r="I73" i="42" s="1"/>
  <c r="G73" i="42"/>
  <c r="H72" i="42"/>
  <c r="I72" i="42" s="1"/>
  <c r="G72" i="42"/>
  <c r="H56" i="42"/>
  <c r="I56" i="42" s="1"/>
  <c r="G56" i="42"/>
  <c r="H54" i="42"/>
  <c r="I54" i="42" s="1"/>
  <c r="G54" i="42"/>
  <c r="H52" i="42"/>
  <c r="I52" i="42" s="1"/>
  <c r="G52" i="42"/>
  <c r="H50" i="42"/>
  <c r="I50" i="42" s="1"/>
  <c r="G50" i="42"/>
  <c r="G114" i="42" s="1"/>
  <c r="G117" i="42" s="1"/>
  <c r="H48" i="42"/>
  <c r="I48" i="42" s="1"/>
  <c r="G48" i="42"/>
  <c r="H46" i="42"/>
  <c r="I46" i="42" s="1"/>
  <c r="G46" i="42"/>
  <c r="H44" i="42"/>
  <c r="I44" i="42" s="1"/>
  <c r="G44" i="42"/>
  <c r="H42" i="42"/>
  <c r="I42" i="42" s="1"/>
  <c r="G42" i="42"/>
  <c r="H40" i="42"/>
  <c r="I40" i="42" s="1"/>
  <c r="G40" i="42"/>
  <c r="H29" i="42"/>
  <c r="I29" i="42" s="1"/>
  <c r="G29" i="42"/>
  <c r="H27" i="42"/>
  <c r="I27" i="42" s="1"/>
  <c r="G27" i="42"/>
  <c r="H7" i="42"/>
  <c r="I7" i="42" s="1"/>
  <c r="G7" i="42"/>
  <c r="H55" i="15"/>
  <c r="I55" i="15" s="1"/>
  <c r="G55" i="15"/>
  <c r="H52" i="15"/>
  <c r="I52" i="15" s="1"/>
  <c r="G52" i="15"/>
  <c r="H42" i="15"/>
  <c r="I42" i="15" s="1"/>
  <c r="G42" i="15"/>
  <c r="H29" i="15"/>
  <c r="I29" i="15" s="1"/>
  <c r="G29" i="15"/>
  <c r="H27" i="15"/>
  <c r="I27" i="15" s="1"/>
  <c r="G27" i="15"/>
  <c r="H7" i="15"/>
  <c r="I7" i="15" s="1"/>
  <c r="G7" i="15"/>
  <c r="H112" i="1"/>
  <c r="I112" i="1" s="1"/>
  <c r="G112" i="1"/>
  <c r="H109" i="1"/>
  <c r="I109" i="1" s="1"/>
  <c r="G109" i="1"/>
  <c r="H106" i="1"/>
  <c r="I106" i="1" s="1"/>
  <c r="G106" i="1"/>
  <c r="H95" i="1"/>
  <c r="I95" i="1" s="1"/>
  <c r="G95" i="1"/>
  <c r="H88" i="1"/>
  <c r="I88" i="1" s="1"/>
  <c r="G88" i="1"/>
  <c r="I84" i="1"/>
  <c r="H84" i="1"/>
  <c r="G84" i="1"/>
  <c r="H83" i="1"/>
  <c r="I83" i="1" s="1"/>
  <c r="G83" i="1"/>
  <c r="H82" i="1"/>
  <c r="I82" i="1" s="1"/>
  <c r="G82" i="1"/>
  <c r="H81" i="1"/>
  <c r="I81" i="1" s="1"/>
  <c r="G81" i="1"/>
  <c r="H80" i="1"/>
  <c r="I80" i="1" s="1"/>
  <c r="G80" i="1"/>
  <c r="H79" i="1"/>
  <c r="I79" i="1" s="1"/>
  <c r="G79" i="1"/>
  <c r="H78" i="1"/>
  <c r="I78" i="1" s="1"/>
  <c r="G78" i="1"/>
  <c r="H77" i="1"/>
  <c r="I77" i="1" s="1"/>
  <c r="G77" i="1"/>
  <c r="H76" i="1"/>
  <c r="I76" i="1" s="1"/>
  <c r="G76" i="1"/>
  <c r="H75" i="1"/>
  <c r="I75" i="1" s="1"/>
  <c r="G75" i="1"/>
  <c r="H72" i="1"/>
  <c r="I72" i="1" s="1"/>
  <c r="G72" i="1"/>
  <c r="H62" i="1"/>
  <c r="I62" i="1" s="1"/>
  <c r="G62" i="1"/>
  <c r="H60" i="1"/>
  <c r="I60" i="1" s="1"/>
  <c r="G60" i="1"/>
  <c r="H58" i="1"/>
  <c r="I58" i="1" s="1"/>
  <c r="G58" i="1"/>
  <c r="H56" i="1"/>
  <c r="I56" i="1" s="1"/>
  <c r="G56" i="1"/>
  <c r="H54" i="1"/>
  <c r="I54" i="1" s="1"/>
  <c r="G54" i="1"/>
  <c r="H52" i="1"/>
  <c r="I52" i="1" s="1"/>
  <c r="G52" i="1"/>
  <c r="H50" i="1"/>
  <c r="I50" i="1" s="1"/>
  <c r="G50" i="1"/>
  <c r="H48" i="1"/>
  <c r="I48" i="1" s="1"/>
  <c r="G48" i="1"/>
  <c r="H46" i="1"/>
  <c r="I46" i="1" s="1"/>
  <c r="G46" i="1"/>
  <c r="H44" i="1"/>
  <c r="I44" i="1" s="1"/>
  <c r="G44" i="1"/>
  <c r="H42" i="1"/>
  <c r="I42" i="1" s="1"/>
  <c r="G42" i="1"/>
  <c r="H40" i="1"/>
  <c r="I40" i="1" s="1"/>
  <c r="G40" i="1"/>
  <c r="G29" i="1"/>
  <c r="G7" i="1"/>
  <c r="C2" i="51"/>
  <c r="C34" i="51" s="1"/>
  <c r="A1" i="51"/>
  <c r="A65" i="51" s="1"/>
  <c r="H29" i="1"/>
  <c r="I29" i="1" s="1"/>
  <c r="H7" i="1"/>
  <c r="I7" i="1" s="1"/>
  <c r="C2" i="15"/>
  <c r="C34" i="15" s="1"/>
  <c r="C2" i="50"/>
  <c r="C65" i="50" s="1"/>
  <c r="A1" i="50"/>
  <c r="A95" i="50" s="1"/>
  <c r="C2" i="49"/>
  <c r="C34" i="49" s="1"/>
  <c r="A1" i="49"/>
  <c r="A65" i="49" s="1"/>
  <c r="C2" i="43"/>
  <c r="C34" i="43" s="1"/>
  <c r="A1" i="43"/>
  <c r="A65" i="43" s="1"/>
  <c r="C2" i="42"/>
  <c r="C96" i="42" s="1"/>
  <c r="A1" i="42"/>
  <c r="A33" i="42" s="1"/>
  <c r="A1" i="15"/>
  <c r="A33" i="15" s="1"/>
  <c r="A33" i="1"/>
  <c r="A65" i="1" s="1"/>
  <c r="A97" i="1" s="1"/>
  <c r="C34" i="1"/>
  <c r="C66" i="1" s="1"/>
  <c r="C98" i="1" s="1"/>
  <c r="A64" i="42"/>
  <c r="G91" i="49" l="1"/>
  <c r="I91" i="49"/>
  <c r="I77" i="51"/>
  <c r="F113" i="1"/>
  <c r="I114" i="1" s="1"/>
  <c r="G111" i="50"/>
  <c r="I113" i="50" s="1"/>
  <c r="G56" i="15"/>
  <c r="G59" i="15" s="1"/>
  <c r="C34" i="42"/>
  <c r="C66" i="51"/>
  <c r="A95" i="42"/>
  <c r="C96" i="50"/>
  <c r="C33" i="50"/>
  <c r="C65" i="42"/>
  <c r="C66" i="49"/>
  <c r="G91" i="43"/>
  <c r="I92" i="43" s="1"/>
  <c r="I93" i="49"/>
  <c r="A33" i="49"/>
  <c r="I91" i="43"/>
  <c r="A33" i="43"/>
  <c r="I78" i="51"/>
  <c r="I114" i="42"/>
  <c r="I111" i="50"/>
  <c r="I56" i="15"/>
  <c r="I113" i="1"/>
  <c r="I116" i="42"/>
  <c r="C66" i="43"/>
  <c r="A32" i="50"/>
  <c r="A33" i="51"/>
  <c r="A64" i="50"/>
  <c r="I115" i="42"/>
  <c r="I93" i="43" l="1"/>
  <c r="I79" i="51"/>
  <c r="F80" i="51" s="1"/>
  <c r="D15" i="2" s="1"/>
  <c r="I115" i="1"/>
  <c r="I116" i="1" s="1"/>
  <c r="F116" i="1"/>
  <c r="G114" i="50"/>
  <c r="I112" i="50"/>
  <c r="I114" i="50" s="1"/>
  <c r="I58" i="15"/>
  <c r="I57" i="15"/>
  <c r="I59" i="15" s="1"/>
  <c r="F60" i="15" s="1"/>
  <c r="D10" i="2" s="1"/>
  <c r="I117" i="42"/>
  <c r="F118" i="42" s="1"/>
  <c r="D11" i="2" s="1"/>
  <c r="G94" i="43"/>
  <c r="I92" i="49"/>
  <c r="I94" i="49" s="1"/>
  <c r="G94" i="49"/>
  <c r="I94" i="43"/>
  <c r="F95" i="43" s="1"/>
  <c r="D13" i="2" s="1"/>
  <c r="F115" i="50" l="1"/>
  <c r="D12" i="2" s="1"/>
  <c r="F117" i="1"/>
  <c r="D9" i="2" s="1"/>
  <c r="F95" i="49"/>
  <c r="D14" i="2" s="1"/>
  <c r="D16" i="2" l="1"/>
  <c r="D17" i="2" s="1"/>
  <c r="D18" i="2" s="1"/>
</calcChain>
</file>

<file path=xl/sharedStrings.xml><?xml version="1.0" encoding="utf-8"?>
<sst xmlns="http://schemas.openxmlformats.org/spreadsheetml/2006/main" count="1286" uniqueCount="298">
  <si>
    <t>Akce:</t>
  </si>
  <si>
    <t>Název, popis</t>
  </si>
  <si>
    <t>Jednotka</t>
  </si>
  <si>
    <t>Množství</t>
  </si>
  <si>
    <t>Zařízení č. 1 - Celkem:</t>
  </si>
  <si>
    <t xml:space="preserve">      Rekapitulace nákladů</t>
  </si>
  <si>
    <t>Č. zař.</t>
  </si>
  <si>
    <t>Název zařízení</t>
  </si>
  <si>
    <t>Náklady</t>
  </si>
  <si>
    <t>1.</t>
  </si>
  <si>
    <t>2.</t>
  </si>
  <si>
    <t>3.</t>
  </si>
  <si>
    <t>4.</t>
  </si>
  <si>
    <t>5.</t>
  </si>
  <si>
    <t>Náklady celkem:</t>
  </si>
  <si>
    <t>6.</t>
  </si>
  <si>
    <t>Zařízení č. 3 - Celkem:</t>
  </si>
  <si>
    <t>Zařízení č. 4 - Celkem:</t>
  </si>
  <si>
    <t>Zařízení č. 5 - Celkem:</t>
  </si>
  <si>
    <t>Zařízení č. 6 - Celkem:</t>
  </si>
  <si>
    <t>VZDUCHOTECHNIKA</t>
  </si>
  <si>
    <t>Zařízení č. 2 - Celkem:</t>
  </si>
  <si>
    <t xml:space="preserve">Montážní materiál: </t>
  </si>
  <si>
    <t>Náklady celkem - Celkem včetně DPH:</t>
  </si>
  <si>
    <t>ocelové hmoždinky, pomocné konstrukce, samolepící pásky, těsnící materiál.</t>
  </si>
  <si>
    <t>DPH (Daň z přidané hodnoty) - 21 %</t>
  </si>
  <si>
    <t>Kg.</t>
  </si>
  <si>
    <t>-</t>
  </si>
  <si>
    <t>celkem</t>
  </si>
  <si>
    <t>Dodávková cena:</t>
  </si>
  <si>
    <t>jedn.</t>
  </si>
  <si>
    <t>Montážní cena:</t>
  </si>
  <si>
    <t>Pozice</t>
  </si>
  <si>
    <t>Zařízení č. 1 - Dodávka / Montáž</t>
  </si>
  <si>
    <t>Mezisoučty:</t>
  </si>
  <si>
    <t>Doprava:</t>
  </si>
  <si>
    <t>Zařízení č. 6 - Dodávka / Montáž</t>
  </si>
  <si>
    <t>Zařízení č. 5 - Dodávka / Montáž</t>
  </si>
  <si>
    <t>Zařízení č. 4 - Dodávka / Montáž</t>
  </si>
  <si>
    <t>Zařízení č. 3 - Dodávka / Montáž</t>
  </si>
  <si>
    <t>Zařízení č. 2 - Dodávka / Montáž</t>
  </si>
  <si>
    <t>Zaregulování, provozní zkoušky, spuštění zařízení:</t>
  </si>
  <si>
    <t>Požární ucpávka VZT potrubí:</t>
  </si>
  <si>
    <t>Potrubí čtyřhranné nebo kruhové - běžný metr = obvod potrubí</t>
  </si>
  <si>
    <t>Stupeň hořlavosti ucpávky max. C1 (odolnost EI 15)</t>
  </si>
  <si>
    <t>bm.</t>
  </si>
  <si>
    <t>Spojovací materiál - šrouby, matice, podložky, závěsy, závitové tyče,</t>
  </si>
  <si>
    <t>Ks.</t>
  </si>
  <si>
    <t>m.</t>
  </si>
  <si>
    <t>Kruhové potrubí:</t>
  </si>
  <si>
    <t>Kruhové potrubí Spiro zhotovené z ocelového pozinkovaného plechu.</t>
  </si>
  <si>
    <r>
      <t xml:space="preserve">Rovné potrubí: 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250</t>
    </r>
  </si>
  <si>
    <r>
      <t xml:space="preserve">Tvarovka: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250</t>
    </r>
  </si>
  <si>
    <r>
      <t xml:space="preserve">Rovné potrubí: 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200</t>
    </r>
  </si>
  <si>
    <r>
      <t xml:space="preserve">Rovné potrubí: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355</t>
    </r>
  </si>
  <si>
    <r>
      <t xml:space="preserve">Tvarovka: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355</t>
    </r>
  </si>
  <si>
    <r>
      <t xml:space="preserve">Rovné potrubí: 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315</t>
    </r>
  </si>
  <si>
    <r>
      <t xml:space="preserve">Tvarovka: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315</t>
    </r>
  </si>
  <si>
    <t>Čtyřhranné potrubí:</t>
  </si>
  <si>
    <t>Čtyřhranné potrubí skupiny I. zhotovené z ocelového pozinkovaného plechu,</t>
  </si>
  <si>
    <t>Spojovaného přírubami zhotovenými přírubovými lištami, rohovníky a svorkami.</t>
  </si>
  <si>
    <r>
      <t>m</t>
    </r>
    <r>
      <rPr>
        <b/>
        <vertAlign val="superscript"/>
        <sz val="11"/>
        <rFont val="Times New Roman CE"/>
        <family val="1"/>
        <charset val="238"/>
      </rPr>
      <t>2</t>
    </r>
  </si>
  <si>
    <t>Izolace tepelné čtyřhranného a kruhového potrubí:</t>
  </si>
  <si>
    <t>Přívodní a odtahové potrubí ve vnitřním nevytápěném prostoru a ve strojovně VZT</t>
  </si>
  <si>
    <t>Materiál - černý elastomer s povrchovou úpravou hliníkovou fólíí, samolepící</t>
  </si>
  <si>
    <t>Včetně lepidla na spoje a krycí hliníkové pásky šířky 50 mm</t>
  </si>
  <si>
    <t>Nahrazuje klasickou izolaci z minerální vlny o tloušťce 60 mm</t>
  </si>
  <si>
    <t xml:space="preserve">Souhrnem včetně 20 % prořezu </t>
  </si>
  <si>
    <t>Přívodní potrubí ve vytápěném větraném prostoru</t>
  </si>
  <si>
    <t>Nahrazuje klasickou izolaci z minerální vlny o tloušťce 30 mm</t>
  </si>
  <si>
    <t>1A</t>
  </si>
  <si>
    <t>1B</t>
  </si>
  <si>
    <t>1C</t>
  </si>
  <si>
    <t>1D</t>
  </si>
  <si>
    <t>1E</t>
  </si>
  <si>
    <t>1F</t>
  </si>
  <si>
    <t>1G</t>
  </si>
  <si>
    <t>Protidešťová žaluzie - IVG 315 / 60-35</t>
  </si>
  <si>
    <t>Tlumič hluku - IAA 315</t>
  </si>
  <si>
    <t>Proužná spojka - IAE 315</t>
  </si>
  <si>
    <t>Regulační klapka uzavírací - IJK 315 / 60-35 (příprava pro servopohon)</t>
  </si>
  <si>
    <t xml:space="preserve">Vodní ohřívač IBV 315 - 2/ 600-35 </t>
  </si>
  <si>
    <t>Servopohon - LF 230 s pružinovým zpětným chodem</t>
  </si>
  <si>
    <r>
      <t>V</t>
    </r>
    <r>
      <rPr>
        <vertAlign val="subscript"/>
        <sz val="11"/>
        <rFont val="Times New Roman CE"/>
        <family val="1"/>
        <charset val="238"/>
      </rPr>
      <t>o</t>
    </r>
    <r>
      <rPr>
        <sz val="11"/>
        <rFont val="Times New Roman CE"/>
        <family val="1"/>
        <charset val="238"/>
      </rPr>
      <t xml:space="preserve"> = 1.400 m</t>
    </r>
    <r>
      <rPr>
        <vertAlign val="superscript"/>
        <sz val="11"/>
        <rFont val="Times New Roman CE"/>
        <family val="1"/>
        <charset val="238"/>
      </rPr>
      <t>3</t>
    </r>
    <r>
      <rPr>
        <sz val="11"/>
        <rFont val="Times New Roman CE"/>
        <family val="1"/>
        <charset val="238"/>
      </rPr>
      <t xml:space="preserve">/hod při externí tlakové ztrátě 90 Pa </t>
    </r>
  </si>
  <si>
    <t>Karlovy Vary - ZŠ Krušnohorská</t>
  </si>
  <si>
    <t>Karlovy Vary - ZŠ Krušnohorská; Bazén, tělocvičny - Výměna vzduchotechniky</t>
  </si>
  <si>
    <t>Soubor</t>
  </si>
  <si>
    <t>3</t>
  </si>
  <si>
    <t>Provedení: ruční a teplotní spínání + koncový spínač - zavřeno</t>
  </si>
  <si>
    <t xml:space="preserve">Typ: PKTM III / CZ - 600 x 355, TPM 075/09.11 </t>
  </si>
  <si>
    <t>typ: TAA 355 / 1000</t>
  </si>
  <si>
    <t>typ: PER 355 W (šedá)</t>
  </si>
  <si>
    <t>typ: RSK -355 ED</t>
  </si>
  <si>
    <t>Výústka obdélníková ocelová do kruhového potrubí s regulací průtoku vzduchu</t>
  </si>
  <si>
    <t>typ: KV - K2 - R1, rozměr 525 x 75 (dvouřadá - přívodní)</t>
  </si>
  <si>
    <r>
      <t>Topná výkon - P</t>
    </r>
    <r>
      <rPr>
        <vertAlign val="subscript"/>
        <sz val="11"/>
        <rFont val="Times New Roman CE"/>
        <family val="1"/>
        <charset val="238"/>
      </rPr>
      <t>t</t>
    </r>
    <r>
      <rPr>
        <sz val="11"/>
        <rFont val="Times New Roman CE"/>
        <family val="1"/>
        <charset val="238"/>
      </rPr>
      <t xml:space="preserve"> = 14,14 KW</t>
    </r>
  </si>
  <si>
    <r>
      <t>Topná výkon - P</t>
    </r>
    <r>
      <rPr>
        <vertAlign val="subscript"/>
        <sz val="11"/>
        <rFont val="Times New Roman CE"/>
        <family val="1"/>
        <charset val="238"/>
      </rPr>
      <t>t</t>
    </r>
    <r>
      <rPr>
        <sz val="11"/>
        <rFont val="Times New Roman CE"/>
        <family val="1"/>
        <charset val="238"/>
      </rPr>
      <t xml:space="preserve"> = 10,86 KW</t>
    </r>
  </si>
  <si>
    <r>
      <t xml:space="preserve">Typ: PKTM III / CZ -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315, TPM 075/09.11 </t>
    </r>
  </si>
  <si>
    <r>
      <t>V</t>
    </r>
    <r>
      <rPr>
        <vertAlign val="subscript"/>
        <sz val="11"/>
        <rFont val="Times New Roman CE"/>
        <family val="1"/>
        <charset val="238"/>
      </rPr>
      <t>o</t>
    </r>
    <r>
      <rPr>
        <sz val="11"/>
        <rFont val="Times New Roman CE"/>
        <family val="1"/>
        <charset val="238"/>
      </rPr>
      <t xml:space="preserve"> = 1.290 m</t>
    </r>
    <r>
      <rPr>
        <vertAlign val="superscript"/>
        <sz val="11"/>
        <rFont val="Times New Roman CE"/>
        <family val="1"/>
        <charset val="238"/>
      </rPr>
      <t>3</t>
    </r>
    <r>
      <rPr>
        <sz val="11"/>
        <rFont val="Times New Roman CE"/>
        <family val="1"/>
        <charset val="238"/>
      </rPr>
      <t xml:space="preserve">/hod při externí tlakové ztrátě 90 Pa </t>
    </r>
  </si>
  <si>
    <r>
      <t xml:space="preserve">Zařízení č. :  </t>
    </r>
    <r>
      <rPr>
        <b/>
        <sz val="14"/>
        <rFont val="Times New Roman CE"/>
        <charset val="238"/>
      </rPr>
      <t>1 - Bazénová hala</t>
    </r>
  </si>
  <si>
    <r>
      <t xml:space="preserve">Zařízení č. :  </t>
    </r>
    <r>
      <rPr>
        <b/>
        <sz val="14"/>
        <rFont val="Times New Roman CE"/>
        <charset val="238"/>
      </rPr>
      <t>3 - Tělocvična velká</t>
    </r>
  </si>
  <si>
    <r>
      <t xml:space="preserve">Zařízení č. :  </t>
    </r>
    <r>
      <rPr>
        <b/>
        <sz val="14"/>
        <rFont val="Times New Roman CE"/>
        <charset val="238"/>
      </rPr>
      <t>4 - Tělocvična malá</t>
    </r>
  </si>
  <si>
    <t>Při externí tlakové ztrátě: p = 400 Pa</t>
  </si>
  <si>
    <t>Filtrace přiváděného vzduchu: F7</t>
  </si>
  <si>
    <t>Filtrace odtahovaného vzduchu: M5</t>
  </si>
  <si>
    <t xml:space="preserve">Kompletní zařízení Měření a regulace </t>
  </si>
  <si>
    <t>Součást dodávky VZT jednotky</t>
  </si>
  <si>
    <t xml:space="preserve">Zařízení obsahuje: Rozvaděč MaR, řídící jednotku, ovladač, </t>
  </si>
  <si>
    <t xml:space="preserve">veškerá čidla a servopohony, vnitřní kabeláž </t>
  </si>
  <si>
    <t>Provedení: vnitřní, vertikální uspořádání - všechna hrdla vyvedena nahoru</t>
  </si>
  <si>
    <r>
      <t>Množství přívodního vzduchu: Q = 6.300 m</t>
    </r>
    <r>
      <rPr>
        <vertAlign val="superscript"/>
        <sz val="11"/>
        <rFont val="Times New Roman CE"/>
        <family val="1"/>
        <charset val="238"/>
      </rPr>
      <t>3</t>
    </r>
    <r>
      <rPr>
        <sz val="11"/>
        <rFont val="Times New Roman CE"/>
        <family val="1"/>
        <charset val="238"/>
      </rPr>
      <t>/hod.</t>
    </r>
  </si>
  <si>
    <t>Při externí tlakové ztrátě: p = 450 Pa</t>
  </si>
  <si>
    <t>Odvlhčovací výkon: min. 40,5 kg/hod. (kondenzační odvlčování)</t>
  </si>
  <si>
    <r>
      <t>Elektrický příkon - ventilátory: P</t>
    </r>
    <r>
      <rPr>
        <vertAlign val="subscript"/>
        <sz val="11"/>
        <rFont val="Times New Roman CE"/>
        <family val="1"/>
        <charset val="238"/>
      </rPr>
      <t>E</t>
    </r>
    <r>
      <rPr>
        <sz val="11"/>
        <rFont val="Times New Roman CE"/>
        <family val="1"/>
        <charset val="238"/>
      </rPr>
      <t xml:space="preserve">  = 2x 3,0 = 6,0 KW - přípojná hodnota</t>
    </r>
  </si>
  <si>
    <r>
      <t>Elektrický příkon kondenzační jednotky odvlhčování: P</t>
    </r>
    <r>
      <rPr>
        <vertAlign val="subscript"/>
        <sz val="11"/>
        <rFont val="Times New Roman CE"/>
        <family val="1"/>
        <charset val="238"/>
      </rPr>
      <t>E</t>
    </r>
    <r>
      <rPr>
        <sz val="11"/>
        <rFont val="Times New Roman CE"/>
        <family val="1"/>
        <charset val="238"/>
      </rPr>
      <t xml:space="preserve"> = 4,3 KW</t>
    </r>
  </si>
  <si>
    <r>
      <t>Teplovodní ohřev - tepelný výkon: P</t>
    </r>
    <r>
      <rPr>
        <vertAlign val="subscript"/>
        <sz val="11"/>
        <rFont val="Times New Roman CE"/>
        <family val="1"/>
        <charset val="238"/>
      </rPr>
      <t>T</t>
    </r>
    <r>
      <rPr>
        <sz val="11"/>
        <rFont val="Times New Roman CE"/>
        <family val="1"/>
        <charset val="238"/>
      </rPr>
      <t xml:space="preserve"> = 24,8 KW (po odečtení zpět. získ. tepla)</t>
    </r>
  </si>
  <si>
    <r>
      <t>Elektrický příkon - ventilátory: P</t>
    </r>
    <r>
      <rPr>
        <vertAlign val="subscript"/>
        <sz val="11"/>
        <rFont val="Times New Roman CE"/>
        <family val="1"/>
        <charset val="238"/>
      </rPr>
      <t>E</t>
    </r>
    <r>
      <rPr>
        <sz val="11"/>
        <rFont val="Times New Roman CE"/>
        <family val="1"/>
        <charset val="238"/>
      </rPr>
      <t xml:space="preserve">  = 2,7 + 2,7 = 5,4 KW - v pracovním bodu</t>
    </r>
  </si>
  <si>
    <t>jednotky</t>
  </si>
  <si>
    <t>součástí</t>
  </si>
  <si>
    <t>VZT</t>
  </si>
  <si>
    <t>Cena je</t>
  </si>
  <si>
    <r>
      <t>Množství odváděného vzduchu: Q = 6.300 m</t>
    </r>
    <r>
      <rPr>
        <vertAlign val="superscript"/>
        <sz val="11"/>
        <rFont val="Times New Roman CE"/>
        <family val="1"/>
        <charset val="238"/>
      </rPr>
      <t>3</t>
    </r>
    <r>
      <rPr>
        <sz val="11"/>
        <rFont val="Times New Roman CE"/>
        <family val="1"/>
        <charset val="238"/>
      </rPr>
      <t>/hod.</t>
    </r>
  </si>
  <si>
    <t>Typ: CAIR Fricostar 128.064 IBBK vč. kondenzačního odvlhčování</t>
  </si>
  <si>
    <t>Rekuperace: Dvojitý deskový výměník (účinnost min. 74% - suchá)</t>
  </si>
  <si>
    <t>Typ: COM 4 TOP CQ 35 IVBV</t>
  </si>
  <si>
    <t>Rekuperace: Dvojitý deskový křížový výměník (účinnost min. 78% - suchá)</t>
  </si>
  <si>
    <t>Typ: COM 4 TOP CQ 50 IVBV</t>
  </si>
  <si>
    <r>
      <t>Množství přívodního vzduchu: Q = 4.500 m</t>
    </r>
    <r>
      <rPr>
        <vertAlign val="superscript"/>
        <sz val="11"/>
        <rFont val="Times New Roman CE"/>
        <family val="1"/>
        <charset val="238"/>
      </rPr>
      <t>3</t>
    </r>
    <r>
      <rPr>
        <sz val="11"/>
        <rFont val="Times New Roman CE"/>
        <family val="1"/>
        <charset val="238"/>
      </rPr>
      <t>/hod.</t>
    </r>
  </si>
  <si>
    <r>
      <t>Množství odváděného vzduchu: Q = 4.500 m</t>
    </r>
    <r>
      <rPr>
        <vertAlign val="superscript"/>
        <sz val="11"/>
        <rFont val="Times New Roman CE"/>
        <family val="1"/>
        <charset val="238"/>
      </rPr>
      <t>3</t>
    </r>
    <r>
      <rPr>
        <sz val="11"/>
        <rFont val="Times New Roman CE"/>
        <family val="1"/>
        <charset val="238"/>
      </rPr>
      <t>/hod.</t>
    </r>
  </si>
  <si>
    <r>
      <t>Elektrický příkon - ventilátory: P</t>
    </r>
    <r>
      <rPr>
        <vertAlign val="subscript"/>
        <sz val="11"/>
        <rFont val="Times New Roman CE"/>
        <family val="1"/>
        <charset val="238"/>
      </rPr>
      <t>E</t>
    </r>
    <r>
      <rPr>
        <sz val="11"/>
        <rFont val="Times New Roman CE"/>
        <family val="1"/>
        <charset val="238"/>
      </rPr>
      <t xml:space="preserve">  = 1,83 + 1,5 = 3,33 KW - v pracovním bodu</t>
    </r>
  </si>
  <si>
    <r>
      <t>Teplovodní ohřev - tepelný výkon: P</t>
    </r>
    <r>
      <rPr>
        <vertAlign val="subscript"/>
        <sz val="11"/>
        <rFont val="Times New Roman CE"/>
        <family val="1"/>
        <charset val="238"/>
      </rPr>
      <t>T</t>
    </r>
    <r>
      <rPr>
        <sz val="11"/>
        <rFont val="Times New Roman CE"/>
        <family val="1"/>
        <charset val="238"/>
      </rPr>
      <t xml:space="preserve"> = 13,67 KW (po odečtení zpět. získ. tepla)</t>
    </r>
  </si>
  <si>
    <t>veškerá čidla a servopohony, vnitřní kabeláž.</t>
  </si>
  <si>
    <t>Provedení - rozvaděč integrovaný v jednotce</t>
  </si>
  <si>
    <r>
      <t>Množství přívodního vzduchu: Q = 4.000 m</t>
    </r>
    <r>
      <rPr>
        <vertAlign val="superscript"/>
        <sz val="11"/>
        <rFont val="Times New Roman CE"/>
        <family val="1"/>
        <charset val="238"/>
      </rPr>
      <t>3</t>
    </r>
    <r>
      <rPr>
        <sz val="11"/>
        <rFont val="Times New Roman CE"/>
        <family val="1"/>
        <charset val="238"/>
      </rPr>
      <t>/hod.</t>
    </r>
  </si>
  <si>
    <t>Při externí tlakové ztrátě: p =  300 Pa</t>
  </si>
  <si>
    <r>
      <t>Množství odváděného vzduchu: Q = 4.000 m</t>
    </r>
    <r>
      <rPr>
        <vertAlign val="superscript"/>
        <sz val="11"/>
        <rFont val="Times New Roman CE"/>
        <family val="1"/>
        <charset val="238"/>
      </rPr>
      <t>3</t>
    </r>
    <r>
      <rPr>
        <sz val="11"/>
        <rFont val="Times New Roman CE"/>
        <family val="1"/>
        <charset val="238"/>
      </rPr>
      <t>/hod.</t>
    </r>
  </si>
  <si>
    <t>Při externí tlakové ztrátě: p = 300 Pa</t>
  </si>
  <si>
    <r>
      <t>Elektrický příkon - ventilátory: P</t>
    </r>
    <r>
      <rPr>
        <vertAlign val="subscript"/>
        <sz val="11"/>
        <rFont val="Times New Roman CE"/>
        <family val="1"/>
        <charset val="238"/>
      </rPr>
      <t>E</t>
    </r>
    <r>
      <rPr>
        <sz val="11"/>
        <rFont val="Times New Roman CE"/>
        <family val="1"/>
        <charset val="238"/>
      </rPr>
      <t xml:space="preserve">  = 1,52 + 1,31 = 2,83 KW - v pracovním bodu</t>
    </r>
  </si>
  <si>
    <r>
      <t>Teplovodní ohřev - tepelný výkon: P</t>
    </r>
    <r>
      <rPr>
        <vertAlign val="subscript"/>
        <sz val="11"/>
        <rFont val="Times New Roman CE"/>
        <family val="1"/>
        <charset val="238"/>
      </rPr>
      <t>T</t>
    </r>
    <r>
      <rPr>
        <sz val="11"/>
        <rFont val="Times New Roman CE"/>
        <family val="1"/>
        <charset val="238"/>
      </rPr>
      <t xml:space="preserve"> = 10,37 KW (po odečtení zpět. získ. tepla)</t>
    </r>
  </si>
  <si>
    <r>
      <t>Množství přívodního vzduchu: Q = 3.000 m</t>
    </r>
    <r>
      <rPr>
        <vertAlign val="superscript"/>
        <sz val="11"/>
        <rFont val="Times New Roman CE"/>
        <family val="1"/>
        <charset val="238"/>
      </rPr>
      <t>3</t>
    </r>
    <r>
      <rPr>
        <sz val="11"/>
        <rFont val="Times New Roman CE"/>
        <family val="1"/>
        <charset val="238"/>
      </rPr>
      <t>/hod.</t>
    </r>
  </si>
  <si>
    <r>
      <t>Množství odváděného vzduchu: Q = 3.000 m</t>
    </r>
    <r>
      <rPr>
        <vertAlign val="superscript"/>
        <sz val="11"/>
        <rFont val="Times New Roman CE"/>
        <family val="1"/>
        <charset val="238"/>
      </rPr>
      <t>3</t>
    </r>
    <r>
      <rPr>
        <sz val="11"/>
        <rFont val="Times New Roman CE"/>
        <family val="1"/>
        <charset val="238"/>
      </rPr>
      <t>/hod.</t>
    </r>
  </si>
  <si>
    <r>
      <t>Elektrický příkon - ventilátory: P</t>
    </r>
    <r>
      <rPr>
        <vertAlign val="subscript"/>
        <sz val="11"/>
        <rFont val="Times New Roman CE"/>
        <family val="1"/>
        <charset val="238"/>
      </rPr>
      <t>E</t>
    </r>
    <r>
      <rPr>
        <sz val="11"/>
        <rFont val="Times New Roman CE"/>
        <family val="1"/>
        <charset val="238"/>
      </rPr>
      <t xml:space="preserve">  = 2,5 + 1,65 = 4,15 KW - přípojná hodnota</t>
    </r>
  </si>
  <si>
    <r>
      <t>Elektrický příkon - ventilátory: P</t>
    </r>
    <r>
      <rPr>
        <vertAlign val="subscript"/>
        <sz val="11"/>
        <rFont val="Times New Roman CE"/>
        <family val="1"/>
        <charset val="238"/>
      </rPr>
      <t>E</t>
    </r>
    <r>
      <rPr>
        <sz val="11"/>
        <rFont val="Times New Roman CE"/>
        <family val="1"/>
        <charset val="238"/>
      </rPr>
      <t xml:space="preserve">  = 1,27 + 1,07 = 2,34 KW - v pracovním bodu</t>
    </r>
  </si>
  <si>
    <t>Rekuperace: Dvojitý deskový křížový výměník (účinnost min. 79% - suchá)</t>
  </si>
  <si>
    <t>Bazén, tělocvičny - Výměna vzduchotechniky</t>
  </si>
  <si>
    <t>SOUPIS PRACÍ A DODÁVEK - VZDUCHOTECHNIKA</t>
  </si>
  <si>
    <t>typ: KV - K1 - R1, rozměr 425 x 125 (jednořadá - odtahová)</t>
  </si>
  <si>
    <t>typ: JTH  400 x 500 x 2000 (ŠxVxD)</t>
  </si>
  <si>
    <t>typ: JTH  400 x 500 x 1500 (ŠxVxD)</t>
  </si>
  <si>
    <t>typ: PŽ 1600 x 500 / Zn / 0 / R0</t>
  </si>
  <si>
    <t>typ: JTH  300 x 500 x 2000 (ŠxVxD)</t>
  </si>
  <si>
    <t>Rozměr: 500 x 500; provedení: R - ruční ovládání</t>
  </si>
  <si>
    <t>5</t>
  </si>
  <si>
    <r>
      <t xml:space="preserve">typ: MSK </t>
    </r>
    <r>
      <rPr>
        <sz val="11"/>
        <rFont val="Symbol"/>
        <family val="1"/>
        <charset val="2"/>
      </rPr>
      <t>Ć 5</t>
    </r>
    <r>
      <rPr>
        <sz val="11"/>
        <rFont val="Times New Roman CE"/>
        <family val="1"/>
        <charset val="238"/>
      </rPr>
      <t>00 - ruční ovládání</t>
    </r>
  </si>
  <si>
    <t>8</t>
  </si>
  <si>
    <r>
      <t xml:space="preserve">typ: MSK </t>
    </r>
    <r>
      <rPr>
        <sz val="11"/>
        <rFont val="Symbol"/>
        <family val="1"/>
        <charset val="2"/>
      </rPr>
      <t xml:space="preserve">Ć </t>
    </r>
    <r>
      <rPr>
        <sz val="11"/>
        <rFont val="Times New Roman CE"/>
        <family val="1"/>
        <charset val="238"/>
      </rPr>
      <t>450 - ruční ovládání</t>
    </r>
  </si>
  <si>
    <t>9</t>
  </si>
  <si>
    <r>
      <t xml:space="preserve">typ: MSK </t>
    </r>
    <r>
      <rPr>
        <sz val="11"/>
        <rFont val="Symbol"/>
        <family val="1"/>
        <charset val="2"/>
      </rPr>
      <t xml:space="preserve">Ć </t>
    </r>
    <r>
      <rPr>
        <sz val="11"/>
        <rFont val="Times New Roman CE"/>
        <family val="1"/>
        <charset val="238"/>
      </rPr>
      <t>400 - ruční ovládání</t>
    </r>
  </si>
  <si>
    <t>10</t>
  </si>
  <si>
    <r>
      <t xml:space="preserve">typ: MSK </t>
    </r>
    <r>
      <rPr>
        <sz val="11"/>
        <rFont val="Symbol"/>
        <family val="1"/>
        <charset val="2"/>
      </rPr>
      <t xml:space="preserve">Ć </t>
    </r>
    <r>
      <rPr>
        <sz val="11"/>
        <rFont val="Times New Roman CE"/>
        <family val="1"/>
        <charset val="238"/>
      </rPr>
      <t>315 - ruční ovládání</t>
    </r>
  </si>
  <si>
    <t>11</t>
  </si>
  <si>
    <r>
      <t xml:space="preserve">typ: MSK </t>
    </r>
    <r>
      <rPr>
        <sz val="11"/>
        <rFont val="Symbol"/>
        <family val="1"/>
        <charset val="2"/>
      </rPr>
      <t xml:space="preserve">Ć </t>
    </r>
    <r>
      <rPr>
        <sz val="11"/>
        <rFont val="Times New Roman CE"/>
        <family val="1"/>
        <charset val="238"/>
      </rPr>
      <t>200 - ruční ovládání</t>
    </r>
  </si>
  <si>
    <t>12</t>
  </si>
  <si>
    <t>typ: AD-21-C1, rozměr - 500 x 150 (přívodní)</t>
  </si>
  <si>
    <t xml:space="preserve">Typ: PKTM III / CZ - 630 x 600, TPM 075/09.11 </t>
  </si>
  <si>
    <t xml:space="preserve">Typ: PKTM III / CZ - 800 x 500, TPM 075/09.11 </t>
  </si>
  <si>
    <r>
      <t xml:space="preserve">Typ: PKTM III / CZ -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500, TPM 075/09.11 </t>
    </r>
  </si>
  <si>
    <t>typ: JTH  300 x 300 x 2000 (ŠxVxD)</t>
  </si>
  <si>
    <t>6</t>
  </si>
  <si>
    <t>7</t>
  </si>
  <si>
    <r>
      <t xml:space="preserve">typ: MSK </t>
    </r>
    <r>
      <rPr>
        <sz val="11"/>
        <rFont val="Symbol"/>
        <family val="1"/>
        <charset val="2"/>
      </rPr>
      <t xml:space="preserve">Ć </t>
    </r>
    <r>
      <rPr>
        <sz val="11"/>
        <rFont val="Times New Roman CE"/>
        <family val="1"/>
        <charset val="238"/>
      </rPr>
      <t>355 - ruční ovládání</t>
    </r>
  </si>
  <si>
    <r>
      <t xml:space="preserve">typ: MSK </t>
    </r>
    <r>
      <rPr>
        <sz val="11"/>
        <rFont val="Symbol"/>
        <family val="1"/>
        <charset val="2"/>
      </rPr>
      <t xml:space="preserve">Ć </t>
    </r>
    <r>
      <rPr>
        <sz val="11"/>
        <rFont val="Times New Roman CE"/>
        <family val="1"/>
        <charset val="238"/>
      </rPr>
      <t>250 - ruční ovládání</t>
    </r>
  </si>
  <si>
    <r>
      <t xml:space="preserve">Typ: PKTM III / CZ -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450, TPM 075/09.11 </t>
    </r>
  </si>
  <si>
    <t>typ: JTH  300 x 500 x 1500 (ŠxVxD)</t>
  </si>
  <si>
    <r>
      <t xml:space="preserve">Rovné potrubí: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500</t>
    </r>
  </si>
  <si>
    <r>
      <t xml:space="preserve">Tvarovka: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500</t>
    </r>
  </si>
  <si>
    <r>
      <t xml:space="preserve">Rovné potrubí: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450</t>
    </r>
  </si>
  <si>
    <r>
      <t xml:space="preserve">Tvarovka: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450</t>
    </r>
  </si>
  <si>
    <r>
      <t xml:space="preserve">Rovné potrubí: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400</t>
    </r>
  </si>
  <si>
    <r>
      <t xml:space="preserve">Tvarovka: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400</t>
    </r>
  </si>
  <si>
    <r>
      <t xml:space="preserve">Tvarovka: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200</t>
    </r>
  </si>
  <si>
    <t>Souhrnem:</t>
  </si>
  <si>
    <t>Izolace požární čtyřhranného potrubí:</t>
  </si>
  <si>
    <t xml:space="preserve">Požární odolnost izolace: EI 45 </t>
  </si>
  <si>
    <t>Izolace požární kruhového potrubí:</t>
  </si>
  <si>
    <t>Zařízení č. 7 - Dodávka / Montáž</t>
  </si>
  <si>
    <t>Zařízení č. 7 - Celkem:</t>
  </si>
  <si>
    <r>
      <t xml:space="preserve">Zařízení č. :  </t>
    </r>
    <r>
      <rPr>
        <b/>
        <sz val="14"/>
        <rFont val="Times New Roman CE"/>
        <charset val="238"/>
      </rPr>
      <t>7 -  Demontáže</t>
    </r>
  </si>
  <si>
    <t>typ: AD-11-C1, rozměr - 400 x 200 (odtahová)</t>
  </si>
  <si>
    <r>
      <t xml:space="preserve">typ: BAFC, připojení shora -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200</t>
    </r>
  </si>
  <si>
    <t>typ: AFC-11, rozměr - 600 x 600 (odtahová)</t>
  </si>
  <si>
    <t>Bazénová hala</t>
  </si>
  <si>
    <t>Šatny 1.NP</t>
  </si>
  <si>
    <r>
      <t xml:space="preserve">Zařízení č. :  </t>
    </r>
    <r>
      <rPr>
        <b/>
        <sz val="14"/>
        <rFont val="Times New Roman CE"/>
        <charset val="238"/>
      </rPr>
      <t>2 - Šatny 1.NP</t>
    </r>
  </si>
  <si>
    <t>typ: RCW - 0 - 315 (přívodní)</t>
  </si>
  <si>
    <t>7.</t>
  </si>
  <si>
    <t>Tělocvična velká</t>
  </si>
  <si>
    <t>Tělocvična malá</t>
  </si>
  <si>
    <t>Demontáže</t>
  </si>
  <si>
    <t>Strojovna VZT - 2.NP</t>
  </si>
  <si>
    <t>Ventilátor radiální RNH 500</t>
  </si>
  <si>
    <t>Hmotnost: 165 Kg</t>
  </si>
  <si>
    <t>Ventilátor radiální RNH 400</t>
  </si>
  <si>
    <t>Hmotnost: 98 Kg</t>
  </si>
  <si>
    <t>Rotační rekuperátor RRS 1500</t>
  </si>
  <si>
    <t>Hmotnost: 156 Kg</t>
  </si>
  <si>
    <t>Hmotnost: 99 Kg</t>
  </si>
  <si>
    <t>Hmotnost: 45 Kg</t>
  </si>
  <si>
    <t>Hmotnost: 33 Kg</t>
  </si>
  <si>
    <t>Filtr FVC 1x6</t>
  </si>
  <si>
    <t>Filtr FVC 1x4</t>
  </si>
  <si>
    <t>Hmotnost: 38 Kg</t>
  </si>
  <si>
    <t>Protidešťová žaluzie 740 x 440</t>
  </si>
  <si>
    <t>Hmotnost: 10 Kg</t>
  </si>
  <si>
    <t>Protidešťová žaluzie 800x 450</t>
  </si>
  <si>
    <t>Hmotnost: 12 Kg</t>
  </si>
  <si>
    <t>Regulační klapky 630x630 - 1000x630</t>
  </si>
  <si>
    <t>Hmotnost: 6 Kg</t>
  </si>
  <si>
    <t>Ohebná hadice Sonoflex - 630</t>
  </si>
  <si>
    <t>Ohebná hadice Sonoflex - 500</t>
  </si>
  <si>
    <t>Ventilátor radiální RNH 315</t>
  </si>
  <si>
    <t>Hmotnost: 86 Kg</t>
  </si>
  <si>
    <t>Ventilátor odtahový nástřšní DVJ 315</t>
  </si>
  <si>
    <t>Hmotnost: 41 Kg</t>
  </si>
  <si>
    <t>Dýzy s dalekým dosahem - 355</t>
  </si>
  <si>
    <t>Hmotnost: 5 Kg</t>
  </si>
  <si>
    <t>Výústka 400x200</t>
  </si>
  <si>
    <t>Ohebná hadice Sonoflex - 400</t>
  </si>
  <si>
    <t>Ventilátor axiální do zdi 355</t>
  </si>
  <si>
    <t>Hmotnost: 24 Kg</t>
  </si>
  <si>
    <t>Mřížka odtahová 600x600 v rastrovém podhledu</t>
  </si>
  <si>
    <t>Stávající přívodní potrubí do bazénové haly v 1.PP</t>
  </si>
  <si>
    <t>Podstřešní prostor nad tělocvičnami</t>
  </si>
  <si>
    <t>Podstřešní prostor nad  bazénovou halou</t>
  </si>
  <si>
    <r>
      <t xml:space="preserve">Zařízení č. :  </t>
    </r>
    <r>
      <rPr>
        <b/>
        <sz val="14"/>
        <rFont val="Times New Roman CE"/>
        <charset val="238"/>
      </rPr>
      <t>5 - Podstřešní prostor nad bazénovou halou</t>
    </r>
  </si>
  <si>
    <r>
      <t xml:space="preserve">Zařízení č. :  </t>
    </r>
    <r>
      <rPr>
        <b/>
        <sz val="14"/>
        <rFont val="Times New Roman CE"/>
        <charset val="238"/>
      </rPr>
      <t>6 -  Podstřešní prostor nad tělocvičnami</t>
    </r>
  </si>
  <si>
    <t>Teplovodní ohřívač OVF 35 (včetně teplovodních armatur)</t>
  </si>
  <si>
    <t>Teplovodní ohřívač OVF 23 (včetně teplovodních armatur)</t>
  </si>
  <si>
    <t xml:space="preserve">  </t>
  </si>
  <si>
    <t>26</t>
  </si>
  <si>
    <t>Desky tloušťky - 60 mm (potrubí ve strojovně VZT) včetně 20 % prořezu</t>
  </si>
  <si>
    <t>23</t>
  </si>
  <si>
    <r>
      <t xml:space="preserve">Izolace tepelné čtyřhranného potrubí: </t>
    </r>
    <r>
      <rPr>
        <i/>
        <sz val="11"/>
        <rFont val="Times New Roman CE"/>
        <charset val="238"/>
      </rPr>
      <t>včetně ekologické likvidace</t>
    </r>
  </si>
  <si>
    <t>27</t>
  </si>
  <si>
    <t>Zaslepení otvorů z 1.PP do 1.NP (Bazénová hala) - 600 x 300 mm</t>
  </si>
  <si>
    <t>Zaslepení otvoru ze strojovny do 1.NP - 1000 x 630 mm</t>
  </si>
  <si>
    <t>Radiální ventilátor: IRB/2-315A Ecowatt IP44</t>
  </si>
  <si>
    <t>Motor: U = 230 V, I = 1,3 A, P = 0,298 KW</t>
  </si>
  <si>
    <t>typ: TXBR/4-355</t>
  </si>
  <si>
    <r>
      <t>V</t>
    </r>
    <r>
      <rPr>
        <vertAlign val="subscript"/>
        <sz val="11"/>
        <rFont val="Times New Roman CE"/>
        <family val="1"/>
        <charset val="238"/>
      </rPr>
      <t>p</t>
    </r>
    <r>
      <rPr>
        <sz val="11"/>
        <rFont val="Times New Roman CE"/>
        <family val="1"/>
        <charset val="238"/>
      </rPr>
      <t xml:space="preserve"> = 1.290 m</t>
    </r>
    <r>
      <rPr>
        <vertAlign val="superscript"/>
        <sz val="11"/>
        <rFont val="Times New Roman CE"/>
        <family val="1"/>
        <charset val="238"/>
      </rPr>
      <t>3</t>
    </r>
    <r>
      <rPr>
        <sz val="11"/>
        <rFont val="Times New Roman CE"/>
        <family val="1"/>
        <charset val="238"/>
      </rPr>
      <t>/hod při externí tlakové ztrátě 300 Pa</t>
    </r>
  </si>
  <si>
    <r>
      <t>V</t>
    </r>
    <r>
      <rPr>
        <vertAlign val="subscript"/>
        <sz val="11"/>
        <rFont val="Times New Roman CE"/>
        <family val="1"/>
        <charset val="238"/>
      </rPr>
      <t>p</t>
    </r>
    <r>
      <rPr>
        <sz val="11"/>
        <rFont val="Times New Roman CE"/>
        <family val="1"/>
        <charset val="238"/>
      </rPr>
      <t xml:space="preserve"> = 1.400 m</t>
    </r>
    <r>
      <rPr>
        <vertAlign val="superscript"/>
        <sz val="11"/>
        <rFont val="Times New Roman CE"/>
        <family val="1"/>
        <charset val="238"/>
      </rPr>
      <t>3</t>
    </r>
    <r>
      <rPr>
        <sz val="11"/>
        <rFont val="Times New Roman CE"/>
        <family val="1"/>
        <charset val="238"/>
      </rPr>
      <t>/hod při externí tlakové ztrátě 300 Pa</t>
    </r>
  </si>
  <si>
    <t>Motor: P = 0,145 KW; U= 230 V; I = 0,7 A</t>
  </si>
  <si>
    <t>Regulační sestava - Digireg Wx</t>
  </si>
  <si>
    <t>Digireg CP ovladač</t>
  </si>
  <si>
    <t>Čidlo: TGCU M3</t>
  </si>
  <si>
    <t>Filtrační kazeta IFL 315 / 60-35 + Filtrační vložka - M5</t>
  </si>
  <si>
    <t>Montáž - Servicepak</t>
  </si>
  <si>
    <t>Uvedení do provozu</t>
  </si>
  <si>
    <t>3A</t>
  </si>
  <si>
    <t>3B</t>
  </si>
  <si>
    <t>3C</t>
  </si>
  <si>
    <t>3D</t>
  </si>
  <si>
    <t>3E</t>
  </si>
  <si>
    <t>3F</t>
  </si>
  <si>
    <t>3G</t>
  </si>
  <si>
    <t>Kompletní zařízení Měření a regulace pro VZT jednotku č. 5</t>
  </si>
  <si>
    <t>Presostat filtr DTS</t>
  </si>
  <si>
    <t>Čidlo: TGCU MP3</t>
  </si>
  <si>
    <t>Podstřešní prostor nad bazénovou halou</t>
  </si>
  <si>
    <t>1H</t>
  </si>
  <si>
    <t>Regulační a směšovací uzel teplovodního ohřívače - ESU C40-2,5 B</t>
  </si>
  <si>
    <t>Přívodní a odtahová bazénová VZT jednotka</t>
  </si>
  <si>
    <t>Protipožární klapka do čtyřhranného potrubí</t>
  </si>
  <si>
    <t xml:space="preserve">Protidešťová žaluzie ocelová průmyslová - pevné lamely </t>
  </si>
  <si>
    <t>Typ izolace:  tloušťka desky 40 mm (včetně 20% prořezu)</t>
  </si>
  <si>
    <t>Izolace - tloušťka 15 mm</t>
  </si>
  <si>
    <t>Tlumič hluku jádrový</t>
  </si>
  <si>
    <t>Regulační klapka těsná</t>
  </si>
  <si>
    <t>Regulační klapka do kruhového potrubí</t>
  </si>
  <si>
    <t>Výústka obdélníková hliníková</t>
  </si>
  <si>
    <t>Mřížka do rastrového podhledu</t>
  </si>
  <si>
    <t>Plenum box pro mřížku AFC</t>
  </si>
  <si>
    <t>Materiál - kamenná vlna kašírovaná hliníkovou folií se skleněnou mřížkou</t>
  </si>
  <si>
    <t>Přívodní a odtahová VZT jednotka</t>
  </si>
  <si>
    <t>Protipožární klapka do kruhového potrubí</t>
  </si>
  <si>
    <t>Difuzor</t>
  </si>
  <si>
    <t xml:space="preserve">Tlumič hluku jádrový </t>
  </si>
  <si>
    <t xml:space="preserve">Regulační klapka do kruhového potrubí </t>
  </si>
  <si>
    <t>Přívodní sestavná potrubní jednotka</t>
  </si>
  <si>
    <t>Ventilátor axiální odtahový do potrubí</t>
  </si>
  <si>
    <t>Tlumič hluku do kruhového potrubí</t>
  </si>
  <si>
    <t>Žaluziová klapka samotížná</t>
  </si>
  <si>
    <t>Zpětná klapka těsná do kruhového potrubí</t>
  </si>
  <si>
    <t>Izolace - tloušťka 12 mm</t>
  </si>
  <si>
    <t>Kompletní zařízení Měření a regulace pro VZT jednotku č. 6</t>
  </si>
  <si>
    <t xml:space="preserve">Tlumič hluku do kruhového potrubí </t>
  </si>
  <si>
    <t xml:space="preserve">Žaluziová klapka samotížná </t>
  </si>
  <si>
    <t xml:space="preserve">Zpětná klapka těsná do kruhového potrubí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</si>
</sst>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Kč&quot;_-;\-* #,##0\ &quot;Kč&quot;_-;_-* &quot;-&quot;\ &quot;Kč&quot;_-;_-@_-"/>
    <numFmt numFmtId="164" formatCode="#,##0\ &quot;Kč&quot;"/>
  </numFmts>
  <fonts count="33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2"/>
      <name val="Times New Roman CE"/>
      <family val="1"/>
      <charset val="238"/>
    </font>
    <font>
      <b/>
      <sz val="16"/>
      <name val="Times New Roman CE"/>
      <charset val="238"/>
    </font>
    <font>
      <b/>
      <sz val="12"/>
      <name val="Times New Roman CE"/>
      <charset val="238"/>
    </font>
    <font>
      <sz val="14"/>
      <name val="Times New Roman CE"/>
      <family val="1"/>
      <charset val="238"/>
    </font>
    <font>
      <b/>
      <sz val="14"/>
      <name val="Times New Roman CE"/>
      <charset val="238"/>
    </font>
    <font>
      <b/>
      <sz val="12"/>
      <name val="Times New Roman CE"/>
      <family val="1"/>
      <charset val="238"/>
    </font>
    <font>
      <b/>
      <i/>
      <sz val="14"/>
      <name val="Times New Roman CE"/>
      <family val="1"/>
      <charset val="238"/>
    </font>
    <font>
      <b/>
      <sz val="16"/>
      <name val="Times New Roman CE"/>
      <family val="1"/>
      <charset val="238"/>
    </font>
    <font>
      <b/>
      <sz val="14"/>
      <name val="Times New Roman CE"/>
      <family val="1"/>
      <charset val="238"/>
    </font>
    <font>
      <sz val="16"/>
      <name val="Times New Roman CE"/>
      <family val="1"/>
      <charset val="238"/>
    </font>
    <font>
      <b/>
      <i/>
      <sz val="28"/>
      <name val="Times New Roman CE"/>
      <family val="1"/>
      <charset val="238"/>
    </font>
    <font>
      <b/>
      <sz val="18"/>
      <name val="Times New Roman CE"/>
      <family val="1"/>
      <charset val="238"/>
    </font>
    <font>
      <sz val="11"/>
      <name val="Arial CE"/>
      <charset val="238"/>
    </font>
    <font>
      <b/>
      <sz val="11"/>
      <name val="Times New Roman CE"/>
      <family val="1"/>
      <charset val="238"/>
    </font>
    <font>
      <b/>
      <sz val="11"/>
      <name val="Times New Roman CE"/>
      <charset val="238"/>
    </font>
    <font>
      <sz val="11"/>
      <name val="Times New Roman CE"/>
      <family val="1"/>
      <charset val="238"/>
    </font>
    <font>
      <b/>
      <sz val="11"/>
      <name val="Times New Roman"/>
      <family val="1"/>
      <charset val="238"/>
    </font>
    <font>
      <b/>
      <sz val="20"/>
      <name val="Times New Roman CE"/>
      <family val="1"/>
      <charset val="238"/>
    </font>
    <font>
      <sz val="2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sz val="8"/>
      <name val="Arial CE"/>
      <charset val="238"/>
    </font>
    <font>
      <sz val="11"/>
      <name val="Symbol"/>
      <family val="1"/>
      <charset val="2"/>
    </font>
    <font>
      <b/>
      <vertAlign val="superscript"/>
      <sz val="11"/>
      <name val="Times New Roman CE"/>
      <family val="1"/>
      <charset val="238"/>
    </font>
    <font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charset val="238"/>
    </font>
    <font>
      <vertAlign val="subscript"/>
      <sz val="11"/>
      <name val="Times New Roman CE"/>
      <family val="1"/>
      <charset val="238"/>
    </font>
    <font>
      <vertAlign val="superscript"/>
      <sz val="11"/>
      <name val="Times New Roman CE"/>
      <family val="1"/>
      <charset val="238"/>
    </font>
    <font>
      <b/>
      <i/>
      <sz val="11"/>
      <name val="Times New Roman CE"/>
      <charset val="238"/>
    </font>
  </fonts>
  <fills count="2">
    <fill>
      <patternFill patternType="none"/>
    </fill>
    <fill>
      <patternFill patternType="gray125"/>
    </fill>
  </fills>
  <borders count="133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2">
    <xf numFmtId="0" fontId="0" fillId="0" borderId="0" xfId="0"/>
    <xf numFmtId="0" fontId="3" fillId="0" borderId="0" xfId="0" applyFont="1"/>
    <xf numFmtId="0" fontId="3" fillId="0" borderId="0" xfId="0" applyFont="1" applyBorder="1"/>
    <xf numFmtId="0" fontId="0" fillId="0" borderId="0" xfId="0" applyBorder="1"/>
    <xf numFmtId="0" fontId="2" fillId="0" borderId="0" xfId="0" applyFont="1"/>
    <xf numFmtId="0" fontId="3" fillId="0" borderId="1" xfId="0" applyFont="1" applyBorder="1" applyAlignment="1">
      <alignment horizontal="right"/>
    </xf>
    <xf numFmtId="0" fontId="5" fillId="0" borderId="2" xfId="0" applyFont="1" applyBorder="1" applyAlignment="1">
      <alignment horizontal="center"/>
    </xf>
    <xf numFmtId="49" fontId="3" fillId="0" borderId="3" xfId="0" applyNumberFormat="1" applyFont="1" applyBorder="1" applyAlignment="1">
      <alignment horizontal="left"/>
    </xf>
    <xf numFmtId="0" fontId="6" fillId="0" borderId="4" xfId="0" applyFont="1" applyBorder="1" applyAlignment="1">
      <alignment horizontal="right"/>
    </xf>
    <xf numFmtId="49" fontId="6" fillId="0" borderId="5" xfId="0" applyNumberFormat="1" applyFont="1" applyBorder="1" applyAlignment="1">
      <alignment horizontal="left"/>
    </xf>
    <xf numFmtId="0" fontId="7" fillId="0" borderId="6" xfId="0" applyFont="1" applyBorder="1"/>
    <xf numFmtId="0" fontId="7" fillId="0" borderId="7" xfId="0" applyFont="1" applyBorder="1" applyAlignment="1">
      <alignment horizontal="center"/>
    </xf>
    <xf numFmtId="49" fontId="0" fillId="0" borderId="0" xfId="0" applyNumberFormat="1"/>
    <xf numFmtId="0" fontId="1" fillId="0" borderId="0" xfId="0" applyFont="1" applyAlignment="1">
      <alignment horizontal="center"/>
    </xf>
    <xf numFmtId="49" fontId="3" fillId="0" borderId="0" xfId="0" applyNumberFormat="1" applyFont="1"/>
    <xf numFmtId="0" fontId="8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/>
    <xf numFmtId="0" fontId="6" fillId="0" borderId="4" xfId="0" applyFont="1" applyBorder="1" applyAlignment="1">
      <alignment horizontal="center"/>
    </xf>
    <xf numFmtId="42" fontId="8" fillId="0" borderId="0" xfId="0" applyNumberFormat="1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42" fontId="5" fillId="0" borderId="9" xfId="0" applyNumberFormat="1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42" fontId="10" fillId="0" borderId="15" xfId="0" applyNumberFormat="1" applyFont="1" applyBorder="1"/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0" xfId="0" applyFont="1" applyBorder="1"/>
    <xf numFmtId="42" fontId="6" fillId="0" borderId="21" xfId="0" applyNumberFormat="1" applyFont="1" applyBorder="1" applyAlignment="1">
      <alignment horizontal="right"/>
    </xf>
    <xf numFmtId="0" fontId="6" fillId="0" borderId="22" xfId="0" applyFont="1" applyBorder="1" applyAlignment="1">
      <alignment horizontal="center"/>
    </xf>
    <xf numFmtId="0" fontId="6" fillId="0" borderId="23" xfId="0" applyFont="1" applyBorder="1"/>
    <xf numFmtId="42" fontId="6" fillId="0" borderId="24" xfId="0" applyNumberFormat="1" applyFont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6" xfId="0" applyFont="1" applyBorder="1"/>
    <xf numFmtId="0" fontId="10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42" fontId="16" fillId="0" borderId="30" xfId="0" applyNumberFormat="1" applyFont="1" applyBorder="1" applyAlignment="1">
      <alignment horizontal="center"/>
    </xf>
    <xf numFmtId="3" fontId="17" fillId="0" borderId="31" xfId="0" applyNumberFormat="1" applyFont="1" applyBorder="1" applyAlignment="1">
      <alignment horizontal="center"/>
    </xf>
    <xf numFmtId="0" fontId="16" fillId="0" borderId="32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42" fontId="16" fillId="0" borderId="34" xfId="0" applyNumberFormat="1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42" fontId="16" fillId="0" borderId="36" xfId="0" applyNumberFormat="1" applyFont="1" applyBorder="1" applyAlignment="1">
      <alignment horizontal="center"/>
    </xf>
    <xf numFmtId="0" fontId="16" fillId="0" borderId="37" xfId="0" applyFont="1" applyBorder="1" applyAlignment="1">
      <alignment horizontal="center"/>
    </xf>
    <xf numFmtId="3" fontId="16" fillId="0" borderId="38" xfId="0" applyNumberFormat="1" applyFont="1" applyBorder="1" applyAlignment="1">
      <alignment horizontal="center"/>
    </xf>
    <xf numFmtId="0" fontId="17" fillId="0" borderId="29" xfId="0" applyFont="1" applyBorder="1" applyAlignment="1">
      <alignment horizontal="center"/>
    </xf>
    <xf numFmtId="0" fontId="16" fillId="0" borderId="39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42" fontId="16" fillId="0" borderId="41" xfId="0" applyNumberFormat="1" applyFont="1" applyBorder="1" applyAlignment="1">
      <alignment horizontal="center"/>
    </xf>
    <xf numFmtId="3" fontId="16" fillId="0" borderId="0" xfId="0" applyNumberFormat="1" applyFont="1" applyBorder="1" applyAlignment="1">
      <alignment horizontal="center"/>
    </xf>
    <xf numFmtId="0" fontId="16" fillId="0" borderId="42" xfId="0" applyFont="1" applyBorder="1" applyAlignment="1">
      <alignment horizontal="center"/>
    </xf>
    <xf numFmtId="42" fontId="16" fillId="0" borderId="43" xfId="0" applyNumberFormat="1" applyFont="1" applyBorder="1" applyAlignment="1">
      <alignment horizontal="center"/>
    </xf>
    <xf numFmtId="0" fontId="16" fillId="0" borderId="44" xfId="0" applyFont="1" applyBorder="1" applyAlignment="1">
      <alignment horizontal="right"/>
    </xf>
    <xf numFmtId="0" fontId="16" fillId="0" borderId="31" xfId="0" applyFont="1" applyBorder="1" applyAlignment="1">
      <alignment horizontal="left"/>
    </xf>
    <xf numFmtId="0" fontId="18" fillId="0" borderId="28" xfId="0" applyFont="1" applyBorder="1"/>
    <xf numFmtId="0" fontId="18" fillId="0" borderId="32" xfId="0" applyFont="1" applyBorder="1"/>
    <xf numFmtId="0" fontId="16" fillId="0" borderId="45" xfId="0" applyFont="1" applyBorder="1" applyAlignment="1">
      <alignment horizontal="right"/>
    </xf>
    <xf numFmtId="0" fontId="16" fillId="0" borderId="46" xfId="0" applyFont="1" applyBorder="1" applyAlignment="1">
      <alignment horizontal="left"/>
    </xf>
    <xf numFmtId="0" fontId="16" fillId="0" borderId="35" xfId="0" applyFont="1" applyBorder="1"/>
    <xf numFmtId="0" fontId="18" fillId="0" borderId="44" xfId="0" applyFont="1" applyBorder="1" applyAlignment="1">
      <alignment horizontal="right"/>
    </xf>
    <xf numFmtId="49" fontId="18" fillId="0" borderId="31" xfId="0" applyNumberFormat="1" applyFont="1" applyBorder="1" applyAlignment="1">
      <alignment horizontal="left"/>
    </xf>
    <xf numFmtId="0" fontId="18" fillId="0" borderId="13" xfId="0" applyFont="1" applyBorder="1" applyAlignment="1">
      <alignment horizontal="right"/>
    </xf>
    <xf numFmtId="49" fontId="18" fillId="0" borderId="47" xfId="0" applyNumberFormat="1" applyFont="1" applyBorder="1" applyAlignment="1">
      <alignment horizontal="left"/>
    </xf>
    <xf numFmtId="0" fontId="18" fillId="0" borderId="39" xfId="0" applyFont="1" applyBorder="1" applyAlignment="1"/>
    <xf numFmtId="0" fontId="18" fillId="0" borderId="0" xfId="0" applyFont="1"/>
    <xf numFmtId="0" fontId="15" fillId="0" borderId="0" xfId="0" applyFont="1"/>
    <xf numFmtId="0" fontId="17" fillId="0" borderId="48" xfId="0" applyFont="1" applyBorder="1" applyAlignment="1">
      <alignment horizontal="center"/>
    </xf>
    <xf numFmtId="0" fontId="17" fillId="0" borderId="49" xfId="0" applyFont="1" applyBorder="1" applyAlignment="1">
      <alignment horizontal="center"/>
    </xf>
    <xf numFmtId="0" fontId="17" fillId="0" borderId="50" xfId="0" applyFont="1" applyBorder="1" applyAlignment="1">
      <alignment horizontal="center"/>
    </xf>
    <xf numFmtId="42" fontId="16" fillId="0" borderId="51" xfId="0" applyNumberFormat="1" applyFont="1" applyBorder="1" applyAlignment="1">
      <alignment horizontal="center"/>
    </xf>
    <xf numFmtId="0" fontId="17" fillId="0" borderId="52" xfId="0" applyFont="1" applyBorder="1" applyAlignment="1">
      <alignment horizontal="center"/>
    </xf>
    <xf numFmtId="3" fontId="17" fillId="0" borderId="53" xfId="0" applyNumberFormat="1" applyFont="1" applyBorder="1" applyAlignment="1">
      <alignment horizontal="center"/>
    </xf>
    <xf numFmtId="0" fontId="18" fillId="0" borderId="42" xfId="0" applyFont="1" applyBorder="1"/>
    <xf numFmtId="0" fontId="18" fillId="0" borderId="39" xfId="0" applyFont="1" applyBorder="1"/>
    <xf numFmtId="0" fontId="18" fillId="0" borderId="54" xfId="0" applyFont="1" applyBorder="1" applyAlignment="1">
      <alignment horizontal="right"/>
    </xf>
    <xf numFmtId="3" fontId="16" fillId="0" borderId="55" xfId="0" applyNumberFormat="1" applyFont="1" applyBorder="1" applyAlignment="1">
      <alignment horizontal="center"/>
    </xf>
    <xf numFmtId="49" fontId="18" fillId="0" borderId="56" xfId="0" applyNumberFormat="1" applyFont="1" applyBorder="1" applyAlignment="1">
      <alignment horizontal="left"/>
    </xf>
    <xf numFmtId="0" fontId="16" fillId="0" borderId="40" xfId="0" applyFont="1" applyBorder="1" applyAlignment="1">
      <alignment horizontal="center"/>
    </xf>
    <xf numFmtId="3" fontId="16" fillId="0" borderId="47" xfId="0" applyNumberFormat="1" applyFont="1" applyBorder="1" applyAlignment="1">
      <alignment horizontal="center"/>
    </xf>
    <xf numFmtId="0" fontId="18" fillId="0" borderId="57" xfId="0" applyFont="1" applyBorder="1" applyAlignment="1">
      <alignment horizontal="right"/>
    </xf>
    <xf numFmtId="0" fontId="18" fillId="0" borderId="58" xfId="0" applyFont="1" applyBorder="1" applyAlignment="1">
      <alignment horizontal="left"/>
    </xf>
    <xf numFmtId="0" fontId="16" fillId="0" borderId="59" xfId="0" applyFont="1" applyBorder="1" applyAlignment="1">
      <alignment horizontal="center"/>
    </xf>
    <xf numFmtId="42" fontId="16" fillId="0" borderId="29" xfId="0" applyNumberFormat="1" applyFont="1" applyBorder="1" applyAlignment="1">
      <alignment horizontal="center"/>
    </xf>
    <xf numFmtId="42" fontId="16" fillId="0" borderId="37" xfId="0" applyNumberFormat="1" applyFont="1" applyBorder="1" applyAlignment="1">
      <alignment horizontal="center"/>
    </xf>
    <xf numFmtId="42" fontId="16" fillId="0" borderId="40" xfId="0" applyNumberFormat="1" applyFont="1" applyBorder="1" applyAlignment="1">
      <alignment horizontal="center"/>
    </xf>
    <xf numFmtId="3" fontId="17" fillId="0" borderId="60" xfId="0" applyNumberFormat="1" applyFont="1" applyBorder="1" applyAlignment="1">
      <alignment horizontal="center"/>
    </xf>
    <xf numFmtId="3" fontId="16" fillId="0" borderId="60" xfId="0" applyNumberFormat="1" applyFont="1" applyBorder="1" applyAlignment="1">
      <alignment horizontal="center"/>
    </xf>
    <xf numFmtId="3" fontId="16" fillId="0" borderId="53" xfId="0" applyNumberFormat="1" applyFont="1" applyBorder="1" applyAlignment="1">
      <alignment horizontal="center"/>
    </xf>
    <xf numFmtId="42" fontId="16" fillId="0" borderId="59" xfId="0" applyNumberFormat="1" applyFont="1" applyBorder="1" applyAlignment="1">
      <alignment horizontal="center"/>
    </xf>
    <xf numFmtId="3" fontId="16" fillId="0" borderId="61" xfId="0" applyNumberFormat="1" applyFont="1" applyBorder="1" applyAlignment="1">
      <alignment horizontal="center"/>
    </xf>
    <xf numFmtId="42" fontId="8" fillId="0" borderId="2" xfId="0" applyNumberFormat="1" applyFont="1" applyBorder="1" applyAlignment="1">
      <alignment horizontal="center"/>
    </xf>
    <xf numFmtId="3" fontId="8" fillId="0" borderId="62" xfId="0" applyNumberFormat="1" applyFont="1" applyBorder="1" applyAlignment="1">
      <alignment horizontal="center"/>
    </xf>
    <xf numFmtId="42" fontId="8" fillId="0" borderId="63" xfId="0" applyNumberFormat="1" applyFont="1" applyBorder="1" applyAlignment="1">
      <alignment horizontal="center"/>
    </xf>
    <xf numFmtId="0" fontId="6" fillId="0" borderId="64" xfId="0" applyFont="1" applyBorder="1" applyAlignment="1">
      <alignment horizontal="right"/>
    </xf>
    <xf numFmtId="49" fontId="6" fillId="0" borderId="65" xfId="0" applyNumberFormat="1" applyFont="1" applyBorder="1" applyAlignment="1">
      <alignment horizontal="left"/>
    </xf>
    <xf numFmtId="0" fontId="7" fillId="0" borderId="66" xfId="0" applyFont="1" applyBorder="1"/>
    <xf numFmtId="0" fontId="11" fillId="0" borderId="66" xfId="0" applyFont="1" applyBorder="1" applyAlignment="1">
      <alignment horizontal="center"/>
    </xf>
    <xf numFmtId="0" fontId="7" fillId="0" borderId="67" xfId="0" applyFont="1" applyBorder="1" applyAlignment="1">
      <alignment horizontal="center"/>
    </xf>
    <xf numFmtId="3" fontId="7" fillId="0" borderId="65" xfId="0" applyNumberFormat="1" applyFont="1" applyBorder="1" applyAlignment="1">
      <alignment horizontal="center"/>
    </xf>
    <xf numFmtId="42" fontId="8" fillId="0" borderId="67" xfId="0" applyNumberFormat="1" applyFont="1" applyBorder="1" applyAlignment="1">
      <alignment horizontal="center"/>
    </xf>
    <xf numFmtId="3" fontId="8" fillId="0" borderId="68" xfId="0" applyNumberFormat="1" applyFont="1" applyBorder="1" applyAlignment="1">
      <alignment horizontal="center"/>
    </xf>
    <xf numFmtId="42" fontId="8" fillId="0" borderId="69" xfId="0" applyNumberFormat="1" applyFont="1" applyBorder="1" applyAlignment="1">
      <alignment horizontal="center"/>
    </xf>
    <xf numFmtId="0" fontId="16" fillId="0" borderId="70" xfId="0" applyFont="1" applyBorder="1" applyAlignment="1">
      <alignment horizontal="right"/>
    </xf>
    <xf numFmtId="0" fontId="16" fillId="0" borderId="71" xfId="0" applyFont="1" applyBorder="1" applyAlignment="1">
      <alignment horizontal="left"/>
    </xf>
    <xf numFmtId="0" fontId="18" fillId="0" borderId="72" xfId="0" applyFont="1" applyBorder="1"/>
    <xf numFmtId="0" fontId="16" fillId="0" borderId="72" xfId="0" applyFont="1" applyBorder="1" applyAlignment="1">
      <alignment horizontal="center"/>
    </xf>
    <xf numFmtId="0" fontId="16" fillId="0" borderId="73" xfId="0" applyFont="1" applyBorder="1" applyAlignment="1">
      <alignment horizontal="center"/>
    </xf>
    <xf numFmtId="3" fontId="17" fillId="0" borderId="71" xfId="0" applyNumberFormat="1" applyFont="1" applyBorder="1" applyAlignment="1">
      <alignment horizontal="center"/>
    </xf>
    <xf numFmtId="42" fontId="16" fillId="0" borderId="74" xfId="0" applyNumberFormat="1" applyFont="1" applyBorder="1" applyAlignment="1">
      <alignment horizontal="center"/>
    </xf>
    <xf numFmtId="3" fontId="17" fillId="0" borderId="58" xfId="0" applyNumberFormat="1" applyFont="1" applyBorder="1" applyAlignment="1">
      <alignment horizontal="center"/>
    </xf>
    <xf numFmtId="0" fontId="16" fillId="0" borderId="54" xfId="0" applyFont="1" applyBorder="1" applyAlignment="1">
      <alignment horizontal="right"/>
    </xf>
    <xf numFmtId="0" fontId="16" fillId="0" borderId="56" xfId="0" applyFont="1" applyBorder="1" applyAlignment="1">
      <alignment horizontal="left"/>
    </xf>
    <xf numFmtId="3" fontId="17" fillId="0" borderId="56" xfId="0" applyNumberFormat="1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3" fontId="17" fillId="0" borderId="75" xfId="0" applyNumberFormat="1" applyFont="1" applyBorder="1" applyAlignment="1">
      <alignment horizontal="center"/>
    </xf>
    <xf numFmtId="3" fontId="17" fillId="0" borderId="76" xfId="0" applyNumberFormat="1" applyFont="1" applyBorder="1" applyAlignment="1">
      <alignment horizontal="center"/>
    </xf>
    <xf numFmtId="3" fontId="17" fillId="0" borderId="77" xfId="0" applyNumberFormat="1" applyFont="1" applyBorder="1" applyAlignment="1">
      <alignment horizontal="center"/>
    </xf>
    <xf numFmtId="0" fontId="21" fillId="0" borderId="0" xfId="0" applyFont="1"/>
    <xf numFmtId="0" fontId="7" fillId="0" borderId="0" xfId="0" applyFont="1" applyAlignment="1">
      <alignment horizontal="left"/>
    </xf>
    <xf numFmtId="0" fontId="22" fillId="0" borderId="0" xfId="0" applyFont="1"/>
    <xf numFmtId="0" fontId="17" fillId="0" borderId="0" xfId="0" applyFont="1" applyBorder="1" applyAlignment="1">
      <alignment horizontal="right"/>
    </xf>
    <xf numFmtId="49" fontId="17" fillId="0" borderId="0" xfId="0" applyNumberFormat="1" applyFont="1" applyBorder="1" applyAlignment="1">
      <alignment horizontal="left"/>
    </xf>
    <xf numFmtId="0" fontId="18" fillId="0" borderId="0" xfId="0" applyFont="1" applyBorder="1" applyAlignment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3" fontId="17" fillId="0" borderId="0" xfId="0" applyNumberFormat="1" applyFont="1" applyBorder="1" applyAlignment="1">
      <alignment horizontal="center"/>
    </xf>
    <xf numFmtId="42" fontId="16" fillId="0" borderId="0" xfId="0" applyNumberFormat="1" applyFont="1" applyBorder="1" applyAlignment="1">
      <alignment horizontal="center"/>
    </xf>
    <xf numFmtId="42" fontId="16" fillId="0" borderId="78" xfId="0" applyNumberFormat="1" applyFont="1" applyBorder="1" applyAlignment="1">
      <alignment horizontal="center"/>
    </xf>
    <xf numFmtId="42" fontId="16" fillId="0" borderId="79" xfId="0" applyNumberFormat="1" applyFont="1" applyBorder="1" applyAlignment="1">
      <alignment horizontal="center"/>
    </xf>
    <xf numFmtId="42" fontId="16" fillId="0" borderId="80" xfId="0" applyNumberFormat="1" applyFont="1" applyBorder="1" applyAlignment="1">
      <alignment horizontal="center"/>
    </xf>
    <xf numFmtId="3" fontId="17" fillId="0" borderId="81" xfId="0" applyNumberFormat="1" applyFont="1" applyBorder="1" applyAlignment="1">
      <alignment horizontal="center"/>
    </xf>
    <xf numFmtId="3" fontId="17" fillId="0" borderId="82" xfId="0" applyNumberFormat="1" applyFont="1" applyBorder="1" applyAlignment="1">
      <alignment horizontal="center"/>
    </xf>
    <xf numFmtId="0" fontId="18" fillId="0" borderId="0" xfId="0" applyFont="1" applyBorder="1"/>
    <xf numFmtId="0" fontId="15" fillId="0" borderId="0" xfId="0" applyFont="1" applyBorder="1"/>
    <xf numFmtId="0" fontId="5" fillId="0" borderId="8" xfId="0" applyFont="1" applyBorder="1"/>
    <xf numFmtId="49" fontId="18" fillId="0" borderId="58" xfId="0" applyNumberFormat="1" applyFont="1" applyBorder="1" applyAlignment="1">
      <alignment horizontal="left"/>
    </xf>
    <xf numFmtId="0" fontId="17" fillId="0" borderId="59" xfId="0" applyFont="1" applyBorder="1" applyAlignment="1">
      <alignment horizontal="center"/>
    </xf>
    <xf numFmtId="42" fontId="16" fillId="0" borderId="73" xfId="0" applyNumberFormat="1" applyFont="1" applyBorder="1" applyAlignment="1">
      <alignment horizontal="center"/>
    </xf>
    <xf numFmtId="42" fontId="16" fillId="0" borderId="83" xfId="0" applyNumberFormat="1" applyFont="1" applyBorder="1" applyAlignment="1">
      <alignment horizontal="center"/>
    </xf>
    <xf numFmtId="49" fontId="15" fillId="0" borderId="0" xfId="0" applyNumberFormat="1" applyFont="1"/>
    <xf numFmtId="0" fontId="23" fillId="0" borderId="0" xfId="0" applyFont="1" applyAlignment="1">
      <alignment horizontal="center"/>
    </xf>
    <xf numFmtId="0" fontId="16" fillId="0" borderId="72" xfId="0" applyFont="1" applyBorder="1"/>
    <xf numFmtId="0" fontId="17" fillId="0" borderId="73" xfId="0" applyFont="1" applyBorder="1" applyAlignment="1">
      <alignment horizontal="center"/>
    </xf>
    <xf numFmtId="42" fontId="16" fillId="0" borderId="84" xfId="0" applyNumberFormat="1" applyFont="1" applyBorder="1" applyAlignment="1">
      <alignment horizontal="center"/>
    </xf>
    <xf numFmtId="42" fontId="16" fillId="0" borderId="85" xfId="0" applyNumberFormat="1" applyFont="1" applyBorder="1" applyAlignment="1">
      <alignment horizontal="center"/>
    </xf>
    <xf numFmtId="3" fontId="17" fillId="0" borderId="46" xfId="0" applyNumberFormat="1" applyFont="1" applyBorder="1" applyAlignment="1">
      <alignment horizontal="center"/>
    </xf>
    <xf numFmtId="0" fontId="16" fillId="0" borderId="86" xfId="0" applyFont="1" applyBorder="1" applyAlignment="1">
      <alignment horizontal="center"/>
    </xf>
    <xf numFmtId="0" fontId="16" fillId="0" borderId="87" xfId="0" applyFont="1" applyBorder="1" applyAlignment="1">
      <alignment horizontal="center"/>
    </xf>
    <xf numFmtId="42" fontId="16" fillId="0" borderId="88" xfId="0" applyNumberFormat="1" applyFont="1" applyBorder="1" applyAlignment="1">
      <alignment horizontal="center"/>
    </xf>
    <xf numFmtId="49" fontId="16" fillId="0" borderId="46" xfId="0" applyNumberFormat="1" applyFont="1" applyBorder="1" applyAlignment="1">
      <alignment horizontal="left"/>
    </xf>
    <xf numFmtId="0" fontId="18" fillId="0" borderId="35" xfId="0" applyFont="1" applyBorder="1"/>
    <xf numFmtId="0" fontId="17" fillId="0" borderId="37" xfId="0" applyFont="1" applyBorder="1" applyAlignment="1">
      <alignment horizontal="center"/>
    </xf>
    <xf numFmtId="42" fontId="16" fillId="0" borderId="89" xfId="0" applyNumberFormat="1" applyFont="1" applyBorder="1" applyAlignment="1">
      <alignment horizontal="center"/>
    </xf>
    <xf numFmtId="3" fontId="17" fillId="0" borderId="90" xfId="0" applyNumberFormat="1" applyFont="1" applyBorder="1" applyAlignment="1">
      <alignment horizontal="center"/>
    </xf>
    <xf numFmtId="42" fontId="16" fillId="0" borderId="91" xfId="0" applyNumberFormat="1" applyFont="1" applyBorder="1" applyAlignment="1">
      <alignment horizontal="center"/>
    </xf>
    <xf numFmtId="3" fontId="17" fillId="0" borderId="55" xfId="0" applyNumberFormat="1" applyFont="1" applyBorder="1" applyAlignment="1">
      <alignment horizontal="center"/>
    </xf>
    <xf numFmtId="0" fontId="16" fillId="0" borderId="71" xfId="0" applyNumberFormat="1" applyFont="1" applyBorder="1" applyAlignment="1">
      <alignment horizontal="left"/>
    </xf>
    <xf numFmtId="3" fontId="16" fillId="0" borderId="82" xfId="0" applyNumberFormat="1" applyFont="1" applyBorder="1" applyAlignment="1">
      <alignment horizontal="center"/>
    </xf>
    <xf numFmtId="49" fontId="16" fillId="0" borderId="56" xfId="0" applyNumberFormat="1" applyFont="1" applyBorder="1" applyAlignment="1">
      <alignment horizontal="left"/>
    </xf>
    <xf numFmtId="0" fontId="18" fillId="0" borderId="32" xfId="0" applyFont="1" applyBorder="1" applyAlignment="1"/>
    <xf numFmtId="3" fontId="16" fillId="0" borderId="76" xfId="0" applyNumberFormat="1" applyFont="1" applyBorder="1" applyAlignment="1">
      <alignment horizontal="center"/>
    </xf>
    <xf numFmtId="0" fontId="18" fillId="0" borderId="35" xfId="0" applyFont="1" applyBorder="1" applyAlignment="1"/>
    <xf numFmtId="3" fontId="17" fillId="0" borderId="38" xfId="0" applyNumberFormat="1" applyFont="1" applyBorder="1" applyAlignment="1">
      <alignment horizontal="center"/>
    </xf>
    <xf numFmtId="0" fontId="16" fillId="0" borderId="13" xfId="0" applyFont="1" applyBorder="1" applyAlignment="1">
      <alignment horizontal="right"/>
    </xf>
    <xf numFmtId="0" fontId="16" fillId="0" borderId="47" xfId="0" applyFont="1" applyBorder="1" applyAlignment="1">
      <alignment horizontal="left"/>
    </xf>
    <xf numFmtId="3" fontId="17" fillId="0" borderId="92" xfId="0" applyNumberFormat="1" applyFont="1" applyBorder="1" applyAlignment="1">
      <alignment horizontal="center"/>
    </xf>
    <xf numFmtId="0" fontId="16" fillId="0" borderId="46" xfId="0" applyNumberFormat="1" applyFont="1" applyBorder="1" applyAlignment="1">
      <alignment horizontal="left"/>
    </xf>
    <xf numFmtId="0" fontId="18" fillId="0" borderId="28" xfId="0" applyFont="1" applyBorder="1" applyAlignment="1"/>
    <xf numFmtId="3" fontId="16" fillId="0" borderId="93" xfId="0" applyNumberFormat="1" applyFont="1" applyBorder="1" applyAlignment="1">
      <alignment horizontal="center"/>
    </xf>
    <xf numFmtId="3" fontId="17" fillId="0" borderId="93" xfId="0" applyNumberFormat="1" applyFont="1" applyBorder="1" applyAlignment="1">
      <alignment horizontal="center"/>
    </xf>
    <xf numFmtId="3" fontId="17" fillId="0" borderId="94" xfId="0" applyNumberFormat="1" applyFont="1" applyBorder="1" applyAlignment="1">
      <alignment horizontal="center"/>
    </xf>
    <xf numFmtId="3" fontId="17" fillId="0" borderId="95" xfId="0" applyNumberFormat="1" applyFont="1" applyBorder="1" applyAlignment="1">
      <alignment horizontal="center"/>
    </xf>
    <xf numFmtId="0" fontId="17" fillId="0" borderId="96" xfId="0" applyFont="1" applyBorder="1" applyAlignment="1">
      <alignment horizontal="center"/>
    </xf>
    <xf numFmtId="0" fontId="17" fillId="0" borderId="54" xfId="0" applyFont="1" applyBorder="1" applyAlignment="1">
      <alignment horizontal="right"/>
    </xf>
    <xf numFmtId="49" fontId="17" fillId="0" borderId="56" xfId="0" applyNumberFormat="1" applyFont="1" applyBorder="1" applyAlignment="1">
      <alignment horizontal="left"/>
    </xf>
    <xf numFmtId="0" fontId="17" fillId="0" borderId="87" xfId="0" applyFont="1" applyBorder="1" applyAlignment="1">
      <alignment horizontal="center"/>
    </xf>
    <xf numFmtId="0" fontId="27" fillId="0" borderId="72" xfId="0" applyFont="1" applyBorder="1"/>
    <xf numFmtId="0" fontId="16" fillId="0" borderId="97" xfId="0" applyFont="1" applyBorder="1" applyAlignment="1">
      <alignment horizontal="right"/>
    </xf>
    <xf numFmtId="0" fontId="16" fillId="0" borderId="98" xfId="0" applyFont="1" applyBorder="1" applyAlignment="1">
      <alignment horizontal="left"/>
    </xf>
    <xf numFmtId="0" fontId="18" fillId="0" borderId="86" xfId="0" applyFont="1" applyBorder="1"/>
    <xf numFmtId="3" fontId="17" fillId="0" borderId="99" xfId="0" applyNumberFormat="1" applyFont="1" applyBorder="1" applyAlignment="1">
      <alignment horizontal="center"/>
    </xf>
    <xf numFmtId="0" fontId="18" fillId="0" borderId="56" xfId="0" applyFont="1" applyBorder="1" applyAlignment="1">
      <alignment horizontal="left"/>
    </xf>
    <xf numFmtId="0" fontId="17" fillId="0" borderId="61" xfId="0" applyFont="1" applyBorder="1" applyAlignment="1">
      <alignment horizontal="center"/>
    </xf>
    <xf numFmtId="0" fontId="17" fillId="0" borderId="100" xfId="0" applyFont="1" applyBorder="1" applyAlignment="1">
      <alignment horizontal="center"/>
    </xf>
    <xf numFmtId="3" fontId="17" fillId="0" borderId="47" xfId="0" applyNumberFormat="1" applyFont="1" applyBorder="1" applyAlignment="1">
      <alignment horizontal="center"/>
    </xf>
    <xf numFmtId="0" fontId="28" fillId="0" borderId="28" xfId="0" applyFont="1" applyBorder="1"/>
    <xf numFmtId="3" fontId="29" fillId="0" borderId="71" xfId="0" applyNumberFormat="1" applyFont="1" applyBorder="1" applyAlignment="1">
      <alignment horizontal="center"/>
    </xf>
    <xf numFmtId="3" fontId="16" fillId="0" borderId="31" xfId="0" applyNumberFormat="1" applyFont="1" applyBorder="1" applyAlignment="1">
      <alignment horizontal="center"/>
    </xf>
    <xf numFmtId="42" fontId="16" fillId="0" borderId="96" xfId="0" applyNumberFormat="1" applyFont="1" applyBorder="1" applyAlignment="1">
      <alignment horizontal="center"/>
    </xf>
    <xf numFmtId="42" fontId="16" fillId="0" borderId="33" xfId="0" applyNumberFormat="1" applyFont="1" applyBorder="1" applyAlignment="1">
      <alignment horizontal="center"/>
    </xf>
    <xf numFmtId="42" fontId="16" fillId="0" borderId="87" xfId="0" applyNumberFormat="1" applyFont="1" applyBorder="1" applyAlignment="1">
      <alignment horizontal="center"/>
    </xf>
    <xf numFmtId="49" fontId="16" fillId="0" borderId="71" xfId="0" applyNumberFormat="1" applyFont="1" applyBorder="1" applyAlignment="1">
      <alignment horizontal="left"/>
    </xf>
    <xf numFmtId="49" fontId="16" fillId="0" borderId="31" xfId="0" applyNumberFormat="1" applyFont="1" applyBorder="1" applyAlignment="1">
      <alignment horizontal="left"/>
    </xf>
    <xf numFmtId="49" fontId="16" fillId="0" borderId="47" xfId="0" applyNumberFormat="1" applyFont="1" applyBorder="1" applyAlignment="1">
      <alignment horizontal="left"/>
    </xf>
    <xf numFmtId="0" fontId="16" fillId="0" borderId="57" xfId="0" applyFont="1" applyBorder="1" applyAlignment="1">
      <alignment horizontal="right"/>
    </xf>
    <xf numFmtId="0" fontId="16" fillId="0" borderId="58" xfId="0" applyFont="1" applyBorder="1" applyAlignment="1">
      <alignment horizontal="left"/>
    </xf>
    <xf numFmtId="3" fontId="16" fillId="0" borderId="95" xfId="0" applyNumberFormat="1" applyFont="1" applyBorder="1" applyAlignment="1">
      <alignment horizontal="center"/>
    </xf>
    <xf numFmtId="0" fontId="32" fillId="0" borderId="35" xfId="0" applyFont="1" applyBorder="1"/>
    <xf numFmtId="0" fontId="18" fillId="0" borderId="28" xfId="0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3" fontId="17" fillId="0" borderId="71" xfId="0" applyNumberFormat="1" applyFont="1" applyFill="1" applyBorder="1" applyAlignment="1">
      <alignment horizontal="center"/>
    </xf>
    <xf numFmtId="0" fontId="27" fillId="0" borderId="73" xfId="0" applyFont="1" applyBorder="1" applyAlignment="1">
      <alignment horizontal="center"/>
    </xf>
    <xf numFmtId="0" fontId="27" fillId="0" borderId="29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3" fontId="17" fillId="0" borderId="101" xfId="0" applyNumberFormat="1" applyFont="1" applyBorder="1" applyAlignment="1">
      <alignment horizontal="center"/>
    </xf>
    <xf numFmtId="16" fontId="16" fillId="0" borderId="102" xfId="0" applyNumberFormat="1" applyFont="1" applyBorder="1" applyAlignment="1">
      <alignment horizontal="right"/>
    </xf>
    <xf numFmtId="0" fontId="16" fillId="0" borderId="103" xfId="0" applyFont="1" applyBorder="1" applyAlignment="1">
      <alignment horizontal="left"/>
    </xf>
    <xf numFmtId="0" fontId="18" fillId="0" borderId="104" xfId="0" applyFont="1" applyBorder="1"/>
    <xf numFmtId="0" fontId="16" fillId="0" borderId="104" xfId="0" applyFont="1" applyBorder="1" applyAlignment="1">
      <alignment horizontal="center"/>
    </xf>
    <xf numFmtId="0" fontId="17" fillId="0" borderId="105" xfId="0" applyFont="1" applyBorder="1" applyAlignment="1">
      <alignment horizontal="center"/>
    </xf>
    <xf numFmtId="0" fontId="17" fillId="0" borderId="45" xfId="0" applyFont="1" applyBorder="1" applyAlignment="1">
      <alignment horizontal="right"/>
    </xf>
    <xf numFmtId="49" fontId="17" fillId="0" borderId="46" xfId="0" applyNumberFormat="1" applyFont="1" applyBorder="1" applyAlignment="1">
      <alignment horizontal="left"/>
    </xf>
    <xf numFmtId="3" fontId="16" fillId="0" borderId="46" xfId="0" applyNumberFormat="1" applyFont="1" applyBorder="1" applyAlignment="1">
      <alignment horizontal="center"/>
    </xf>
    <xf numFmtId="0" fontId="18" fillId="0" borderId="47" xfId="0" applyFont="1" applyBorder="1" applyAlignment="1">
      <alignment horizontal="left"/>
    </xf>
    <xf numFmtId="3" fontId="17" fillId="0" borderId="106" xfId="0" applyNumberFormat="1" applyFont="1" applyBorder="1" applyAlignment="1">
      <alignment horizontal="center"/>
    </xf>
    <xf numFmtId="0" fontId="17" fillId="0" borderId="78" xfId="0" applyFont="1" applyBorder="1" applyAlignment="1">
      <alignment horizontal="center"/>
    </xf>
    <xf numFmtId="0" fontId="17" fillId="0" borderId="79" xfId="0" applyFont="1" applyBorder="1" applyAlignment="1">
      <alignment horizontal="center"/>
    </xf>
    <xf numFmtId="0" fontId="18" fillId="0" borderId="97" xfId="0" applyFont="1" applyBorder="1" applyAlignment="1">
      <alignment horizontal="right"/>
    </xf>
    <xf numFmtId="49" fontId="18" fillId="0" borderId="98" xfId="0" applyNumberFormat="1" applyFont="1" applyBorder="1" applyAlignment="1">
      <alignment horizontal="left"/>
    </xf>
    <xf numFmtId="0" fontId="18" fillId="0" borderId="86" xfId="0" applyFont="1" applyBorder="1" applyAlignment="1"/>
    <xf numFmtId="3" fontId="16" fillId="0" borderId="99" xfId="0" applyNumberFormat="1" applyFont="1" applyBorder="1" applyAlignment="1">
      <alignment horizontal="center"/>
    </xf>
    <xf numFmtId="3" fontId="16" fillId="0" borderId="77" xfId="0" applyNumberFormat="1" applyFont="1" applyFill="1" applyBorder="1" applyAlignment="1">
      <alignment horizontal="center"/>
    </xf>
    <xf numFmtId="3" fontId="16" fillId="0" borderId="95" xfId="0" applyNumberFormat="1" applyFont="1" applyFill="1" applyBorder="1" applyAlignment="1">
      <alignment horizontal="center"/>
    </xf>
    <xf numFmtId="3" fontId="17" fillId="0" borderId="75" xfId="0" applyNumberFormat="1" applyFont="1" applyFill="1" applyBorder="1" applyAlignment="1">
      <alignment horizontal="center"/>
    </xf>
    <xf numFmtId="3" fontId="8" fillId="0" borderId="31" xfId="0" applyNumberFormat="1" applyFont="1" applyBorder="1" applyAlignment="1">
      <alignment horizontal="center"/>
    </xf>
    <xf numFmtId="42" fontId="8" fillId="0" borderId="51" xfId="0" applyNumberFormat="1" applyFont="1" applyBorder="1" applyAlignment="1">
      <alignment horizontal="center"/>
    </xf>
    <xf numFmtId="3" fontId="8" fillId="0" borderId="58" xfId="0" applyNumberFormat="1" applyFont="1" applyBorder="1" applyAlignment="1">
      <alignment horizontal="center"/>
    </xf>
    <xf numFmtId="42" fontId="8" fillId="0" borderId="78" xfId="0" applyNumberFormat="1" applyFont="1" applyBorder="1" applyAlignment="1">
      <alignment horizontal="center"/>
    </xf>
    <xf numFmtId="0" fontId="17" fillId="0" borderId="33" xfId="0" applyFont="1" applyFill="1" applyBorder="1" applyAlignment="1">
      <alignment horizontal="center"/>
    </xf>
    <xf numFmtId="42" fontId="0" fillId="0" borderId="0" xfId="0" applyNumberFormat="1" applyBorder="1"/>
    <xf numFmtId="0" fontId="16" fillId="0" borderId="40" xfId="0" applyFont="1" applyFill="1" applyBorder="1" applyAlignment="1">
      <alignment horizontal="center"/>
    </xf>
    <xf numFmtId="0" fontId="17" fillId="0" borderId="73" xfId="0" applyFont="1" applyFill="1" applyBorder="1" applyAlignment="1">
      <alignment horizontal="center"/>
    </xf>
    <xf numFmtId="0" fontId="17" fillId="0" borderId="29" xfId="0" applyFont="1" applyFill="1" applyBorder="1" applyAlignment="1">
      <alignment horizontal="center"/>
    </xf>
    <xf numFmtId="0" fontId="16" fillId="0" borderId="37" xfId="0" applyFont="1" applyFill="1" applyBorder="1" applyAlignment="1">
      <alignment horizontal="center"/>
    </xf>
    <xf numFmtId="0" fontId="16" fillId="0" borderId="59" xfId="0" applyFont="1" applyFill="1" applyBorder="1" applyAlignment="1">
      <alignment horizontal="center"/>
    </xf>
    <xf numFmtId="42" fontId="3" fillId="0" borderId="0" xfId="0" applyNumberFormat="1" applyFont="1" applyBorder="1"/>
    <xf numFmtId="3" fontId="17" fillId="0" borderId="47" xfId="0" applyNumberFormat="1" applyFont="1" applyFill="1" applyBorder="1" applyAlignment="1">
      <alignment horizontal="center"/>
    </xf>
    <xf numFmtId="3" fontId="17" fillId="0" borderId="56" xfId="0" applyNumberFormat="1" applyFont="1" applyFill="1" applyBorder="1" applyAlignment="1">
      <alignment horizontal="center"/>
    </xf>
    <xf numFmtId="0" fontId="18" fillId="0" borderId="32" xfId="0" applyFont="1" applyFill="1" applyBorder="1" applyAlignment="1"/>
    <xf numFmtId="0" fontId="18" fillId="0" borderId="39" xfId="0" applyFont="1" applyFill="1" applyBorder="1" applyAlignment="1"/>
    <xf numFmtId="3" fontId="17" fillId="0" borderId="95" xfId="0" applyNumberFormat="1" applyFont="1" applyFill="1" applyBorder="1" applyAlignment="1">
      <alignment horizontal="center"/>
    </xf>
    <xf numFmtId="0" fontId="17" fillId="0" borderId="85" xfId="0" applyFont="1" applyBorder="1" applyAlignment="1">
      <alignment horizontal="center"/>
    </xf>
    <xf numFmtId="0" fontId="17" fillId="0" borderId="60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7" fillId="0" borderId="123" xfId="0" applyFont="1" applyFill="1" applyBorder="1" applyAlignment="1">
      <alignment horizontal="center" vertical="center"/>
    </xf>
    <xf numFmtId="0" fontId="17" fillId="0" borderId="124" xfId="0" applyFont="1" applyFill="1" applyBorder="1" applyAlignment="1">
      <alignment horizontal="center" vertical="center"/>
    </xf>
    <xf numFmtId="0" fontId="5" fillId="0" borderId="125" xfId="0" applyFont="1" applyBorder="1" applyAlignment="1">
      <alignment horizontal="center" vertical="center"/>
    </xf>
    <xf numFmtId="0" fontId="17" fillId="0" borderId="125" xfId="0" applyFont="1" applyBorder="1" applyAlignment="1">
      <alignment horizontal="center" vertical="center"/>
    </xf>
    <xf numFmtId="0" fontId="19" fillId="0" borderId="126" xfId="0" applyFont="1" applyBorder="1" applyAlignment="1">
      <alignment horizontal="center" vertical="center"/>
    </xf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129" xfId="0" applyFont="1" applyBorder="1" applyAlignment="1">
      <alignment horizontal="center"/>
    </xf>
    <xf numFmtId="0" fontId="29" fillId="0" borderId="35" xfId="0" applyFont="1" applyBorder="1"/>
    <xf numFmtId="3" fontId="29" fillId="0" borderId="46" xfId="0" applyNumberFormat="1" applyFont="1" applyBorder="1" applyAlignment="1">
      <alignment horizontal="center"/>
    </xf>
    <xf numFmtId="0" fontId="29" fillId="0" borderId="32" xfId="0" applyFont="1" applyBorder="1"/>
    <xf numFmtId="3" fontId="29" fillId="0" borderId="56" xfId="0" applyNumberFormat="1" applyFont="1" applyBorder="1" applyAlignment="1">
      <alignment horizontal="center"/>
    </xf>
    <xf numFmtId="0" fontId="16" fillId="0" borderId="64" xfId="0" applyFont="1" applyBorder="1" applyAlignment="1">
      <alignment horizontal="right"/>
    </xf>
    <xf numFmtId="0" fontId="16" fillId="0" borderId="65" xfId="0" applyFont="1" applyBorder="1" applyAlignment="1">
      <alignment horizontal="left"/>
    </xf>
    <xf numFmtId="0" fontId="18" fillId="0" borderId="66" xfId="0" applyFont="1" applyBorder="1"/>
    <xf numFmtId="0" fontId="16" fillId="0" borderId="66" xfId="0" applyFont="1" applyBorder="1" applyAlignment="1">
      <alignment horizontal="center"/>
    </xf>
    <xf numFmtId="0" fontId="17" fillId="0" borderId="67" xfId="0" applyFont="1" applyBorder="1" applyAlignment="1">
      <alignment horizontal="center"/>
    </xf>
    <xf numFmtId="42" fontId="16" fillId="0" borderId="67" xfId="0" applyNumberFormat="1" applyFont="1" applyBorder="1" applyAlignment="1">
      <alignment horizontal="center"/>
    </xf>
    <xf numFmtId="3" fontId="17" fillId="0" borderId="68" xfId="0" applyNumberFormat="1" applyFont="1" applyBorder="1" applyAlignment="1">
      <alignment horizontal="center"/>
    </xf>
    <xf numFmtId="42" fontId="16" fillId="0" borderId="130" xfId="0" applyNumberFormat="1" applyFont="1" applyBorder="1" applyAlignment="1">
      <alignment horizontal="center"/>
    </xf>
    <xf numFmtId="0" fontId="16" fillId="0" borderId="67" xfId="0" applyFont="1" applyBorder="1" applyAlignment="1">
      <alignment horizontal="center"/>
    </xf>
    <xf numFmtId="0" fontId="17" fillId="0" borderId="64" xfId="0" applyFont="1" applyBorder="1" applyAlignment="1">
      <alignment horizontal="right"/>
    </xf>
    <xf numFmtId="49" fontId="17" fillId="0" borderId="65" xfId="0" applyNumberFormat="1" applyFont="1" applyBorder="1" applyAlignment="1">
      <alignment horizontal="left"/>
    </xf>
    <xf numFmtId="3" fontId="29" fillId="0" borderId="60" xfId="0" applyNumberFormat="1" applyFont="1" applyBorder="1" applyAlignment="1">
      <alignment horizontal="center"/>
    </xf>
    <xf numFmtId="3" fontId="29" fillId="0" borderId="75" xfId="0" applyNumberFormat="1" applyFont="1" applyBorder="1" applyAlignment="1">
      <alignment horizontal="center"/>
    </xf>
    <xf numFmtId="0" fontId="18" fillId="0" borderId="66" xfId="0" applyFont="1" applyBorder="1" applyAlignment="1"/>
    <xf numFmtId="3" fontId="29" fillId="0" borderId="65" xfId="0" applyNumberFormat="1" applyFont="1" applyBorder="1" applyAlignment="1">
      <alignment horizontal="center"/>
    </xf>
    <xf numFmtId="0" fontId="17" fillId="0" borderId="4" xfId="0" applyFont="1" applyBorder="1" applyAlignment="1">
      <alignment horizontal="right"/>
    </xf>
    <xf numFmtId="49" fontId="17" fillId="0" borderId="5" xfId="0" applyNumberFormat="1" applyFont="1" applyBorder="1" applyAlignment="1">
      <alignment horizontal="left"/>
    </xf>
    <xf numFmtId="0" fontId="18" fillId="0" borderId="6" xfId="0" applyFont="1" applyBorder="1" applyAlignment="1"/>
    <xf numFmtId="0" fontId="17" fillId="0" borderId="7" xfId="0" applyFont="1" applyBorder="1" applyAlignment="1">
      <alignment horizontal="center"/>
    </xf>
    <xf numFmtId="3" fontId="29" fillId="0" borderId="5" xfId="0" applyNumberFormat="1" applyFont="1" applyBorder="1" applyAlignment="1">
      <alignment horizontal="center"/>
    </xf>
    <xf numFmtId="42" fontId="16" fillId="0" borderId="7" xfId="0" applyNumberFormat="1" applyFont="1" applyBorder="1" applyAlignment="1">
      <alignment horizontal="center"/>
    </xf>
    <xf numFmtId="3" fontId="17" fillId="0" borderId="131" xfId="0" applyNumberFormat="1" applyFont="1" applyBorder="1" applyAlignment="1">
      <alignment horizontal="center"/>
    </xf>
    <xf numFmtId="42" fontId="16" fillId="0" borderId="132" xfId="0" applyNumberFormat="1" applyFont="1" applyBorder="1" applyAlignment="1">
      <alignment horizontal="center"/>
    </xf>
    <xf numFmtId="0" fontId="16" fillId="0" borderId="110" xfId="0" applyFont="1" applyBorder="1" applyAlignment="1">
      <alignment horizontal="center"/>
    </xf>
    <xf numFmtId="0" fontId="16" fillId="0" borderId="0" xfId="0" applyFont="1" applyBorder="1" applyAlignment="1">
      <alignment horizontal="right"/>
    </xf>
    <xf numFmtId="49" fontId="16" fillId="0" borderId="0" xfId="0" applyNumberFormat="1" applyFont="1" applyBorder="1" applyAlignment="1">
      <alignment horizontal="left"/>
    </xf>
    <xf numFmtId="42" fontId="4" fillId="0" borderId="10" xfId="0" applyNumberFormat="1" applyFont="1" applyBorder="1" applyAlignment="1">
      <alignment horizontal="center"/>
    </xf>
    <xf numFmtId="0" fontId="18" fillId="0" borderId="0" xfId="0" applyFont="1" applyBorder="1" applyAlignment="1">
      <alignment horizontal="right"/>
    </xf>
    <xf numFmtId="0" fontId="18" fillId="0" borderId="0" xfId="0" applyFont="1" applyBorder="1" applyAlignment="1">
      <alignment horizontal="left"/>
    </xf>
    <xf numFmtId="3" fontId="16" fillId="0" borderId="0" xfId="0" applyNumberFormat="1" applyFont="1" applyFill="1" applyBorder="1" applyAlignment="1">
      <alignment horizontal="center"/>
    </xf>
    <xf numFmtId="0" fontId="17" fillId="0" borderId="107" xfId="0" applyFont="1" applyBorder="1" applyAlignment="1">
      <alignment horizontal="center"/>
    </xf>
    <xf numFmtId="0" fontId="17" fillId="0" borderId="108" xfId="0" applyFont="1" applyBorder="1" applyAlignment="1">
      <alignment horizontal="center"/>
    </xf>
    <xf numFmtId="0" fontId="17" fillId="0" borderId="109" xfId="0" applyFont="1" applyBorder="1" applyAlignment="1">
      <alignment horizontal="center" vertical="center"/>
    </xf>
    <xf numFmtId="0" fontId="17" fillId="0" borderId="110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111" xfId="0" applyFont="1" applyFill="1" applyBorder="1" applyAlignment="1">
      <alignment horizontal="center" vertical="center"/>
    </xf>
    <xf numFmtId="0" fontId="17" fillId="0" borderId="112" xfId="0" applyFont="1" applyFill="1" applyBorder="1" applyAlignment="1">
      <alignment horizontal="center" vertical="center"/>
    </xf>
    <xf numFmtId="0" fontId="17" fillId="0" borderId="113" xfId="0" applyFont="1" applyFill="1" applyBorder="1" applyAlignment="1">
      <alignment horizontal="center" vertical="center"/>
    </xf>
    <xf numFmtId="0" fontId="17" fillId="0" borderId="48" xfId="0" applyFont="1" applyFill="1" applyBorder="1" applyAlignment="1">
      <alignment horizontal="center" vertical="center"/>
    </xf>
    <xf numFmtId="0" fontId="5" fillId="0" borderId="109" xfId="0" applyFont="1" applyBorder="1" applyAlignment="1">
      <alignment horizontal="center" vertical="center"/>
    </xf>
    <xf numFmtId="0" fontId="5" fillId="0" borderId="110" xfId="0" applyFont="1" applyBorder="1" applyAlignment="1">
      <alignment horizontal="center" vertical="center"/>
    </xf>
    <xf numFmtId="164" fontId="11" fillId="0" borderId="114" xfId="0" applyNumberFormat="1" applyFont="1" applyBorder="1" applyAlignment="1">
      <alignment horizontal="center"/>
    </xf>
    <xf numFmtId="164" fontId="11" fillId="0" borderId="115" xfId="0" applyNumberFormat="1" applyFont="1" applyBorder="1" applyAlignment="1">
      <alignment horizontal="center"/>
    </xf>
    <xf numFmtId="164" fontId="11" fillId="0" borderId="116" xfId="0" applyNumberFormat="1" applyFont="1" applyBorder="1" applyAlignment="1">
      <alignment horizontal="center"/>
    </xf>
    <xf numFmtId="0" fontId="19" fillId="0" borderId="117" xfId="0" applyFont="1" applyBorder="1" applyAlignment="1">
      <alignment horizontal="center" vertical="center"/>
    </xf>
    <xf numFmtId="0" fontId="19" fillId="0" borderId="118" xfId="0" applyFont="1" applyBorder="1" applyAlignment="1">
      <alignment horizontal="center" vertical="center"/>
    </xf>
    <xf numFmtId="42" fontId="8" fillId="0" borderId="119" xfId="0" applyNumberFormat="1" applyFont="1" applyBorder="1" applyAlignment="1">
      <alignment horizontal="center"/>
    </xf>
    <xf numFmtId="42" fontId="8" fillId="0" borderId="120" xfId="0" applyNumberFormat="1" applyFont="1" applyBorder="1" applyAlignment="1">
      <alignment horizontal="center"/>
    </xf>
    <xf numFmtId="42" fontId="8" fillId="0" borderId="121" xfId="0" applyNumberFormat="1" applyFont="1" applyBorder="1" applyAlignment="1">
      <alignment horizontal="center"/>
    </xf>
    <xf numFmtId="42" fontId="8" fillId="0" borderId="122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workbookViewId="0">
      <selection activeCell="D9" sqref="D9"/>
    </sheetView>
  </sheetViews>
  <sheetFormatPr defaultRowHeight="18.75" x14ac:dyDescent="0.3"/>
  <cols>
    <col min="1" max="1" width="9.7109375" style="16" customWidth="1"/>
    <col min="2" max="2" width="8.7109375" style="16" customWidth="1"/>
    <col min="3" max="3" width="44.28515625" style="16" customWidth="1"/>
    <col min="4" max="4" width="24" style="16" customWidth="1"/>
    <col min="5" max="6" width="1.7109375" style="16" customWidth="1"/>
    <col min="7" max="16384" width="9.140625" style="16"/>
  </cols>
  <sheetData>
    <row r="1" spans="1:6" ht="12.75" customHeight="1" x14ac:dyDescent="0.3"/>
    <row r="2" spans="1:6" ht="34.5" x14ac:dyDescent="0.45">
      <c r="B2" s="28" t="s">
        <v>5</v>
      </c>
    </row>
    <row r="3" spans="1:6" ht="10.5" customHeight="1" x14ac:dyDescent="0.45">
      <c r="B3" s="28"/>
    </row>
    <row r="4" spans="1:6" ht="30" customHeight="1" x14ac:dyDescent="0.45">
      <c r="B4" s="28"/>
      <c r="C4" s="29" t="s">
        <v>20</v>
      </c>
    </row>
    <row r="5" spans="1:6" ht="30" customHeight="1" x14ac:dyDescent="0.3">
      <c r="A5" s="16" t="s">
        <v>0</v>
      </c>
      <c r="B5" s="17" t="s">
        <v>84</v>
      </c>
      <c r="C5" s="29"/>
    </row>
    <row r="6" spans="1:6" s="26" customFormat="1" ht="30.75" customHeight="1" x14ac:dyDescent="0.3">
      <c r="A6" s="16"/>
      <c r="B6" s="17" t="s">
        <v>144</v>
      </c>
      <c r="C6" s="27"/>
    </row>
    <row r="7" spans="1:6" ht="10.5" customHeight="1" thickBot="1" x14ac:dyDescent="0.35"/>
    <row r="8" spans="1:6" s="19" customFormat="1" ht="19.5" x14ac:dyDescent="0.35">
      <c r="B8" s="36" t="s">
        <v>6</v>
      </c>
      <c r="C8" s="37" t="s">
        <v>7</v>
      </c>
      <c r="D8" s="38" t="s">
        <v>8</v>
      </c>
      <c r="E8" s="18"/>
      <c r="F8" s="18"/>
    </row>
    <row r="9" spans="1:6" x14ac:dyDescent="0.3">
      <c r="B9" s="39" t="s">
        <v>9</v>
      </c>
      <c r="C9" s="40" t="s">
        <v>191</v>
      </c>
      <c r="D9" s="41">
        <f>'Zař. č. 1'!F117</f>
        <v>0</v>
      </c>
    </row>
    <row r="10" spans="1:6" x14ac:dyDescent="0.3">
      <c r="B10" s="42" t="s">
        <v>10</v>
      </c>
      <c r="C10" s="43" t="s">
        <v>192</v>
      </c>
      <c r="D10" s="44">
        <f>'Zař. č. 2'!F60</f>
        <v>0</v>
      </c>
    </row>
    <row r="11" spans="1:6" x14ac:dyDescent="0.3">
      <c r="B11" s="42" t="s">
        <v>11</v>
      </c>
      <c r="C11" s="43" t="s">
        <v>196</v>
      </c>
      <c r="D11" s="44">
        <f>'Zař. č. 3'!F118</f>
        <v>0</v>
      </c>
    </row>
    <row r="12" spans="1:6" x14ac:dyDescent="0.3">
      <c r="B12" s="45" t="s">
        <v>12</v>
      </c>
      <c r="C12" s="46" t="s">
        <v>197</v>
      </c>
      <c r="D12" s="44">
        <f>'Zař. č. 4'!F115</f>
        <v>0</v>
      </c>
    </row>
    <row r="13" spans="1:6" x14ac:dyDescent="0.3">
      <c r="B13" s="42" t="s">
        <v>13</v>
      </c>
      <c r="C13" s="43" t="s">
        <v>268</v>
      </c>
      <c r="D13" s="44">
        <f>'Zař. č. 5'!F95</f>
        <v>0</v>
      </c>
    </row>
    <row r="14" spans="1:6" x14ac:dyDescent="0.3">
      <c r="B14" s="42" t="s">
        <v>15</v>
      </c>
      <c r="C14" s="43" t="s">
        <v>232</v>
      </c>
      <c r="D14" s="44">
        <f>'Zař. č. 6'!F95</f>
        <v>0</v>
      </c>
    </row>
    <row r="15" spans="1:6" x14ac:dyDescent="0.3">
      <c r="B15" s="42" t="s">
        <v>195</v>
      </c>
      <c r="C15" s="43" t="s">
        <v>198</v>
      </c>
      <c r="D15" s="44">
        <f>'Zař. č. 7'!F80</f>
        <v>0</v>
      </c>
    </row>
    <row r="16" spans="1:6" ht="21" thickBot="1" x14ac:dyDescent="0.35">
      <c r="B16" s="20"/>
      <c r="C16" s="47" t="s">
        <v>14</v>
      </c>
      <c r="D16" s="35">
        <f>SUM(D9:D14)</f>
        <v>0</v>
      </c>
    </row>
    <row r="17" spans="2:4" x14ac:dyDescent="0.3">
      <c r="B17" s="31" t="s">
        <v>25</v>
      </c>
      <c r="C17" s="32"/>
      <c r="D17" s="30">
        <f>PRODUCT(D16,0.21)</f>
        <v>0</v>
      </c>
    </row>
    <row r="18" spans="2:4" ht="21" thickBot="1" x14ac:dyDescent="0.35">
      <c r="B18" s="33" t="s">
        <v>23</v>
      </c>
      <c r="C18" s="34"/>
      <c r="D18" s="297">
        <f>SUM(D16:D17)</f>
        <v>0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 xml:space="preserve">&amp;C&amp;"Times New Roman,Obyčejné"List číslo:&amp;"Times New Roman,Tučné" &amp;P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9"/>
  <sheetViews>
    <sheetView topLeftCell="A82" workbookViewId="0">
      <selection activeCell="L15" sqref="L15"/>
    </sheetView>
  </sheetViews>
  <sheetFormatPr defaultColWidth="9.140625" defaultRowHeight="12.75" x14ac:dyDescent="0.2"/>
  <cols>
    <col min="1" max="1" width="4" customWidth="1"/>
    <col min="2" max="2" width="4" style="12" customWidth="1"/>
    <col min="3" max="3" width="67.140625" customWidth="1"/>
    <col min="4" max="5" width="9.42578125" style="13" customWidth="1"/>
    <col min="6" max="6" width="8.5703125" style="13" customWidth="1"/>
    <col min="7" max="7" width="12.85546875" style="13" customWidth="1"/>
    <col min="8" max="8" width="8.5703125" style="13" customWidth="1"/>
    <col min="9" max="9" width="12.85546875" style="13" customWidth="1"/>
    <col min="10" max="10" width="1.42578125" customWidth="1"/>
    <col min="11" max="11" width="9.5703125" bestFit="1" customWidth="1"/>
    <col min="12" max="12" width="11.5703125" bestFit="1" customWidth="1"/>
  </cols>
  <sheetData>
    <row r="1" spans="1:11" s="131" customFormat="1" ht="26.25" customHeight="1" x14ac:dyDescent="0.35">
      <c r="A1" s="305" t="s">
        <v>145</v>
      </c>
      <c r="B1" s="305"/>
      <c r="C1" s="305"/>
      <c r="D1" s="305"/>
      <c r="E1" s="305"/>
      <c r="F1" s="305"/>
      <c r="G1" s="305"/>
      <c r="H1" s="305"/>
      <c r="I1" s="305"/>
    </row>
    <row r="2" spans="1:11" s="133" customFormat="1" ht="18.75" x14ac:dyDescent="0.3">
      <c r="A2" s="1" t="s">
        <v>0</v>
      </c>
      <c r="B2" s="14"/>
      <c r="C2" s="132" t="s">
        <v>85</v>
      </c>
      <c r="D2" s="15"/>
      <c r="E2" s="15"/>
      <c r="F2" s="15"/>
      <c r="G2" s="15"/>
      <c r="H2" s="1"/>
      <c r="I2" s="1"/>
    </row>
    <row r="3" spans="1:11" s="133" customFormat="1" ht="18.75" x14ac:dyDescent="0.3">
      <c r="A3" s="1" t="s">
        <v>99</v>
      </c>
      <c r="B3" s="14"/>
      <c r="C3" s="132"/>
      <c r="D3" s="15"/>
      <c r="E3" s="15"/>
      <c r="F3" s="15"/>
      <c r="G3" s="15"/>
      <c r="H3" s="1"/>
      <c r="I3" s="1"/>
    </row>
    <row r="4" spans="1:11" ht="7.5" customHeight="1" thickBot="1" x14ac:dyDescent="0.3">
      <c r="A4" s="1"/>
      <c r="B4" s="14"/>
      <c r="C4" s="1"/>
      <c r="D4" s="15"/>
      <c r="E4" s="15"/>
      <c r="F4" s="15"/>
      <c r="G4" s="15"/>
      <c r="H4" s="1"/>
      <c r="I4" s="1"/>
    </row>
    <row r="5" spans="1:11" s="79" customFormat="1" ht="15.75" customHeight="1" x14ac:dyDescent="0.25">
      <c r="A5" s="307" t="s">
        <v>32</v>
      </c>
      <c r="B5" s="308"/>
      <c r="C5" s="311" t="s">
        <v>1</v>
      </c>
      <c r="D5" s="303" t="s">
        <v>2</v>
      </c>
      <c r="E5" s="316" t="s">
        <v>3</v>
      </c>
      <c r="F5" s="301" t="s">
        <v>29</v>
      </c>
      <c r="G5" s="302"/>
      <c r="H5" s="301" t="s">
        <v>31</v>
      </c>
      <c r="I5" s="306"/>
      <c r="J5" s="78"/>
      <c r="K5" s="78"/>
    </row>
    <row r="6" spans="1:11" s="79" customFormat="1" ht="15.75" thickBot="1" x14ac:dyDescent="0.3">
      <c r="A6" s="309"/>
      <c r="B6" s="310"/>
      <c r="C6" s="312"/>
      <c r="D6" s="304"/>
      <c r="E6" s="317"/>
      <c r="F6" s="80" t="s">
        <v>30</v>
      </c>
      <c r="G6" s="82" t="s">
        <v>28</v>
      </c>
      <c r="H6" s="84" t="s">
        <v>30</v>
      </c>
      <c r="I6" s="81" t="s">
        <v>28</v>
      </c>
      <c r="J6" s="78"/>
      <c r="K6" s="78"/>
    </row>
    <row r="7" spans="1:11" s="3" customFormat="1" ht="15" customHeight="1" x14ac:dyDescent="0.25">
      <c r="A7" s="116" t="s">
        <v>9</v>
      </c>
      <c r="B7" s="117" t="s">
        <v>9</v>
      </c>
      <c r="C7" s="211" t="s">
        <v>271</v>
      </c>
      <c r="D7" s="55" t="s">
        <v>86</v>
      </c>
      <c r="E7" s="165">
        <v>1</v>
      </c>
      <c r="F7" s="121"/>
      <c r="G7" s="83">
        <f>E7*F7</f>
        <v>0</v>
      </c>
      <c r="H7" s="85">
        <f>F7*0.15</f>
        <v>0</v>
      </c>
      <c r="I7" s="50">
        <f>E7*H7</f>
        <v>0</v>
      </c>
      <c r="J7" s="2"/>
      <c r="K7" s="2"/>
    </row>
    <row r="8" spans="1:11" s="3" customFormat="1" ht="15.75" x14ac:dyDescent="0.25">
      <c r="A8" s="66"/>
      <c r="B8" s="67"/>
      <c r="C8" s="68" t="s">
        <v>122</v>
      </c>
      <c r="D8" s="48"/>
      <c r="E8" s="59"/>
      <c r="F8" s="121"/>
      <c r="G8" s="83"/>
      <c r="H8" s="85"/>
      <c r="I8" s="50"/>
      <c r="J8" s="2"/>
      <c r="K8" s="2"/>
    </row>
    <row r="9" spans="1:11" s="3" customFormat="1" ht="15.75" x14ac:dyDescent="0.25">
      <c r="A9" s="66"/>
      <c r="B9" s="67"/>
      <c r="C9" s="68" t="s">
        <v>109</v>
      </c>
      <c r="D9" s="48"/>
      <c r="E9" s="59"/>
      <c r="F9" s="121"/>
      <c r="G9" s="83"/>
      <c r="H9" s="85"/>
      <c r="I9" s="50"/>
      <c r="J9" s="2"/>
      <c r="K9" s="2"/>
    </row>
    <row r="10" spans="1:11" s="3" customFormat="1" ht="18" x14ac:dyDescent="0.25">
      <c r="A10" s="66"/>
      <c r="B10" s="67"/>
      <c r="C10" s="68" t="s">
        <v>110</v>
      </c>
      <c r="D10" s="212"/>
      <c r="E10" s="213"/>
      <c r="F10" s="121"/>
      <c r="G10" s="83"/>
      <c r="H10" s="85"/>
      <c r="I10" s="50"/>
      <c r="J10" s="2"/>
      <c r="K10" s="2"/>
    </row>
    <row r="11" spans="1:11" s="3" customFormat="1" ht="15.75" x14ac:dyDescent="0.25">
      <c r="A11" s="66"/>
      <c r="B11" s="67"/>
      <c r="C11" s="68" t="s">
        <v>111</v>
      </c>
      <c r="D11" s="212"/>
      <c r="E11" s="213"/>
      <c r="F11" s="121"/>
      <c r="G11" s="83"/>
      <c r="H11" s="85"/>
      <c r="I11" s="50"/>
      <c r="J11" s="2"/>
      <c r="K11" s="2"/>
    </row>
    <row r="12" spans="1:11" s="3" customFormat="1" ht="18" x14ac:dyDescent="0.25">
      <c r="A12" s="66"/>
      <c r="B12" s="67"/>
      <c r="C12" s="68" t="s">
        <v>121</v>
      </c>
      <c r="D12" s="48"/>
      <c r="E12" s="59"/>
      <c r="F12" s="121"/>
      <c r="G12" s="83"/>
      <c r="H12" s="85"/>
      <c r="I12" s="50"/>
      <c r="J12" s="2"/>
      <c r="K12" s="2"/>
    </row>
    <row r="13" spans="1:11" s="3" customFormat="1" ht="15.75" x14ac:dyDescent="0.25">
      <c r="A13" s="66"/>
      <c r="B13" s="67"/>
      <c r="C13" s="68" t="s">
        <v>102</v>
      </c>
      <c r="D13" s="48"/>
      <c r="E13" s="59"/>
      <c r="F13" s="121"/>
      <c r="G13" s="83"/>
      <c r="H13" s="85"/>
      <c r="I13" s="50"/>
      <c r="J13" s="2"/>
      <c r="K13" s="2"/>
    </row>
    <row r="14" spans="1:11" s="3" customFormat="1" ht="15.75" x14ac:dyDescent="0.25">
      <c r="A14" s="66"/>
      <c r="B14" s="67"/>
      <c r="C14" s="68" t="s">
        <v>112</v>
      </c>
      <c r="D14" s="48"/>
      <c r="E14" s="59"/>
      <c r="F14" s="121"/>
      <c r="G14" s="83"/>
      <c r="H14" s="85"/>
      <c r="I14" s="50"/>
      <c r="J14" s="2"/>
      <c r="K14" s="2"/>
    </row>
    <row r="15" spans="1:11" s="3" customFormat="1" ht="16.5" x14ac:dyDescent="0.3">
      <c r="A15" s="66"/>
      <c r="B15" s="67"/>
      <c r="C15" s="68" t="s">
        <v>113</v>
      </c>
      <c r="D15" s="48"/>
      <c r="E15" s="59"/>
      <c r="F15" s="121"/>
      <c r="G15" s="83"/>
      <c r="H15" s="85"/>
      <c r="I15" s="50"/>
      <c r="J15" s="2"/>
      <c r="K15" s="2"/>
    </row>
    <row r="16" spans="1:11" s="3" customFormat="1" ht="16.5" x14ac:dyDescent="0.3">
      <c r="A16" s="66"/>
      <c r="B16" s="67"/>
      <c r="C16" s="68" t="s">
        <v>116</v>
      </c>
      <c r="D16" s="48"/>
      <c r="E16" s="59"/>
      <c r="F16" s="121"/>
      <c r="G16" s="83"/>
      <c r="H16" s="85"/>
      <c r="I16" s="50"/>
      <c r="J16" s="2"/>
      <c r="K16" s="2"/>
    </row>
    <row r="17" spans="1:11" s="3" customFormat="1" ht="16.5" x14ac:dyDescent="0.3">
      <c r="A17" s="66"/>
      <c r="B17" s="67"/>
      <c r="C17" s="68" t="s">
        <v>114</v>
      </c>
      <c r="D17" s="48"/>
      <c r="E17" s="59"/>
      <c r="F17" s="121"/>
      <c r="G17" s="83"/>
      <c r="H17" s="85"/>
      <c r="I17" s="50"/>
      <c r="J17" s="2"/>
      <c r="K17" s="2"/>
    </row>
    <row r="18" spans="1:11" s="3" customFormat="1" ht="15.75" x14ac:dyDescent="0.25">
      <c r="A18" s="66"/>
      <c r="B18" s="67"/>
      <c r="C18" s="68" t="s">
        <v>123</v>
      </c>
      <c r="D18" s="48"/>
      <c r="E18" s="59"/>
      <c r="F18" s="121"/>
      <c r="G18" s="83"/>
      <c r="H18" s="85"/>
      <c r="I18" s="50"/>
      <c r="J18" s="2"/>
      <c r="K18" s="2"/>
    </row>
    <row r="19" spans="1:11" s="3" customFormat="1" ht="16.5" x14ac:dyDescent="0.3">
      <c r="A19" s="66"/>
      <c r="B19" s="67"/>
      <c r="C19" s="68" t="s">
        <v>115</v>
      </c>
      <c r="D19" s="48"/>
      <c r="E19" s="59"/>
      <c r="F19" s="51"/>
      <c r="G19" s="83"/>
      <c r="H19" s="85"/>
      <c r="I19" s="50"/>
      <c r="J19" s="2"/>
      <c r="K19" s="2"/>
    </row>
    <row r="20" spans="1:11" s="3" customFormat="1" ht="15.75" x14ac:dyDescent="0.25">
      <c r="A20" s="66"/>
      <c r="B20" s="67"/>
      <c r="C20" s="68" t="s">
        <v>103</v>
      </c>
      <c r="D20" s="48"/>
      <c r="E20" s="59"/>
      <c r="F20" s="51"/>
      <c r="G20" s="83"/>
      <c r="H20" s="85"/>
      <c r="I20" s="50"/>
      <c r="J20" s="2"/>
      <c r="K20" s="2"/>
    </row>
    <row r="21" spans="1:11" s="3" customFormat="1" ht="15.75" x14ac:dyDescent="0.25">
      <c r="A21" s="124"/>
      <c r="B21" s="125"/>
      <c r="C21" s="69" t="s">
        <v>104</v>
      </c>
      <c r="D21" s="52"/>
      <c r="E21" s="127"/>
      <c r="F21" s="126"/>
      <c r="G21" s="142"/>
      <c r="H21" s="128"/>
      <c r="I21" s="54"/>
      <c r="J21" s="2"/>
      <c r="K21" s="2"/>
    </row>
    <row r="22" spans="1:11" s="3" customFormat="1" ht="15.75" x14ac:dyDescent="0.25">
      <c r="A22" s="70" t="s">
        <v>9</v>
      </c>
      <c r="B22" s="163" t="s">
        <v>70</v>
      </c>
      <c r="C22" s="164" t="s">
        <v>105</v>
      </c>
      <c r="D22" s="55" t="s">
        <v>86</v>
      </c>
      <c r="E22" s="165">
        <v>1</v>
      </c>
      <c r="F22" s="214"/>
      <c r="G22" s="141"/>
      <c r="H22" s="144"/>
      <c r="I22" s="122"/>
      <c r="J22" s="2"/>
      <c r="K22" s="2"/>
    </row>
    <row r="23" spans="1:11" s="3" customFormat="1" ht="15.75" x14ac:dyDescent="0.25">
      <c r="A23" s="116"/>
      <c r="B23" s="205"/>
      <c r="C23" s="118" t="s">
        <v>106</v>
      </c>
      <c r="D23" s="119"/>
      <c r="E23" s="215" t="s">
        <v>120</v>
      </c>
      <c r="F23" s="121"/>
      <c r="G23" s="83"/>
      <c r="H23" s="144"/>
      <c r="I23" s="50"/>
      <c r="J23" s="2"/>
      <c r="K23" s="2"/>
    </row>
    <row r="24" spans="1:11" s="3" customFormat="1" ht="15.75" x14ac:dyDescent="0.25">
      <c r="A24" s="116"/>
      <c r="B24" s="205"/>
      <c r="C24" s="118" t="s">
        <v>132</v>
      </c>
      <c r="D24" s="119"/>
      <c r="E24" s="215" t="s">
        <v>118</v>
      </c>
      <c r="F24" s="121"/>
      <c r="G24" s="83"/>
      <c r="H24" s="85"/>
      <c r="I24" s="50"/>
      <c r="J24" s="2"/>
      <c r="K24" s="2"/>
    </row>
    <row r="25" spans="1:11" s="3" customFormat="1" ht="15.75" x14ac:dyDescent="0.25">
      <c r="A25" s="66"/>
      <c r="B25" s="206"/>
      <c r="C25" s="68" t="s">
        <v>107</v>
      </c>
      <c r="D25" s="48"/>
      <c r="E25" s="216" t="s">
        <v>119</v>
      </c>
      <c r="F25" s="51"/>
      <c r="G25" s="83"/>
      <c r="H25" s="144"/>
      <c r="I25" s="122"/>
      <c r="J25" s="2"/>
      <c r="K25" s="2"/>
    </row>
    <row r="26" spans="1:11" s="3" customFormat="1" ht="15.75" x14ac:dyDescent="0.25">
      <c r="A26" s="124"/>
      <c r="B26" s="172"/>
      <c r="C26" s="69" t="s">
        <v>108</v>
      </c>
      <c r="D26" s="52"/>
      <c r="E26" s="217" t="s">
        <v>117</v>
      </c>
      <c r="F26" s="126"/>
      <c r="G26" s="142"/>
      <c r="H26" s="128"/>
      <c r="I26" s="54"/>
      <c r="J26" s="2"/>
      <c r="K26" s="2"/>
    </row>
    <row r="27" spans="1:11" s="3" customFormat="1" ht="15.75" x14ac:dyDescent="0.25">
      <c r="A27" s="70" t="s">
        <v>9</v>
      </c>
      <c r="B27" s="71">
        <v>2</v>
      </c>
      <c r="C27" s="175" t="s">
        <v>272</v>
      </c>
      <c r="D27" s="55"/>
      <c r="E27" s="57"/>
      <c r="F27" s="58"/>
      <c r="G27" s="143"/>
      <c r="H27" s="169"/>
      <c r="I27" s="50"/>
      <c r="J27" s="2"/>
      <c r="K27" s="2"/>
    </row>
    <row r="28" spans="1:11" s="3" customFormat="1" ht="15.75" x14ac:dyDescent="0.25">
      <c r="A28" s="208"/>
      <c r="B28" s="209"/>
      <c r="C28" s="181" t="s">
        <v>164</v>
      </c>
      <c r="D28" s="64"/>
      <c r="E28" s="95"/>
      <c r="F28" s="63"/>
      <c r="G28" s="157"/>
      <c r="H28" s="85"/>
      <c r="I28" s="50"/>
      <c r="J28" s="2"/>
      <c r="K28" s="2"/>
    </row>
    <row r="29" spans="1:11" ht="16.5" thickBot="1" x14ac:dyDescent="0.3">
      <c r="A29" s="75"/>
      <c r="B29" s="227"/>
      <c r="C29" s="87" t="s">
        <v>88</v>
      </c>
      <c r="D29" s="60" t="s">
        <v>47</v>
      </c>
      <c r="E29" s="91">
        <v>2</v>
      </c>
      <c r="F29" s="235"/>
      <c r="G29" s="158">
        <f>E29*F29</f>
        <v>0</v>
      </c>
      <c r="H29" s="99">
        <f>F29*0.3</f>
        <v>0</v>
      </c>
      <c r="I29" s="62">
        <f>E29*H29</f>
        <v>0</v>
      </c>
      <c r="J29" s="1"/>
      <c r="K29" s="1"/>
    </row>
    <row r="30" spans="1:11" ht="15.75" x14ac:dyDescent="0.25">
      <c r="A30" s="298"/>
      <c r="B30" s="299"/>
      <c r="C30" s="146"/>
      <c r="D30" s="137"/>
      <c r="E30" s="137"/>
      <c r="F30" s="300"/>
      <c r="G30" s="140"/>
      <c r="H30" s="139"/>
      <c r="I30" s="140"/>
      <c r="J30" s="1"/>
      <c r="K30" s="1"/>
    </row>
    <row r="31" spans="1:11" s="4" customFormat="1" ht="15.75" x14ac:dyDescent="0.25">
      <c r="A31" s="134"/>
      <c r="B31" s="135"/>
      <c r="C31" s="136"/>
      <c r="D31" s="137"/>
      <c r="E31" s="138"/>
      <c r="F31" s="139"/>
      <c r="G31" s="140"/>
      <c r="H31" s="22"/>
      <c r="I31" s="21"/>
      <c r="J31" s="1"/>
      <c r="K31" s="1"/>
    </row>
    <row r="32" spans="1:11" s="4" customFormat="1" ht="15.75" x14ac:dyDescent="0.25">
      <c r="A32" s="134"/>
      <c r="B32" s="135"/>
      <c r="C32" s="136"/>
      <c r="D32" s="137"/>
      <c r="E32" s="138"/>
      <c r="F32" s="139"/>
      <c r="G32" s="140"/>
      <c r="H32" s="22"/>
      <c r="I32" s="21"/>
      <c r="J32" s="1"/>
      <c r="K32" s="1"/>
    </row>
    <row r="33" spans="1:11" s="131" customFormat="1" ht="26.25" customHeight="1" x14ac:dyDescent="0.35">
      <c r="A33" s="305" t="str">
        <f>A1</f>
        <v>SOUPIS PRACÍ A DODÁVEK - VZDUCHOTECHNIKA</v>
      </c>
      <c r="B33" s="305"/>
      <c r="C33" s="305"/>
      <c r="D33" s="305"/>
      <c r="E33" s="305"/>
      <c r="F33" s="305"/>
      <c r="G33" s="305"/>
      <c r="H33" s="305"/>
      <c r="I33" s="305"/>
    </row>
    <row r="34" spans="1:11" s="133" customFormat="1" ht="18.75" x14ac:dyDescent="0.3">
      <c r="A34" s="1" t="s">
        <v>0</v>
      </c>
      <c r="B34" s="14"/>
      <c r="C34" s="132" t="str">
        <f>C2</f>
        <v>Karlovy Vary - ZŠ Krušnohorská; Bazén, tělocvičny - Výměna vzduchotechniky</v>
      </c>
      <c r="D34" s="15"/>
      <c r="E34" s="15"/>
      <c r="F34" s="15"/>
      <c r="G34" s="15"/>
      <c r="H34" s="1"/>
      <c r="I34" s="1"/>
    </row>
    <row r="35" spans="1:11" s="133" customFormat="1" ht="18.75" x14ac:dyDescent="0.3">
      <c r="A35" s="1" t="s">
        <v>99</v>
      </c>
      <c r="B35" s="14"/>
      <c r="C35" s="132"/>
      <c r="D35" s="15"/>
      <c r="E35" s="15"/>
      <c r="F35" s="15"/>
      <c r="G35" s="15"/>
      <c r="H35" s="1"/>
      <c r="I35" s="1"/>
    </row>
    <row r="36" spans="1:11" ht="7.5" customHeight="1" thickBot="1" x14ac:dyDescent="0.3">
      <c r="A36" s="1"/>
      <c r="B36" s="14"/>
      <c r="C36" s="1"/>
      <c r="D36" s="15"/>
      <c r="E36" s="15"/>
      <c r="F36" s="15"/>
      <c r="G36" s="15"/>
      <c r="H36" s="1"/>
      <c r="I36" s="1"/>
    </row>
    <row r="37" spans="1:11" s="79" customFormat="1" ht="15.75" customHeight="1" x14ac:dyDescent="0.25">
      <c r="A37" s="307" t="s">
        <v>32</v>
      </c>
      <c r="B37" s="308"/>
      <c r="C37" s="311" t="s">
        <v>1</v>
      </c>
      <c r="D37" s="303" t="s">
        <v>2</v>
      </c>
      <c r="E37" s="316" t="s">
        <v>3</v>
      </c>
      <c r="F37" s="301" t="s">
        <v>29</v>
      </c>
      <c r="G37" s="302"/>
      <c r="H37" s="301" t="s">
        <v>31</v>
      </c>
      <c r="I37" s="306"/>
      <c r="J37" s="78"/>
      <c r="K37" s="78"/>
    </row>
    <row r="38" spans="1:11" s="79" customFormat="1" ht="15.75" thickBot="1" x14ac:dyDescent="0.3">
      <c r="A38" s="309"/>
      <c r="B38" s="310"/>
      <c r="C38" s="312"/>
      <c r="D38" s="304"/>
      <c r="E38" s="317"/>
      <c r="F38" s="80" t="s">
        <v>30</v>
      </c>
      <c r="G38" s="82" t="s">
        <v>28</v>
      </c>
      <c r="H38" s="84" t="s">
        <v>30</v>
      </c>
      <c r="I38" s="81" t="s">
        <v>28</v>
      </c>
      <c r="J38" s="78"/>
      <c r="K38" s="78"/>
    </row>
    <row r="39" spans="1:11" s="3" customFormat="1" ht="15" customHeight="1" x14ac:dyDescent="0.25">
      <c r="A39" s="70" t="s">
        <v>9</v>
      </c>
      <c r="B39" s="71">
        <v>3</v>
      </c>
      <c r="C39" s="175" t="s">
        <v>273</v>
      </c>
      <c r="D39" s="55"/>
      <c r="E39" s="57"/>
      <c r="F39" s="159"/>
      <c r="G39" s="143"/>
      <c r="H39" s="167"/>
      <c r="I39" s="50"/>
      <c r="J39" s="2"/>
      <c r="K39" s="2"/>
    </row>
    <row r="40" spans="1:11" s="3" customFormat="1" ht="15.75" x14ac:dyDescent="0.25">
      <c r="A40" s="88"/>
      <c r="B40" s="195"/>
      <c r="C40" s="173" t="s">
        <v>149</v>
      </c>
      <c r="D40" s="52" t="s">
        <v>47</v>
      </c>
      <c r="E40" s="53">
        <v>4</v>
      </c>
      <c r="F40" s="237"/>
      <c r="G40" s="142">
        <f t="shared" ref="G40:G62" si="0">E40*F40</f>
        <v>0</v>
      </c>
      <c r="H40" s="128">
        <f t="shared" ref="H40:H62" si="1">F40*0.3</f>
        <v>0</v>
      </c>
      <c r="I40" s="54">
        <f t="shared" ref="I40:I62" si="2">E40*H40</f>
        <v>0</v>
      </c>
      <c r="J40" s="2"/>
      <c r="K40" s="2"/>
    </row>
    <row r="41" spans="1:11" s="3" customFormat="1" ht="15.75" x14ac:dyDescent="0.25">
      <c r="A41" s="70" t="s">
        <v>9</v>
      </c>
      <c r="B41" s="71">
        <v>4</v>
      </c>
      <c r="C41" s="164" t="s">
        <v>276</v>
      </c>
      <c r="D41" s="55"/>
      <c r="E41" s="165"/>
      <c r="F41" s="218"/>
      <c r="G41" s="143"/>
      <c r="H41" s="144"/>
      <c r="I41" s="122"/>
      <c r="J41" s="2"/>
      <c r="K41" s="2"/>
    </row>
    <row r="42" spans="1:11" s="3" customFormat="1" ht="15.75" x14ac:dyDescent="0.25">
      <c r="A42" s="88"/>
      <c r="B42" s="195"/>
      <c r="C42" s="69" t="s">
        <v>147</v>
      </c>
      <c r="D42" s="52" t="s">
        <v>47</v>
      </c>
      <c r="E42" s="127">
        <v>9</v>
      </c>
      <c r="F42" s="185"/>
      <c r="G42" s="142">
        <f t="shared" si="0"/>
        <v>0</v>
      </c>
      <c r="H42" s="128">
        <f t="shared" si="1"/>
        <v>0</v>
      </c>
      <c r="I42" s="54">
        <f t="shared" si="2"/>
        <v>0</v>
      </c>
      <c r="J42" s="2"/>
      <c r="K42" s="2"/>
    </row>
    <row r="43" spans="1:11" s="3" customFormat="1" ht="15.75" x14ac:dyDescent="0.25">
      <c r="A43" s="70" t="s">
        <v>9</v>
      </c>
      <c r="B43" s="71">
        <v>5</v>
      </c>
      <c r="C43" s="164" t="s">
        <v>276</v>
      </c>
      <c r="D43" s="55"/>
      <c r="E43" s="165"/>
      <c r="F43" s="218"/>
      <c r="G43" s="143"/>
      <c r="H43" s="144"/>
      <c r="I43" s="122"/>
      <c r="J43" s="2"/>
      <c r="K43" s="2"/>
    </row>
    <row r="44" spans="1:11" s="3" customFormat="1" ht="15.75" x14ac:dyDescent="0.25">
      <c r="A44" s="88"/>
      <c r="B44" s="195"/>
      <c r="C44" s="69" t="s">
        <v>148</v>
      </c>
      <c r="D44" s="52" t="s">
        <v>47</v>
      </c>
      <c r="E44" s="127">
        <v>8</v>
      </c>
      <c r="F44" s="185"/>
      <c r="G44" s="142">
        <f t="shared" si="0"/>
        <v>0</v>
      </c>
      <c r="H44" s="128">
        <f t="shared" si="1"/>
        <v>0</v>
      </c>
      <c r="I44" s="54">
        <f t="shared" si="2"/>
        <v>0</v>
      </c>
      <c r="J44" s="2"/>
      <c r="K44" s="2"/>
    </row>
    <row r="45" spans="1:11" s="3" customFormat="1" ht="15.75" x14ac:dyDescent="0.25">
      <c r="A45" s="70" t="s">
        <v>9</v>
      </c>
      <c r="B45" s="71">
        <v>6</v>
      </c>
      <c r="C45" s="164" t="s">
        <v>276</v>
      </c>
      <c r="D45" s="55"/>
      <c r="E45" s="165"/>
      <c r="F45" s="218"/>
      <c r="G45" s="143"/>
      <c r="H45" s="144"/>
      <c r="I45" s="122"/>
      <c r="J45" s="2"/>
      <c r="K45" s="2"/>
    </row>
    <row r="46" spans="1:11" s="3" customFormat="1" ht="15.75" x14ac:dyDescent="0.25">
      <c r="A46" s="88"/>
      <c r="B46" s="195"/>
      <c r="C46" s="69" t="s">
        <v>150</v>
      </c>
      <c r="D46" s="52" t="s">
        <v>47</v>
      </c>
      <c r="E46" s="127">
        <v>8</v>
      </c>
      <c r="F46" s="185"/>
      <c r="G46" s="142">
        <f t="shared" si="0"/>
        <v>0</v>
      </c>
      <c r="H46" s="128">
        <f t="shared" si="1"/>
        <v>0</v>
      </c>
      <c r="I46" s="54">
        <f t="shared" si="2"/>
        <v>0</v>
      </c>
      <c r="J46" s="2"/>
      <c r="K46" s="2"/>
    </row>
    <row r="47" spans="1:11" s="3" customFormat="1" ht="15.75" x14ac:dyDescent="0.25">
      <c r="A47" s="219" t="s">
        <v>9</v>
      </c>
      <c r="B47" s="220">
        <v>7</v>
      </c>
      <c r="C47" s="221" t="s">
        <v>277</v>
      </c>
      <c r="D47" s="222"/>
      <c r="E47" s="223"/>
      <c r="F47" s="58"/>
      <c r="G47" s="143"/>
      <c r="H47" s="144"/>
      <c r="I47" s="122"/>
      <c r="J47" s="2"/>
      <c r="K47" s="2"/>
    </row>
    <row r="48" spans="1:11" s="3" customFormat="1" ht="15.75" x14ac:dyDescent="0.25">
      <c r="A48" s="124"/>
      <c r="B48" s="125"/>
      <c r="C48" s="69" t="s">
        <v>151</v>
      </c>
      <c r="D48" s="52" t="s">
        <v>47</v>
      </c>
      <c r="E48" s="127">
        <v>2</v>
      </c>
      <c r="F48" s="210"/>
      <c r="G48" s="142">
        <f t="shared" si="0"/>
        <v>0</v>
      </c>
      <c r="H48" s="128">
        <f t="shared" si="1"/>
        <v>0</v>
      </c>
      <c r="I48" s="54">
        <f t="shared" si="2"/>
        <v>0</v>
      </c>
      <c r="J48" s="2"/>
      <c r="K48" s="2"/>
    </row>
    <row r="49" spans="1:11" s="3" customFormat="1" ht="15.75" x14ac:dyDescent="0.25">
      <c r="A49" s="224" t="s">
        <v>9</v>
      </c>
      <c r="B49" s="225" t="s">
        <v>154</v>
      </c>
      <c r="C49" s="164" t="s">
        <v>278</v>
      </c>
      <c r="D49" s="55"/>
      <c r="E49" s="165"/>
      <c r="F49" s="226"/>
      <c r="G49" s="143"/>
      <c r="H49" s="144"/>
      <c r="I49" s="122"/>
      <c r="J49" s="2"/>
      <c r="K49" s="2"/>
    </row>
    <row r="50" spans="1:11" s="3" customFormat="1" ht="15.75" x14ac:dyDescent="0.25">
      <c r="A50" s="88"/>
      <c r="B50" s="90"/>
      <c r="C50" s="69" t="s">
        <v>153</v>
      </c>
      <c r="D50" s="52" t="s">
        <v>47</v>
      </c>
      <c r="E50" s="53">
        <v>1</v>
      </c>
      <c r="F50" s="126"/>
      <c r="G50" s="142">
        <f t="shared" si="0"/>
        <v>0</v>
      </c>
      <c r="H50" s="128">
        <f t="shared" si="1"/>
        <v>0</v>
      </c>
      <c r="I50" s="54">
        <f t="shared" si="2"/>
        <v>0</v>
      </c>
      <c r="J50" s="2"/>
      <c r="K50" s="2"/>
    </row>
    <row r="51" spans="1:11" s="3" customFormat="1" ht="15.75" x14ac:dyDescent="0.25">
      <c r="A51" s="224" t="s">
        <v>9</v>
      </c>
      <c r="B51" s="225" t="s">
        <v>156</v>
      </c>
      <c r="C51" s="164" t="s">
        <v>278</v>
      </c>
      <c r="D51" s="55"/>
      <c r="E51" s="165"/>
      <c r="F51" s="226"/>
      <c r="G51" s="143"/>
      <c r="H51" s="144"/>
      <c r="I51" s="122"/>
      <c r="J51" s="2"/>
      <c r="K51" s="2"/>
    </row>
    <row r="52" spans="1:11" s="3" customFormat="1" ht="15.75" x14ac:dyDescent="0.25">
      <c r="A52" s="88"/>
      <c r="B52" s="90"/>
      <c r="C52" s="69" t="s">
        <v>155</v>
      </c>
      <c r="D52" s="52" t="s">
        <v>47</v>
      </c>
      <c r="E52" s="53">
        <v>3</v>
      </c>
      <c r="F52" s="126"/>
      <c r="G52" s="142">
        <f t="shared" si="0"/>
        <v>0</v>
      </c>
      <c r="H52" s="128">
        <f t="shared" si="1"/>
        <v>0</v>
      </c>
      <c r="I52" s="54">
        <f t="shared" si="2"/>
        <v>0</v>
      </c>
      <c r="J52" s="2"/>
      <c r="K52" s="2"/>
    </row>
    <row r="53" spans="1:11" s="3" customFormat="1" ht="15.75" x14ac:dyDescent="0.25">
      <c r="A53" s="224" t="s">
        <v>9</v>
      </c>
      <c r="B53" s="225" t="s">
        <v>158</v>
      </c>
      <c r="C53" s="164" t="s">
        <v>278</v>
      </c>
      <c r="D53" s="55"/>
      <c r="E53" s="165"/>
      <c r="F53" s="226"/>
      <c r="G53" s="143"/>
      <c r="H53" s="144"/>
      <c r="I53" s="122"/>
      <c r="J53" s="2"/>
      <c r="K53" s="2"/>
    </row>
    <row r="54" spans="1:11" s="3" customFormat="1" ht="15.75" x14ac:dyDescent="0.25">
      <c r="A54" s="88"/>
      <c r="B54" s="90"/>
      <c r="C54" s="69" t="s">
        <v>157</v>
      </c>
      <c r="D54" s="52" t="s">
        <v>47</v>
      </c>
      <c r="E54" s="53">
        <v>4</v>
      </c>
      <c r="F54" s="126"/>
      <c r="G54" s="142">
        <f t="shared" si="0"/>
        <v>0</v>
      </c>
      <c r="H54" s="128">
        <f t="shared" si="1"/>
        <v>0</v>
      </c>
      <c r="I54" s="54">
        <f t="shared" si="2"/>
        <v>0</v>
      </c>
      <c r="J54" s="2"/>
      <c r="K54" s="2"/>
    </row>
    <row r="55" spans="1:11" s="3" customFormat="1" ht="15.75" x14ac:dyDescent="0.25">
      <c r="A55" s="224" t="s">
        <v>9</v>
      </c>
      <c r="B55" s="225" t="s">
        <v>160</v>
      </c>
      <c r="C55" s="164" t="s">
        <v>278</v>
      </c>
      <c r="D55" s="55"/>
      <c r="E55" s="165"/>
      <c r="F55" s="226"/>
      <c r="G55" s="143"/>
      <c r="H55" s="144"/>
      <c r="I55" s="122"/>
      <c r="J55" s="2"/>
      <c r="K55" s="2"/>
    </row>
    <row r="56" spans="1:11" s="3" customFormat="1" ht="15.75" x14ac:dyDescent="0.25">
      <c r="A56" s="88"/>
      <c r="B56" s="90"/>
      <c r="C56" s="69" t="s">
        <v>159</v>
      </c>
      <c r="D56" s="52" t="s">
        <v>47</v>
      </c>
      <c r="E56" s="53">
        <v>4</v>
      </c>
      <c r="F56" s="126"/>
      <c r="G56" s="142">
        <f t="shared" si="0"/>
        <v>0</v>
      </c>
      <c r="H56" s="128">
        <f t="shared" si="1"/>
        <v>0</v>
      </c>
      <c r="I56" s="54">
        <f t="shared" si="2"/>
        <v>0</v>
      </c>
      <c r="J56" s="2"/>
      <c r="K56" s="2"/>
    </row>
    <row r="57" spans="1:11" s="3" customFormat="1" ht="15.75" x14ac:dyDescent="0.25">
      <c r="A57" s="224" t="s">
        <v>9</v>
      </c>
      <c r="B57" s="225" t="s">
        <v>162</v>
      </c>
      <c r="C57" s="164" t="s">
        <v>278</v>
      </c>
      <c r="D57" s="55"/>
      <c r="E57" s="165"/>
      <c r="F57" s="226"/>
      <c r="G57" s="143"/>
      <c r="H57" s="144"/>
      <c r="I57" s="122"/>
      <c r="J57" s="2"/>
      <c r="K57" s="2"/>
    </row>
    <row r="58" spans="1:11" s="3" customFormat="1" ht="15.75" x14ac:dyDescent="0.25">
      <c r="A58" s="88"/>
      <c r="B58" s="90"/>
      <c r="C58" s="69" t="s">
        <v>161</v>
      </c>
      <c r="D58" s="52" t="s">
        <v>47</v>
      </c>
      <c r="E58" s="53">
        <v>31</v>
      </c>
      <c r="F58" s="126"/>
      <c r="G58" s="142">
        <f t="shared" si="0"/>
        <v>0</v>
      </c>
      <c r="H58" s="128">
        <f t="shared" si="1"/>
        <v>0</v>
      </c>
      <c r="I58" s="54">
        <f t="shared" si="2"/>
        <v>0</v>
      </c>
      <c r="J58" s="2"/>
      <c r="K58" s="2"/>
    </row>
    <row r="59" spans="1:11" s="3" customFormat="1" ht="15.75" x14ac:dyDescent="0.25">
      <c r="A59" s="70" t="s">
        <v>9</v>
      </c>
      <c r="B59" s="71">
        <v>13</v>
      </c>
      <c r="C59" s="175" t="s">
        <v>279</v>
      </c>
      <c r="D59" s="55"/>
      <c r="E59" s="57"/>
      <c r="F59" s="159"/>
      <c r="G59" s="143"/>
      <c r="H59" s="144"/>
      <c r="I59" s="122"/>
      <c r="J59" s="2"/>
      <c r="K59" s="2"/>
    </row>
    <row r="60" spans="1:11" s="3" customFormat="1" ht="15.75" x14ac:dyDescent="0.25">
      <c r="A60" s="124"/>
      <c r="B60" s="125"/>
      <c r="C60" s="252" t="s">
        <v>163</v>
      </c>
      <c r="D60" s="52" t="s">
        <v>47</v>
      </c>
      <c r="E60" s="53">
        <v>16</v>
      </c>
      <c r="F60" s="251"/>
      <c r="G60" s="142">
        <f t="shared" si="0"/>
        <v>0</v>
      </c>
      <c r="H60" s="128">
        <f t="shared" si="1"/>
        <v>0</v>
      </c>
      <c r="I60" s="54">
        <f t="shared" si="2"/>
        <v>0</v>
      </c>
      <c r="J60" s="2"/>
      <c r="K60" s="2"/>
    </row>
    <row r="61" spans="1:11" s="3" customFormat="1" ht="15.75" x14ac:dyDescent="0.25">
      <c r="A61" s="70" t="s">
        <v>9</v>
      </c>
      <c r="B61" s="71">
        <v>14</v>
      </c>
      <c r="C61" s="175" t="s">
        <v>280</v>
      </c>
      <c r="D61" s="55"/>
      <c r="E61" s="57"/>
      <c r="F61" s="159"/>
      <c r="G61" s="143"/>
      <c r="H61" s="144"/>
      <c r="I61" s="122"/>
      <c r="J61" s="2"/>
      <c r="K61" s="2"/>
    </row>
    <row r="62" spans="1:11" ht="16.5" thickBot="1" x14ac:dyDescent="0.3">
      <c r="A62" s="177"/>
      <c r="B62" s="178"/>
      <c r="C62" s="77" t="s">
        <v>190</v>
      </c>
      <c r="D62" s="60" t="s">
        <v>47</v>
      </c>
      <c r="E62" s="91">
        <v>15</v>
      </c>
      <c r="F62" s="250"/>
      <c r="G62" s="158">
        <f t="shared" si="0"/>
        <v>0</v>
      </c>
      <c r="H62" s="99">
        <f t="shared" si="1"/>
        <v>0</v>
      </c>
      <c r="I62" s="62">
        <f t="shared" si="2"/>
        <v>0</v>
      </c>
      <c r="J62" s="1"/>
      <c r="K62" s="1"/>
    </row>
    <row r="63" spans="1:11" s="4" customFormat="1" ht="15.75" x14ac:dyDescent="0.25">
      <c r="A63" s="134"/>
      <c r="B63" s="135"/>
      <c r="C63" s="136"/>
      <c r="D63" s="137"/>
      <c r="E63" s="138"/>
      <c r="F63" s="139"/>
      <c r="G63" s="140"/>
      <c r="H63" s="22"/>
      <c r="I63" s="21"/>
      <c r="J63" s="1"/>
      <c r="K63" s="1"/>
    </row>
    <row r="64" spans="1:11" s="4" customFormat="1" ht="15.75" x14ac:dyDescent="0.25">
      <c r="A64" s="134"/>
      <c r="B64" s="135"/>
      <c r="C64" s="136"/>
      <c r="D64" s="137"/>
      <c r="E64" s="138"/>
      <c r="F64" s="139"/>
      <c r="G64" s="140"/>
      <c r="H64" s="22"/>
      <c r="I64" s="21"/>
      <c r="J64" s="1"/>
      <c r="K64" s="1"/>
    </row>
    <row r="65" spans="1:11" s="131" customFormat="1" ht="26.25" customHeight="1" x14ac:dyDescent="0.35">
      <c r="A65" s="305" t="str">
        <f>A33</f>
        <v>SOUPIS PRACÍ A DODÁVEK - VZDUCHOTECHNIKA</v>
      </c>
      <c r="B65" s="305"/>
      <c r="C65" s="305"/>
      <c r="D65" s="305"/>
      <c r="E65" s="305"/>
      <c r="F65" s="305"/>
      <c r="G65" s="305"/>
      <c r="H65" s="305"/>
      <c r="I65" s="305"/>
    </row>
    <row r="66" spans="1:11" s="133" customFormat="1" ht="18.75" x14ac:dyDescent="0.3">
      <c r="A66" s="1" t="s">
        <v>0</v>
      </c>
      <c r="B66" s="14"/>
      <c r="C66" s="132" t="str">
        <f>C34</f>
        <v>Karlovy Vary - ZŠ Krušnohorská; Bazén, tělocvičny - Výměna vzduchotechniky</v>
      </c>
      <c r="D66" s="15"/>
      <c r="E66" s="15"/>
      <c r="F66" s="15"/>
      <c r="G66" s="15"/>
      <c r="H66" s="1"/>
      <c r="I66" s="1"/>
    </row>
    <row r="67" spans="1:11" s="133" customFormat="1" ht="18.75" x14ac:dyDescent="0.3">
      <c r="A67" s="1" t="s">
        <v>99</v>
      </c>
      <c r="B67" s="14"/>
      <c r="C67" s="132"/>
      <c r="D67" s="15"/>
      <c r="E67" s="15"/>
      <c r="F67" s="15"/>
      <c r="G67" s="15"/>
      <c r="H67" s="1"/>
      <c r="I67" s="1"/>
    </row>
    <row r="68" spans="1:11" ht="7.5" customHeight="1" thickBot="1" x14ac:dyDescent="0.3">
      <c r="A68" s="1"/>
      <c r="B68" s="14"/>
      <c r="C68" s="1"/>
      <c r="D68" s="15"/>
      <c r="E68" s="15"/>
      <c r="F68" s="15"/>
      <c r="G68" s="15"/>
      <c r="H68" s="1"/>
      <c r="I68" s="1"/>
    </row>
    <row r="69" spans="1:11" s="79" customFormat="1" ht="15.75" customHeight="1" x14ac:dyDescent="0.25">
      <c r="A69" s="307" t="s">
        <v>32</v>
      </c>
      <c r="B69" s="308"/>
      <c r="C69" s="311" t="s">
        <v>1</v>
      </c>
      <c r="D69" s="303" t="s">
        <v>2</v>
      </c>
      <c r="E69" s="316" t="s">
        <v>3</v>
      </c>
      <c r="F69" s="301" t="s">
        <v>29</v>
      </c>
      <c r="G69" s="302"/>
      <c r="H69" s="301" t="s">
        <v>31</v>
      </c>
      <c r="I69" s="306"/>
      <c r="J69" s="78"/>
      <c r="K69" s="78"/>
    </row>
    <row r="70" spans="1:11" s="79" customFormat="1" ht="15.75" thickBot="1" x14ac:dyDescent="0.3">
      <c r="A70" s="309"/>
      <c r="B70" s="310"/>
      <c r="C70" s="312"/>
      <c r="D70" s="304"/>
      <c r="E70" s="317"/>
      <c r="F70" s="80" t="s">
        <v>30</v>
      </c>
      <c r="G70" s="82" t="s">
        <v>28</v>
      </c>
      <c r="H70" s="84" t="s">
        <v>30</v>
      </c>
      <c r="I70" s="81" t="s">
        <v>28</v>
      </c>
      <c r="J70" s="78"/>
      <c r="K70" s="78"/>
    </row>
    <row r="71" spans="1:11" s="3" customFormat="1" ht="15" customHeight="1" x14ac:dyDescent="0.25">
      <c r="A71" s="70" t="s">
        <v>9</v>
      </c>
      <c r="B71" s="71">
        <v>15</v>
      </c>
      <c r="C71" s="175" t="s">
        <v>281</v>
      </c>
      <c r="D71" s="55"/>
      <c r="E71" s="57"/>
      <c r="F71" s="159"/>
      <c r="G71" s="143"/>
      <c r="H71" s="167"/>
      <c r="I71" s="50"/>
      <c r="J71" s="2"/>
      <c r="K71" s="2"/>
    </row>
    <row r="72" spans="1:11" s="3" customFormat="1" ht="15.75" x14ac:dyDescent="0.25">
      <c r="A72" s="124"/>
      <c r="B72" s="125"/>
      <c r="C72" s="173" t="s">
        <v>189</v>
      </c>
      <c r="D72" s="52" t="s">
        <v>47</v>
      </c>
      <c r="E72" s="53">
        <v>15</v>
      </c>
      <c r="F72" s="251"/>
      <c r="G72" s="142">
        <f t="shared" ref="G72:G95" si="3">E72*F72</f>
        <v>0</v>
      </c>
      <c r="H72" s="128">
        <f t="shared" ref="H72:H95" si="4">F72*0.3</f>
        <v>0</v>
      </c>
      <c r="I72" s="54">
        <f t="shared" ref="I72:I95" si="5">E72*H72</f>
        <v>0</v>
      </c>
      <c r="J72" s="2"/>
      <c r="K72" s="2"/>
    </row>
    <row r="73" spans="1:11" s="3" customFormat="1" ht="15.75" x14ac:dyDescent="0.25">
      <c r="A73" s="70" t="s">
        <v>9</v>
      </c>
      <c r="B73" s="180">
        <v>16</v>
      </c>
      <c r="C73" s="72" t="s">
        <v>49</v>
      </c>
      <c r="D73" s="55"/>
      <c r="E73" s="165"/>
      <c r="F73" s="58"/>
      <c r="G73" s="143"/>
      <c r="H73" s="169"/>
      <c r="I73" s="56"/>
      <c r="J73" s="2"/>
      <c r="K73" s="2"/>
    </row>
    <row r="74" spans="1:11" s="3" customFormat="1" ht="15.75" x14ac:dyDescent="0.25">
      <c r="A74" s="73"/>
      <c r="B74" s="74"/>
      <c r="C74" s="181" t="s">
        <v>50</v>
      </c>
      <c r="D74" s="48"/>
      <c r="E74" s="59"/>
      <c r="F74" s="182"/>
      <c r="G74" s="83"/>
      <c r="H74" s="85"/>
      <c r="I74" s="50"/>
      <c r="J74" s="2"/>
      <c r="K74" s="2"/>
    </row>
    <row r="75" spans="1:11" s="3" customFormat="1" ht="15.75" x14ac:dyDescent="0.25">
      <c r="A75" s="73"/>
      <c r="B75" s="74"/>
      <c r="C75" s="68" t="s">
        <v>174</v>
      </c>
      <c r="D75" s="48" t="s">
        <v>48</v>
      </c>
      <c r="E75" s="59">
        <v>2</v>
      </c>
      <c r="F75" s="182"/>
      <c r="G75" s="83">
        <f t="shared" si="3"/>
        <v>0</v>
      </c>
      <c r="H75" s="85">
        <f t="shared" si="4"/>
        <v>0</v>
      </c>
      <c r="I75" s="50">
        <f t="shared" si="5"/>
        <v>0</v>
      </c>
      <c r="J75" s="2"/>
      <c r="K75" s="2"/>
    </row>
    <row r="76" spans="1:11" s="3" customFormat="1" ht="15.75" x14ac:dyDescent="0.25">
      <c r="A76" s="73"/>
      <c r="B76" s="74"/>
      <c r="C76" s="181" t="s">
        <v>175</v>
      </c>
      <c r="D76" s="48" t="s">
        <v>47</v>
      </c>
      <c r="E76" s="59">
        <v>2</v>
      </c>
      <c r="F76" s="182"/>
      <c r="G76" s="83">
        <f t="shared" si="3"/>
        <v>0</v>
      </c>
      <c r="H76" s="85">
        <f t="shared" si="4"/>
        <v>0</v>
      </c>
      <c r="I76" s="50">
        <f t="shared" si="5"/>
        <v>0</v>
      </c>
      <c r="J76" s="2"/>
      <c r="K76" s="2"/>
    </row>
    <row r="77" spans="1:11" s="3" customFormat="1" ht="15.75" x14ac:dyDescent="0.25">
      <c r="A77" s="73"/>
      <c r="B77" s="74"/>
      <c r="C77" s="68" t="s">
        <v>176</v>
      </c>
      <c r="D77" s="48" t="s">
        <v>48</v>
      </c>
      <c r="E77" s="59">
        <v>2</v>
      </c>
      <c r="F77" s="182"/>
      <c r="G77" s="83">
        <f t="shared" si="3"/>
        <v>0</v>
      </c>
      <c r="H77" s="85">
        <f t="shared" si="4"/>
        <v>0</v>
      </c>
      <c r="I77" s="50">
        <f t="shared" si="5"/>
        <v>0</v>
      </c>
      <c r="J77" s="2"/>
      <c r="K77" s="2"/>
    </row>
    <row r="78" spans="1:11" s="3" customFormat="1" ht="15.75" x14ac:dyDescent="0.25">
      <c r="A78" s="73"/>
      <c r="B78" s="74"/>
      <c r="C78" s="181" t="s">
        <v>177</v>
      </c>
      <c r="D78" s="48" t="s">
        <v>47</v>
      </c>
      <c r="E78" s="59">
        <v>6</v>
      </c>
      <c r="F78" s="182"/>
      <c r="G78" s="83">
        <f t="shared" si="3"/>
        <v>0</v>
      </c>
      <c r="H78" s="85">
        <f t="shared" si="4"/>
        <v>0</v>
      </c>
      <c r="I78" s="50">
        <f t="shared" si="5"/>
        <v>0</v>
      </c>
      <c r="J78" s="2"/>
      <c r="K78" s="2"/>
    </row>
    <row r="79" spans="1:11" s="3" customFormat="1" ht="15.75" x14ac:dyDescent="0.25">
      <c r="A79" s="73"/>
      <c r="B79" s="74"/>
      <c r="C79" s="68" t="s">
        <v>178</v>
      </c>
      <c r="D79" s="48" t="s">
        <v>48</v>
      </c>
      <c r="E79" s="59">
        <v>4</v>
      </c>
      <c r="F79" s="182"/>
      <c r="G79" s="83">
        <f t="shared" si="3"/>
        <v>0</v>
      </c>
      <c r="H79" s="85">
        <f t="shared" si="4"/>
        <v>0</v>
      </c>
      <c r="I79" s="50">
        <f t="shared" si="5"/>
        <v>0</v>
      </c>
      <c r="J79" s="2"/>
      <c r="K79" s="2"/>
    </row>
    <row r="80" spans="1:11" s="3" customFormat="1" ht="15.75" x14ac:dyDescent="0.25">
      <c r="A80" s="73"/>
      <c r="B80" s="74"/>
      <c r="C80" s="181" t="s">
        <v>179</v>
      </c>
      <c r="D80" s="48" t="s">
        <v>47</v>
      </c>
      <c r="E80" s="59">
        <v>6</v>
      </c>
      <c r="F80" s="182"/>
      <c r="G80" s="83">
        <f t="shared" si="3"/>
        <v>0</v>
      </c>
      <c r="H80" s="85">
        <f t="shared" si="4"/>
        <v>0</v>
      </c>
      <c r="I80" s="50">
        <f t="shared" si="5"/>
        <v>0</v>
      </c>
      <c r="J80" s="2"/>
      <c r="K80" s="2"/>
    </row>
    <row r="81" spans="1:12" s="3" customFormat="1" ht="15.75" x14ac:dyDescent="0.25">
      <c r="A81" s="73"/>
      <c r="B81" s="74"/>
      <c r="C81" s="68" t="s">
        <v>56</v>
      </c>
      <c r="D81" s="48" t="s">
        <v>48</v>
      </c>
      <c r="E81" s="59">
        <v>4</v>
      </c>
      <c r="F81" s="183"/>
      <c r="G81" s="83">
        <f t="shared" si="3"/>
        <v>0</v>
      </c>
      <c r="H81" s="85">
        <f t="shared" si="4"/>
        <v>0</v>
      </c>
      <c r="I81" s="50">
        <f t="shared" si="5"/>
        <v>0</v>
      </c>
      <c r="J81" s="2"/>
      <c r="K81" s="2"/>
    </row>
    <row r="82" spans="1:12" s="3" customFormat="1" ht="15.75" x14ac:dyDescent="0.25">
      <c r="A82" s="73"/>
      <c r="B82" s="74"/>
      <c r="C82" s="181" t="s">
        <v>57</v>
      </c>
      <c r="D82" s="48" t="s">
        <v>47</v>
      </c>
      <c r="E82" s="59">
        <v>6</v>
      </c>
      <c r="F82" s="184"/>
      <c r="G82" s="83">
        <f t="shared" si="3"/>
        <v>0</v>
      </c>
      <c r="H82" s="85">
        <f t="shared" si="4"/>
        <v>0</v>
      </c>
      <c r="I82" s="50">
        <f t="shared" si="5"/>
        <v>0</v>
      </c>
      <c r="J82" s="2"/>
      <c r="K82" s="2"/>
    </row>
    <row r="83" spans="1:12" s="3" customFormat="1" ht="15.75" x14ac:dyDescent="0.25">
      <c r="A83" s="73"/>
      <c r="B83" s="74"/>
      <c r="C83" s="68" t="s">
        <v>53</v>
      </c>
      <c r="D83" s="48" t="s">
        <v>48</v>
      </c>
      <c r="E83" s="59">
        <v>45</v>
      </c>
      <c r="F83" s="183"/>
      <c r="G83" s="83">
        <f t="shared" si="3"/>
        <v>0</v>
      </c>
      <c r="H83" s="85">
        <f t="shared" si="4"/>
        <v>0</v>
      </c>
      <c r="I83" s="50">
        <f t="shared" si="5"/>
        <v>0</v>
      </c>
      <c r="J83" s="2"/>
      <c r="K83" s="2"/>
    </row>
    <row r="84" spans="1:12" s="3" customFormat="1" ht="15.75" x14ac:dyDescent="0.25">
      <c r="A84" s="88"/>
      <c r="B84" s="90"/>
      <c r="C84" s="173" t="s">
        <v>180</v>
      </c>
      <c r="D84" s="52" t="s">
        <v>47</v>
      </c>
      <c r="E84" s="127">
        <v>34</v>
      </c>
      <c r="F84" s="185"/>
      <c r="G84" s="142">
        <f t="shared" si="3"/>
        <v>0</v>
      </c>
      <c r="H84" s="128">
        <f t="shared" si="4"/>
        <v>0</v>
      </c>
      <c r="I84" s="54">
        <f t="shared" si="5"/>
        <v>0</v>
      </c>
      <c r="J84" s="2"/>
      <c r="K84" s="2"/>
      <c r="L84" s="243"/>
    </row>
    <row r="85" spans="1:12" s="3" customFormat="1" ht="15.75" x14ac:dyDescent="0.25">
      <c r="A85" s="116" t="s">
        <v>9</v>
      </c>
      <c r="B85" s="170">
        <v>17</v>
      </c>
      <c r="C85" s="155" t="s">
        <v>58</v>
      </c>
      <c r="D85" s="119"/>
      <c r="E85" s="156"/>
      <c r="F85" s="171"/>
      <c r="G85" s="141"/>
      <c r="H85" s="144"/>
      <c r="I85" s="122"/>
      <c r="J85" s="2"/>
      <c r="K85" s="2"/>
    </row>
    <row r="86" spans="1:12" s="3" customFormat="1" ht="15.75" x14ac:dyDescent="0.25">
      <c r="A86" s="73"/>
      <c r="B86" s="74"/>
      <c r="C86" s="181" t="s">
        <v>59</v>
      </c>
      <c r="D86" s="48"/>
      <c r="E86" s="59"/>
      <c r="F86" s="182"/>
      <c r="G86" s="83"/>
      <c r="H86" s="144"/>
      <c r="I86" s="122"/>
      <c r="J86" s="2"/>
      <c r="K86" s="2"/>
    </row>
    <row r="87" spans="1:12" s="3" customFormat="1" ht="15.75" x14ac:dyDescent="0.25">
      <c r="A87" s="231"/>
      <c r="B87" s="232"/>
      <c r="C87" s="233" t="s">
        <v>60</v>
      </c>
      <c r="D87" s="160"/>
      <c r="E87" s="189"/>
      <c r="F87" s="234"/>
      <c r="G87" s="166"/>
      <c r="H87" s="85"/>
      <c r="I87" s="50"/>
      <c r="J87" s="2"/>
      <c r="K87" s="2"/>
    </row>
    <row r="88" spans="1:12" s="3" customFormat="1" ht="17.25" x14ac:dyDescent="0.25">
      <c r="A88" s="88"/>
      <c r="B88" s="90"/>
      <c r="C88" s="69" t="s">
        <v>181</v>
      </c>
      <c r="D88" s="52" t="s">
        <v>61</v>
      </c>
      <c r="E88" s="127">
        <v>253</v>
      </c>
      <c r="F88" s="126"/>
      <c r="G88" s="142">
        <f t="shared" si="3"/>
        <v>0</v>
      </c>
      <c r="H88" s="128">
        <f t="shared" si="4"/>
        <v>0</v>
      </c>
      <c r="I88" s="54">
        <f t="shared" si="5"/>
        <v>0</v>
      </c>
      <c r="J88" s="2"/>
      <c r="K88" s="2"/>
      <c r="L88" s="243"/>
    </row>
    <row r="89" spans="1:12" s="3" customFormat="1" ht="15.75" x14ac:dyDescent="0.25">
      <c r="A89" s="116" t="s">
        <v>9</v>
      </c>
      <c r="B89" s="117">
        <v>18</v>
      </c>
      <c r="C89" s="155" t="s">
        <v>62</v>
      </c>
      <c r="D89" s="119"/>
      <c r="E89" s="156"/>
      <c r="F89" s="145"/>
      <c r="G89" s="141"/>
      <c r="H89" s="144"/>
      <c r="I89" s="122"/>
      <c r="J89" s="2"/>
      <c r="K89" s="2"/>
    </row>
    <row r="90" spans="1:12" s="3" customFormat="1" ht="15.75" x14ac:dyDescent="0.25">
      <c r="A90" s="116"/>
      <c r="B90" s="117"/>
      <c r="C90" s="190" t="s">
        <v>63</v>
      </c>
      <c r="D90" s="119"/>
      <c r="E90" s="156"/>
      <c r="F90" s="145"/>
      <c r="G90" s="141"/>
      <c r="H90" s="85"/>
      <c r="I90" s="50"/>
      <c r="J90" s="2"/>
      <c r="K90" s="2"/>
    </row>
    <row r="91" spans="1:12" s="3" customFormat="1" ht="15.75" x14ac:dyDescent="0.25">
      <c r="A91" s="66"/>
      <c r="B91" s="67"/>
      <c r="C91" s="68" t="s">
        <v>275</v>
      </c>
      <c r="D91" s="48"/>
      <c r="E91" s="59"/>
      <c r="F91" s="183"/>
      <c r="G91" s="83"/>
      <c r="H91" s="85"/>
      <c r="I91" s="50"/>
      <c r="J91" s="2"/>
      <c r="K91" s="2"/>
    </row>
    <row r="92" spans="1:12" s="3" customFormat="1" ht="15.75" x14ac:dyDescent="0.25">
      <c r="A92" s="66"/>
      <c r="B92" s="67"/>
      <c r="C92" s="68" t="s">
        <v>64</v>
      </c>
      <c r="D92" s="48"/>
      <c r="E92" s="59"/>
      <c r="F92" s="183"/>
      <c r="G92" s="83"/>
      <c r="H92" s="85"/>
      <c r="I92" s="50"/>
      <c r="J92" s="2"/>
      <c r="K92" s="2"/>
    </row>
    <row r="93" spans="1:12" s="3" customFormat="1" ht="15.75" x14ac:dyDescent="0.25">
      <c r="A93" s="191"/>
      <c r="B93" s="192"/>
      <c r="C93" s="193" t="s">
        <v>65</v>
      </c>
      <c r="D93" s="160"/>
      <c r="E93" s="189"/>
      <c r="F93" s="194"/>
      <c r="G93" s="166"/>
      <c r="H93" s="85"/>
      <c r="I93" s="50"/>
      <c r="J93" s="2"/>
      <c r="K93" s="2"/>
    </row>
    <row r="94" spans="1:12" ht="15.75" x14ac:dyDescent="0.25">
      <c r="A94" s="191"/>
      <c r="B94" s="192"/>
      <c r="C94" s="193" t="s">
        <v>66</v>
      </c>
      <c r="D94" s="160"/>
      <c r="E94" s="189"/>
      <c r="F94" s="194"/>
      <c r="G94" s="166"/>
      <c r="H94" s="85"/>
      <c r="I94" s="50"/>
      <c r="J94" s="1"/>
      <c r="K94" s="1"/>
    </row>
    <row r="95" spans="1:12" s="4" customFormat="1" ht="18" thickBot="1" x14ac:dyDescent="0.3">
      <c r="A95" s="75"/>
      <c r="B95" s="227"/>
      <c r="C95" s="87" t="s">
        <v>67</v>
      </c>
      <c r="D95" s="60" t="s">
        <v>61</v>
      </c>
      <c r="E95" s="61">
        <v>333</v>
      </c>
      <c r="F95" s="179"/>
      <c r="G95" s="158">
        <f t="shared" si="3"/>
        <v>0</v>
      </c>
      <c r="H95" s="99">
        <f t="shared" si="4"/>
        <v>0</v>
      </c>
      <c r="I95" s="62">
        <f t="shared" si="5"/>
        <v>0</v>
      </c>
      <c r="J95" s="1"/>
      <c r="K95" s="1"/>
    </row>
    <row r="96" spans="1:12" s="4" customFormat="1" ht="15.75" x14ac:dyDescent="0.25">
      <c r="A96" s="134"/>
      <c r="B96" s="135"/>
      <c r="C96" s="136"/>
      <c r="D96" s="137"/>
      <c r="E96" s="138"/>
      <c r="F96" s="139"/>
      <c r="G96" s="140"/>
      <c r="H96" s="22"/>
      <c r="I96" s="21"/>
      <c r="J96" s="1"/>
      <c r="K96" s="1"/>
    </row>
    <row r="97" spans="1:11" s="131" customFormat="1" ht="26.25" customHeight="1" x14ac:dyDescent="0.35">
      <c r="A97" s="305" t="str">
        <f>A65</f>
        <v>SOUPIS PRACÍ A DODÁVEK - VZDUCHOTECHNIKA</v>
      </c>
      <c r="B97" s="305"/>
      <c r="C97" s="305"/>
      <c r="D97" s="305"/>
      <c r="E97" s="305"/>
      <c r="F97" s="305"/>
      <c r="G97" s="305"/>
      <c r="H97" s="305"/>
      <c r="I97" s="305"/>
    </row>
    <row r="98" spans="1:11" s="133" customFormat="1" ht="18.75" x14ac:dyDescent="0.3">
      <c r="A98" s="1" t="s">
        <v>0</v>
      </c>
      <c r="B98" s="14"/>
      <c r="C98" s="132" t="str">
        <f>C66</f>
        <v>Karlovy Vary - ZŠ Krušnohorská; Bazén, tělocvičny - Výměna vzduchotechniky</v>
      </c>
      <c r="D98" s="15"/>
      <c r="E98" s="15"/>
      <c r="F98" s="15"/>
      <c r="G98" s="15"/>
      <c r="H98" s="1"/>
      <c r="I98" s="1"/>
    </row>
    <row r="99" spans="1:11" s="133" customFormat="1" ht="18.75" x14ac:dyDescent="0.3">
      <c r="A99" s="1" t="s">
        <v>99</v>
      </c>
      <c r="B99" s="14"/>
      <c r="C99" s="132"/>
      <c r="D99" s="15"/>
      <c r="E99" s="15"/>
      <c r="F99" s="15"/>
      <c r="G99" s="15"/>
      <c r="H99" s="1"/>
      <c r="I99" s="1"/>
    </row>
    <row r="100" spans="1:11" ht="7.5" customHeight="1" thickBot="1" x14ac:dyDescent="0.3">
      <c r="A100" s="1"/>
      <c r="B100" s="14"/>
      <c r="C100" s="1"/>
      <c r="D100" s="15"/>
      <c r="E100" s="15"/>
      <c r="F100" s="15"/>
      <c r="G100" s="15"/>
      <c r="H100" s="1"/>
      <c r="I100" s="1"/>
    </row>
    <row r="101" spans="1:11" s="79" customFormat="1" ht="15.75" customHeight="1" x14ac:dyDescent="0.25">
      <c r="A101" s="307" t="s">
        <v>32</v>
      </c>
      <c r="B101" s="308"/>
      <c r="C101" s="311" t="s">
        <v>1</v>
      </c>
      <c r="D101" s="303" t="s">
        <v>2</v>
      </c>
      <c r="E101" s="316" t="s">
        <v>3</v>
      </c>
      <c r="F101" s="301" t="s">
        <v>29</v>
      </c>
      <c r="G101" s="302"/>
      <c r="H101" s="301" t="s">
        <v>31</v>
      </c>
      <c r="I101" s="306"/>
      <c r="J101" s="78"/>
      <c r="K101" s="78"/>
    </row>
    <row r="102" spans="1:11" s="79" customFormat="1" ht="15.75" thickBot="1" x14ac:dyDescent="0.3">
      <c r="A102" s="309"/>
      <c r="B102" s="310"/>
      <c r="C102" s="312"/>
      <c r="D102" s="304"/>
      <c r="E102" s="317"/>
      <c r="F102" s="80" t="s">
        <v>30</v>
      </c>
      <c r="G102" s="82" t="s">
        <v>28</v>
      </c>
      <c r="H102" s="84" t="s">
        <v>30</v>
      </c>
      <c r="I102" s="81" t="s">
        <v>28</v>
      </c>
      <c r="J102" s="78"/>
      <c r="K102" s="78"/>
    </row>
    <row r="103" spans="1:11" s="3" customFormat="1" ht="15" customHeight="1" x14ac:dyDescent="0.25">
      <c r="A103" s="70" t="s">
        <v>9</v>
      </c>
      <c r="B103" s="71">
        <v>19</v>
      </c>
      <c r="C103" s="72" t="s">
        <v>182</v>
      </c>
      <c r="D103" s="55"/>
      <c r="E103" s="165"/>
      <c r="F103" s="159"/>
      <c r="G103" s="143"/>
      <c r="H103" s="167"/>
      <c r="I103" s="50"/>
      <c r="J103" s="2"/>
      <c r="K103" s="2"/>
    </row>
    <row r="104" spans="1:11" s="3" customFormat="1" ht="15.75" x14ac:dyDescent="0.25">
      <c r="A104" s="73"/>
      <c r="B104" s="74"/>
      <c r="C104" s="68" t="s">
        <v>183</v>
      </c>
      <c r="D104" s="48"/>
      <c r="E104" s="59"/>
      <c r="F104" s="51"/>
      <c r="G104" s="83"/>
      <c r="H104" s="85"/>
      <c r="I104" s="50"/>
      <c r="J104" s="2"/>
      <c r="K104" s="2"/>
    </row>
    <row r="105" spans="1:11" s="3" customFormat="1" ht="15.75" x14ac:dyDescent="0.25">
      <c r="A105" s="73"/>
      <c r="B105" s="74"/>
      <c r="C105" s="68" t="s">
        <v>282</v>
      </c>
      <c r="D105" s="48"/>
      <c r="E105" s="59"/>
      <c r="F105" s="183"/>
      <c r="G105" s="83"/>
      <c r="H105" s="85"/>
      <c r="I105" s="50"/>
      <c r="J105" s="2"/>
      <c r="K105" s="2"/>
    </row>
    <row r="106" spans="1:11" s="3" customFormat="1" ht="17.25" x14ac:dyDescent="0.25">
      <c r="A106" s="88"/>
      <c r="B106" s="90"/>
      <c r="C106" s="69" t="s">
        <v>274</v>
      </c>
      <c r="D106" s="52" t="s">
        <v>61</v>
      </c>
      <c r="E106" s="242">
        <v>67</v>
      </c>
      <c r="F106" s="129"/>
      <c r="G106" s="142">
        <f>E106*F106</f>
        <v>0</v>
      </c>
      <c r="H106" s="128">
        <f>F106*0.3</f>
        <v>0</v>
      </c>
      <c r="I106" s="54">
        <f>E106*H106</f>
        <v>0</v>
      </c>
      <c r="J106" s="2"/>
      <c r="K106" s="2"/>
    </row>
    <row r="107" spans="1:11" s="79" customFormat="1" ht="14.25" x14ac:dyDescent="0.2">
      <c r="A107" s="116" t="s">
        <v>9</v>
      </c>
      <c r="B107" s="117">
        <v>20</v>
      </c>
      <c r="C107" s="155" t="s">
        <v>42</v>
      </c>
      <c r="D107" s="119"/>
      <c r="E107" s="156"/>
      <c r="F107" s="121"/>
      <c r="G107" s="141"/>
      <c r="H107" s="144"/>
      <c r="I107" s="122"/>
    </row>
    <row r="108" spans="1:11" s="79" customFormat="1" ht="15" x14ac:dyDescent="0.25">
      <c r="A108" s="116"/>
      <c r="B108" s="117"/>
      <c r="C108" s="118" t="s">
        <v>43</v>
      </c>
      <c r="D108" s="48"/>
      <c r="E108" s="59"/>
      <c r="F108" s="51"/>
      <c r="G108" s="83"/>
      <c r="H108" s="85"/>
      <c r="I108" s="50"/>
    </row>
    <row r="109" spans="1:11" s="79" customFormat="1" ht="15" x14ac:dyDescent="0.25">
      <c r="A109" s="88"/>
      <c r="B109" s="90"/>
      <c r="C109" s="69" t="s">
        <v>44</v>
      </c>
      <c r="D109" s="52" t="s">
        <v>45</v>
      </c>
      <c r="E109" s="242">
        <v>22</v>
      </c>
      <c r="F109" s="129"/>
      <c r="G109" s="83">
        <f>E109*F109</f>
        <v>0</v>
      </c>
      <c r="H109" s="128">
        <f>F109*0.3</f>
        <v>0</v>
      </c>
      <c r="I109" s="54">
        <f>E109*H109</f>
        <v>0</v>
      </c>
    </row>
    <row r="110" spans="1:11" s="79" customFormat="1" ht="14.25" x14ac:dyDescent="0.2">
      <c r="A110" s="70" t="s">
        <v>9</v>
      </c>
      <c r="B110" s="71">
        <v>21</v>
      </c>
      <c r="C110" s="72" t="s">
        <v>22</v>
      </c>
      <c r="D110" s="55"/>
      <c r="E110" s="57"/>
      <c r="F110" s="58"/>
      <c r="G110" s="143"/>
      <c r="H110" s="89"/>
      <c r="I110" s="56"/>
    </row>
    <row r="111" spans="1:11" s="79" customFormat="1" ht="15" x14ac:dyDescent="0.25">
      <c r="A111" s="93"/>
      <c r="B111" s="94"/>
      <c r="C111" s="86" t="s">
        <v>46</v>
      </c>
      <c r="D111" s="64"/>
      <c r="E111" s="95"/>
      <c r="F111" s="63"/>
      <c r="G111" s="157"/>
      <c r="H111" s="103"/>
      <c r="I111" s="65"/>
    </row>
    <row r="112" spans="1:11" s="79" customFormat="1" ht="15.75" thickBot="1" x14ac:dyDescent="0.3">
      <c r="A112" s="75"/>
      <c r="B112" s="76"/>
      <c r="C112" s="87" t="s">
        <v>24</v>
      </c>
      <c r="D112" s="60" t="s">
        <v>26</v>
      </c>
      <c r="E112" s="244">
        <v>108</v>
      </c>
      <c r="F112" s="92"/>
      <c r="G112" s="158">
        <f>E112*F112</f>
        <v>0</v>
      </c>
      <c r="H112" s="100">
        <f>F112*0.3</f>
        <v>0</v>
      </c>
      <c r="I112" s="62">
        <f>E112*H112</f>
        <v>0</v>
      </c>
    </row>
    <row r="113" spans="1:9" s="133" customFormat="1" ht="15.75" x14ac:dyDescent="0.25">
      <c r="A113" s="5"/>
      <c r="B113" s="7"/>
      <c r="C113" s="148" t="s">
        <v>34</v>
      </c>
      <c r="D113" s="24"/>
      <c r="E113" s="6"/>
      <c r="F113" s="318">
        <f>SUM(G7:G112)</f>
        <v>0</v>
      </c>
      <c r="G113" s="319"/>
      <c r="H113" s="105"/>
      <c r="I113" s="106">
        <f>SUM(I7:I112)</f>
        <v>0</v>
      </c>
    </row>
    <row r="114" spans="1:9" s="79" customFormat="1" ht="15.75" x14ac:dyDescent="0.25">
      <c r="A114" s="73"/>
      <c r="B114" s="74"/>
      <c r="C114" s="68" t="s">
        <v>41</v>
      </c>
      <c r="D114" s="48"/>
      <c r="E114" s="59"/>
      <c r="F114" s="238"/>
      <c r="G114" s="239" t="s">
        <v>27</v>
      </c>
      <c r="H114" s="101"/>
      <c r="I114" s="50">
        <f>F113*0.02</f>
        <v>0</v>
      </c>
    </row>
    <row r="115" spans="1:9" s="79" customFormat="1" ht="15.75" x14ac:dyDescent="0.25">
      <c r="A115" s="93"/>
      <c r="B115" s="149"/>
      <c r="C115" s="86" t="s">
        <v>35</v>
      </c>
      <c r="D115" s="64"/>
      <c r="E115" s="150"/>
      <c r="F115" s="240"/>
      <c r="G115" s="241" t="s">
        <v>27</v>
      </c>
      <c r="H115" s="103"/>
      <c r="I115" s="152">
        <f>F113*0.036</f>
        <v>0</v>
      </c>
    </row>
    <row r="116" spans="1:9" ht="18.75" x14ac:dyDescent="0.3">
      <c r="A116" s="107"/>
      <c r="B116" s="108"/>
      <c r="C116" s="109" t="s">
        <v>33</v>
      </c>
      <c r="D116" s="110"/>
      <c r="E116" s="111"/>
      <c r="F116" s="320">
        <f>F113</f>
        <v>0</v>
      </c>
      <c r="G116" s="321"/>
      <c r="H116" s="114"/>
      <c r="I116" s="115">
        <f>SUM(I113:I115)</f>
        <v>0</v>
      </c>
    </row>
    <row r="117" spans="1:9" ht="19.5" thickBot="1" x14ac:dyDescent="0.35">
      <c r="A117" s="8"/>
      <c r="B117" s="9"/>
      <c r="C117" s="10" t="s">
        <v>4</v>
      </c>
      <c r="D117" s="25"/>
      <c r="E117" s="11"/>
      <c r="F117" s="313">
        <f>F116+I116</f>
        <v>0</v>
      </c>
      <c r="G117" s="314"/>
      <c r="H117" s="314"/>
      <c r="I117" s="315"/>
    </row>
    <row r="118" spans="1:9" s="79" customFormat="1" ht="15" x14ac:dyDescent="0.25">
      <c r="B118" s="153"/>
      <c r="D118" s="154"/>
      <c r="E118" s="154"/>
      <c r="F118" s="154"/>
      <c r="G118" s="154"/>
      <c r="H118" s="154"/>
      <c r="I118" s="154"/>
    </row>
    <row r="119" spans="1:9" s="79" customFormat="1" ht="15" x14ac:dyDescent="0.25">
      <c r="B119" s="153"/>
      <c r="D119" s="154"/>
      <c r="E119" s="154"/>
      <c r="F119" s="154"/>
      <c r="G119" s="154"/>
      <c r="H119" s="154"/>
      <c r="I119" s="154"/>
    </row>
  </sheetData>
  <mergeCells count="31">
    <mergeCell ref="A97:I97"/>
    <mergeCell ref="A101:B102"/>
    <mergeCell ref="C101:C102"/>
    <mergeCell ref="D101:D102"/>
    <mergeCell ref="E101:E102"/>
    <mergeCell ref="F101:G101"/>
    <mergeCell ref="H101:I101"/>
    <mergeCell ref="F117:I117"/>
    <mergeCell ref="A5:B6"/>
    <mergeCell ref="C5:C6"/>
    <mergeCell ref="H37:I37"/>
    <mergeCell ref="E5:E6"/>
    <mergeCell ref="F5:G5"/>
    <mergeCell ref="F113:G113"/>
    <mergeCell ref="F116:G116"/>
    <mergeCell ref="E37:E38"/>
    <mergeCell ref="A65:I65"/>
    <mergeCell ref="A69:B70"/>
    <mergeCell ref="C69:C70"/>
    <mergeCell ref="D69:D70"/>
    <mergeCell ref="E69:E70"/>
    <mergeCell ref="F69:G69"/>
    <mergeCell ref="H69:I69"/>
    <mergeCell ref="F37:G37"/>
    <mergeCell ref="D37:D38"/>
    <mergeCell ref="A1:I1"/>
    <mergeCell ref="H5:I5"/>
    <mergeCell ref="D5:D6"/>
    <mergeCell ref="A33:I33"/>
    <mergeCell ref="A37:B38"/>
    <mergeCell ref="C37:C38"/>
  </mergeCells>
  <phoneticPr fontId="0" type="noConversion"/>
  <pageMargins left="0.59055118110236227" right="0.59055118110236227" top="0.59055118110236227" bottom="0.59055118110236227" header="0.51181102362204722" footer="0.51181102362204722"/>
  <pageSetup paperSize="9" orientation="landscape" horizontalDpi="300" verticalDpi="300" r:id="rId1"/>
  <headerFooter alignWithMargins="0">
    <oddFooter xml:space="preserve">&amp;C&amp;"Times New Roman CE,Obyčejné"List číslo: &amp;"Times New Roman CE,Tučné"&amp;P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2"/>
  <sheetViews>
    <sheetView topLeftCell="A22" workbookViewId="0">
      <selection activeCell="L15" sqref="L15"/>
    </sheetView>
  </sheetViews>
  <sheetFormatPr defaultColWidth="9.140625" defaultRowHeight="12.75" x14ac:dyDescent="0.2"/>
  <cols>
    <col min="1" max="1" width="4" customWidth="1"/>
    <col min="2" max="2" width="4" style="12" customWidth="1"/>
    <col min="3" max="3" width="67.140625" customWidth="1"/>
    <col min="4" max="5" width="9.42578125" style="13" customWidth="1"/>
    <col min="6" max="6" width="8.5703125" style="13" customWidth="1"/>
    <col min="7" max="7" width="12.85546875" style="13" customWidth="1"/>
    <col min="8" max="8" width="8.5703125" style="13" customWidth="1"/>
    <col min="9" max="9" width="12.85546875" style="13" customWidth="1"/>
    <col min="10" max="10" width="1.42578125" customWidth="1"/>
    <col min="11" max="11" width="9.5703125" bestFit="1" customWidth="1"/>
  </cols>
  <sheetData>
    <row r="1" spans="1:11" s="131" customFormat="1" ht="26.25" customHeight="1" x14ac:dyDescent="0.35">
      <c r="A1" s="305" t="str">
        <f>'Zař. č. 1'!A1:I1</f>
        <v>SOUPIS PRACÍ A DODÁVEK - VZDUCHOTECHNIKA</v>
      </c>
      <c r="B1" s="305"/>
      <c r="C1" s="305"/>
      <c r="D1" s="305"/>
      <c r="E1" s="305"/>
      <c r="F1" s="305"/>
      <c r="G1" s="305"/>
      <c r="H1" s="305"/>
      <c r="I1" s="305"/>
    </row>
    <row r="2" spans="1:11" s="133" customFormat="1" ht="18.75" x14ac:dyDescent="0.3">
      <c r="A2" s="1" t="s">
        <v>0</v>
      </c>
      <c r="B2" s="14"/>
      <c r="C2" s="132" t="str">
        <f>'Zař. č. 1'!C2</f>
        <v>Karlovy Vary - ZŠ Krušnohorská; Bazén, tělocvičny - Výměna vzduchotechniky</v>
      </c>
      <c r="D2" s="15"/>
      <c r="E2" s="15"/>
      <c r="F2" s="15"/>
      <c r="G2" s="15"/>
      <c r="H2" s="1"/>
      <c r="I2" s="1"/>
    </row>
    <row r="3" spans="1:11" s="133" customFormat="1" ht="18.75" x14ac:dyDescent="0.3">
      <c r="A3" s="1" t="s">
        <v>193</v>
      </c>
      <c r="B3" s="14"/>
      <c r="C3" s="132"/>
      <c r="D3" s="15"/>
      <c r="E3" s="15"/>
      <c r="F3" s="15"/>
      <c r="G3" s="15"/>
      <c r="H3" s="1"/>
      <c r="I3" s="1"/>
    </row>
    <row r="4" spans="1:11" ht="7.5" customHeight="1" thickBot="1" x14ac:dyDescent="0.3">
      <c r="A4" s="1"/>
      <c r="B4" s="14"/>
      <c r="C4" s="1"/>
      <c r="D4" s="15"/>
      <c r="E4" s="15"/>
      <c r="F4" s="15"/>
      <c r="G4" s="15"/>
      <c r="H4" s="1"/>
      <c r="I4" s="1"/>
    </row>
    <row r="5" spans="1:11" s="79" customFormat="1" ht="15.75" customHeight="1" x14ac:dyDescent="0.25">
      <c r="A5" s="307" t="s">
        <v>32</v>
      </c>
      <c r="B5" s="308"/>
      <c r="C5" s="311" t="s">
        <v>1</v>
      </c>
      <c r="D5" s="303" t="s">
        <v>2</v>
      </c>
      <c r="E5" s="316" t="s">
        <v>3</v>
      </c>
      <c r="F5" s="301" t="s">
        <v>29</v>
      </c>
      <c r="G5" s="302"/>
      <c r="H5" s="301" t="s">
        <v>31</v>
      </c>
      <c r="I5" s="306"/>
      <c r="J5" s="78"/>
      <c r="K5" s="78"/>
    </row>
    <row r="6" spans="1:11" s="79" customFormat="1" ht="15.75" thickBot="1" x14ac:dyDescent="0.3">
      <c r="A6" s="309"/>
      <c r="B6" s="310"/>
      <c r="C6" s="312"/>
      <c r="D6" s="304"/>
      <c r="E6" s="317"/>
      <c r="F6" s="80" t="s">
        <v>30</v>
      </c>
      <c r="G6" s="82" t="s">
        <v>28</v>
      </c>
      <c r="H6" s="84" t="s">
        <v>30</v>
      </c>
      <c r="I6" s="81" t="s">
        <v>28</v>
      </c>
      <c r="J6" s="78"/>
      <c r="K6" s="78"/>
    </row>
    <row r="7" spans="1:11" s="3" customFormat="1" ht="15" customHeight="1" x14ac:dyDescent="0.25">
      <c r="A7" s="70" t="s">
        <v>10</v>
      </c>
      <c r="B7" s="71">
        <v>1</v>
      </c>
      <c r="C7" s="211" t="s">
        <v>283</v>
      </c>
      <c r="D7" s="55" t="s">
        <v>86</v>
      </c>
      <c r="E7" s="165">
        <v>1</v>
      </c>
      <c r="F7" s="159"/>
      <c r="G7" s="83">
        <f>E7*F7</f>
        <v>0</v>
      </c>
      <c r="H7" s="85">
        <f>F7*0.15</f>
        <v>0</v>
      </c>
      <c r="I7" s="50">
        <f>E7*H7</f>
        <v>0</v>
      </c>
      <c r="J7" s="2"/>
      <c r="K7" s="2"/>
    </row>
    <row r="8" spans="1:11" s="3" customFormat="1" ht="15.75" x14ac:dyDescent="0.25">
      <c r="A8" s="66"/>
      <c r="B8" s="67"/>
      <c r="C8" s="68" t="s">
        <v>126</v>
      </c>
      <c r="D8" s="48"/>
      <c r="E8" s="59"/>
      <c r="F8" s="121"/>
      <c r="G8" s="83"/>
      <c r="H8" s="85"/>
      <c r="I8" s="50"/>
      <c r="J8" s="2"/>
      <c r="K8" s="2"/>
    </row>
    <row r="9" spans="1:11" s="3" customFormat="1" ht="15.75" x14ac:dyDescent="0.25">
      <c r="A9" s="66"/>
      <c r="B9" s="67"/>
      <c r="C9" s="68" t="s">
        <v>109</v>
      </c>
      <c r="D9" s="48"/>
      <c r="E9" s="59"/>
      <c r="F9" s="121"/>
      <c r="G9" s="83"/>
      <c r="H9" s="85"/>
      <c r="I9" s="50"/>
      <c r="J9" s="2"/>
      <c r="K9" s="2"/>
    </row>
    <row r="10" spans="1:11" s="3" customFormat="1" ht="18" x14ac:dyDescent="0.25">
      <c r="A10" s="66"/>
      <c r="B10" s="67"/>
      <c r="C10" s="68" t="s">
        <v>127</v>
      </c>
      <c r="D10" s="212"/>
      <c r="E10" s="213"/>
      <c r="F10" s="121"/>
      <c r="G10" s="83"/>
      <c r="H10" s="85"/>
      <c r="I10" s="50"/>
      <c r="J10" s="2"/>
      <c r="K10" s="2"/>
    </row>
    <row r="11" spans="1:11" s="3" customFormat="1" ht="15.75" x14ac:dyDescent="0.25">
      <c r="A11" s="66"/>
      <c r="B11" s="67"/>
      <c r="C11" s="68" t="s">
        <v>111</v>
      </c>
      <c r="D11" s="212"/>
      <c r="E11" s="213"/>
      <c r="F11" s="121"/>
      <c r="G11" s="83"/>
      <c r="H11" s="85"/>
      <c r="I11" s="50"/>
      <c r="J11" s="2"/>
      <c r="K11" s="2"/>
    </row>
    <row r="12" spans="1:11" s="3" customFormat="1" ht="18" x14ac:dyDescent="0.25">
      <c r="A12" s="66"/>
      <c r="B12" s="67"/>
      <c r="C12" s="68" t="s">
        <v>128</v>
      </c>
      <c r="D12" s="48"/>
      <c r="E12" s="59"/>
      <c r="F12" s="121"/>
      <c r="G12" s="83"/>
      <c r="H12" s="85"/>
      <c r="I12" s="50"/>
      <c r="J12" s="2"/>
      <c r="K12" s="2"/>
    </row>
    <row r="13" spans="1:11" s="3" customFormat="1" ht="15.75" x14ac:dyDescent="0.25">
      <c r="A13" s="66"/>
      <c r="B13" s="67"/>
      <c r="C13" s="68" t="s">
        <v>102</v>
      </c>
      <c r="D13" s="48"/>
      <c r="E13" s="59"/>
      <c r="F13" s="121"/>
      <c r="G13" s="83"/>
      <c r="H13" s="85"/>
      <c r="I13" s="50"/>
      <c r="J13" s="2"/>
      <c r="K13" s="2"/>
    </row>
    <row r="14" spans="1:11" s="3" customFormat="1" ht="16.5" x14ac:dyDescent="0.3">
      <c r="A14" s="66"/>
      <c r="B14" s="67"/>
      <c r="C14" s="68" t="s">
        <v>113</v>
      </c>
      <c r="D14" s="48"/>
      <c r="E14" s="59"/>
      <c r="F14" s="121"/>
      <c r="G14" s="83"/>
      <c r="H14" s="85"/>
      <c r="I14" s="50"/>
      <c r="J14" s="2"/>
      <c r="K14" s="2"/>
    </row>
    <row r="15" spans="1:11" s="3" customFormat="1" ht="16.5" x14ac:dyDescent="0.3">
      <c r="A15" s="66"/>
      <c r="B15" s="67"/>
      <c r="C15" s="68" t="s">
        <v>129</v>
      </c>
      <c r="D15" s="48"/>
      <c r="E15" s="59"/>
      <c r="F15" s="121"/>
      <c r="G15" s="83"/>
      <c r="H15" s="85"/>
      <c r="I15" s="50"/>
      <c r="J15" s="2"/>
      <c r="K15" s="2"/>
    </row>
    <row r="16" spans="1:11" s="3" customFormat="1" ht="15.75" x14ac:dyDescent="0.25">
      <c r="A16" s="66"/>
      <c r="B16" s="67"/>
      <c r="C16" s="68" t="s">
        <v>125</v>
      </c>
      <c r="D16" s="48"/>
      <c r="E16" s="59"/>
      <c r="F16" s="121"/>
      <c r="G16" s="83"/>
      <c r="H16" s="85"/>
      <c r="I16" s="50"/>
      <c r="J16" s="2"/>
      <c r="K16" s="2"/>
    </row>
    <row r="17" spans="1:11" s="3" customFormat="1" ht="16.5" x14ac:dyDescent="0.3">
      <c r="A17" s="66"/>
      <c r="B17" s="67"/>
      <c r="C17" s="68" t="s">
        <v>130</v>
      </c>
      <c r="D17" s="48"/>
      <c r="E17" s="59"/>
      <c r="F17" s="51"/>
      <c r="G17" s="83"/>
      <c r="H17" s="85"/>
      <c r="I17" s="50"/>
      <c r="J17" s="2"/>
      <c r="K17" s="2"/>
    </row>
    <row r="18" spans="1:11" s="3" customFormat="1" ht="15.75" x14ac:dyDescent="0.25">
      <c r="A18" s="66"/>
      <c r="B18" s="67"/>
      <c r="C18" s="68" t="s">
        <v>103</v>
      </c>
      <c r="D18" s="48"/>
      <c r="E18" s="59"/>
      <c r="F18" s="51"/>
      <c r="G18" s="83"/>
      <c r="H18" s="85"/>
      <c r="I18" s="50"/>
      <c r="J18" s="2"/>
      <c r="K18" s="2"/>
    </row>
    <row r="19" spans="1:11" s="3" customFormat="1" ht="15.75" x14ac:dyDescent="0.25">
      <c r="A19" s="124"/>
      <c r="B19" s="125"/>
      <c r="C19" s="69" t="s">
        <v>104</v>
      </c>
      <c r="D19" s="52"/>
      <c r="E19" s="127"/>
      <c r="F19" s="126"/>
      <c r="G19" s="142"/>
      <c r="H19" s="128"/>
      <c r="I19" s="54"/>
      <c r="J19" s="2"/>
      <c r="K19" s="2"/>
    </row>
    <row r="20" spans="1:11" s="3" customFormat="1" ht="15.75" x14ac:dyDescent="0.25">
      <c r="A20" s="70" t="s">
        <v>10</v>
      </c>
      <c r="B20" s="163" t="s">
        <v>70</v>
      </c>
      <c r="C20" s="164" t="s">
        <v>105</v>
      </c>
      <c r="D20" s="55" t="s">
        <v>86</v>
      </c>
      <c r="E20" s="165">
        <v>1</v>
      </c>
      <c r="F20" s="214"/>
      <c r="G20" s="141"/>
      <c r="H20" s="144"/>
      <c r="I20" s="122"/>
      <c r="J20" s="2"/>
      <c r="K20" s="2"/>
    </row>
    <row r="21" spans="1:11" s="3" customFormat="1" ht="15.75" x14ac:dyDescent="0.25">
      <c r="A21" s="116"/>
      <c r="B21" s="205"/>
      <c r="C21" s="118" t="s">
        <v>106</v>
      </c>
      <c r="D21" s="119"/>
      <c r="E21" s="215" t="s">
        <v>120</v>
      </c>
      <c r="F21" s="121"/>
      <c r="G21" s="83"/>
      <c r="H21" s="144"/>
      <c r="I21" s="50"/>
      <c r="J21" s="2"/>
      <c r="K21" s="2"/>
    </row>
    <row r="22" spans="1:11" s="3" customFormat="1" ht="15.75" x14ac:dyDescent="0.25">
      <c r="A22" s="116"/>
      <c r="B22" s="205"/>
      <c r="C22" s="118" t="s">
        <v>132</v>
      </c>
      <c r="D22" s="119"/>
      <c r="E22" s="215" t="s">
        <v>118</v>
      </c>
      <c r="F22" s="121"/>
      <c r="G22" s="83"/>
      <c r="H22" s="85"/>
      <c r="I22" s="50"/>
      <c r="J22" s="2"/>
      <c r="K22" s="2"/>
    </row>
    <row r="23" spans="1:11" s="3" customFormat="1" ht="15.75" x14ac:dyDescent="0.25">
      <c r="A23" s="66"/>
      <c r="B23" s="206"/>
      <c r="C23" s="68" t="s">
        <v>107</v>
      </c>
      <c r="D23" s="48"/>
      <c r="E23" s="216" t="s">
        <v>119</v>
      </c>
      <c r="F23" s="51"/>
      <c r="G23" s="83"/>
      <c r="H23" s="144"/>
      <c r="I23" s="122"/>
      <c r="J23" s="2"/>
      <c r="K23" s="2"/>
    </row>
    <row r="24" spans="1:11" s="3" customFormat="1" ht="15.75" x14ac:dyDescent="0.25">
      <c r="A24" s="124"/>
      <c r="B24" s="172"/>
      <c r="C24" s="69" t="s">
        <v>131</v>
      </c>
      <c r="D24" s="52"/>
      <c r="E24" s="217" t="s">
        <v>117</v>
      </c>
      <c r="F24" s="126"/>
      <c r="G24" s="142"/>
      <c r="H24" s="128"/>
      <c r="I24" s="54"/>
      <c r="J24" s="2"/>
      <c r="K24" s="2"/>
    </row>
    <row r="25" spans="1:11" s="3" customFormat="1" ht="15.75" x14ac:dyDescent="0.25">
      <c r="A25" s="70" t="s">
        <v>10</v>
      </c>
      <c r="B25" s="71">
        <v>2</v>
      </c>
      <c r="C25" s="175" t="s">
        <v>272</v>
      </c>
      <c r="D25" s="55"/>
      <c r="E25" s="57"/>
      <c r="F25" s="58"/>
      <c r="G25" s="143"/>
      <c r="H25" s="169"/>
      <c r="I25" s="50"/>
      <c r="J25" s="2"/>
      <c r="K25" s="2"/>
    </row>
    <row r="26" spans="1:11" s="3" customFormat="1" ht="15.75" x14ac:dyDescent="0.25">
      <c r="A26" s="208"/>
      <c r="B26" s="209"/>
      <c r="C26" s="181" t="s">
        <v>165</v>
      </c>
      <c r="D26" s="64"/>
      <c r="E26" s="95"/>
      <c r="F26" s="63"/>
      <c r="G26" s="157"/>
      <c r="H26" s="85"/>
      <c r="I26" s="50"/>
      <c r="J26" s="2"/>
      <c r="K26" s="2"/>
    </row>
    <row r="27" spans="1:11" s="3" customFormat="1" ht="15.75" x14ac:dyDescent="0.25">
      <c r="A27" s="88"/>
      <c r="B27" s="195"/>
      <c r="C27" s="69" t="s">
        <v>88</v>
      </c>
      <c r="D27" s="52" t="s">
        <v>47</v>
      </c>
      <c r="E27" s="53">
        <v>2</v>
      </c>
      <c r="F27" s="236"/>
      <c r="G27" s="142">
        <f>E27*F27</f>
        <v>0</v>
      </c>
      <c r="H27" s="128">
        <f>F27*0.3</f>
        <v>0</v>
      </c>
      <c r="I27" s="54">
        <f>E27*H27</f>
        <v>0</v>
      </c>
      <c r="J27" s="2"/>
      <c r="K27" s="2"/>
    </row>
    <row r="28" spans="1:11" s="3" customFormat="1" ht="15.75" x14ac:dyDescent="0.25">
      <c r="A28" s="116" t="s">
        <v>10</v>
      </c>
      <c r="B28" s="117">
        <v>3</v>
      </c>
      <c r="C28" s="118" t="s">
        <v>276</v>
      </c>
      <c r="D28" s="119"/>
      <c r="E28" s="156"/>
      <c r="F28" s="228"/>
      <c r="G28" s="141"/>
      <c r="H28" s="169"/>
      <c r="I28" s="122"/>
      <c r="J28" s="2"/>
      <c r="K28" s="2"/>
    </row>
    <row r="29" spans="1:11" ht="16.5" thickBot="1" x14ac:dyDescent="0.3">
      <c r="A29" s="75"/>
      <c r="B29" s="227"/>
      <c r="C29" s="87" t="s">
        <v>147</v>
      </c>
      <c r="D29" s="60" t="s">
        <v>47</v>
      </c>
      <c r="E29" s="61">
        <v>4</v>
      </c>
      <c r="F29" s="130"/>
      <c r="G29" s="158">
        <f>E29*F29</f>
        <v>0</v>
      </c>
      <c r="H29" s="99">
        <f>F29*0.3</f>
        <v>0</v>
      </c>
      <c r="I29" s="62">
        <f>E29*H29</f>
        <v>0</v>
      </c>
      <c r="J29" s="1"/>
      <c r="K29" s="1"/>
    </row>
    <row r="30" spans="1:11" s="4" customFormat="1" ht="15.75" x14ac:dyDescent="0.25">
      <c r="A30" s="134"/>
      <c r="B30" s="135"/>
      <c r="C30" s="136"/>
      <c r="D30" s="137"/>
      <c r="E30" s="138"/>
      <c r="F30" s="139"/>
      <c r="G30" s="140"/>
      <c r="H30" s="22"/>
      <c r="I30" s="21"/>
      <c r="J30" s="1"/>
      <c r="K30" s="1"/>
    </row>
    <row r="31" spans="1:11" s="4" customFormat="1" ht="15.75" x14ac:dyDescent="0.25">
      <c r="A31" s="134"/>
      <c r="B31" s="135"/>
      <c r="C31" s="136"/>
      <c r="D31" s="137"/>
      <c r="E31" s="138"/>
      <c r="F31" s="139"/>
      <c r="G31" s="140"/>
      <c r="H31" s="22"/>
      <c r="I31" s="21"/>
      <c r="J31" s="1"/>
      <c r="K31" s="1"/>
    </row>
    <row r="32" spans="1:11" s="4" customFormat="1" ht="15.75" x14ac:dyDescent="0.25">
      <c r="A32" s="134"/>
      <c r="B32" s="135"/>
      <c r="C32" s="136"/>
      <c r="D32" s="137"/>
      <c r="E32" s="138"/>
      <c r="F32" s="139"/>
      <c r="G32" s="140"/>
      <c r="H32" s="22"/>
      <c r="I32" s="21"/>
      <c r="J32" s="1"/>
      <c r="K32" s="1"/>
    </row>
    <row r="33" spans="1:11" s="131" customFormat="1" ht="26.25" customHeight="1" x14ac:dyDescent="0.35">
      <c r="A33" s="305" t="str">
        <f>A1</f>
        <v>SOUPIS PRACÍ A DODÁVEK - VZDUCHOTECHNIKA</v>
      </c>
      <c r="B33" s="305"/>
      <c r="C33" s="305"/>
      <c r="D33" s="305"/>
      <c r="E33" s="305"/>
      <c r="F33" s="305"/>
      <c r="G33" s="305"/>
      <c r="H33" s="305"/>
      <c r="I33" s="305"/>
    </row>
    <row r="34" spans="1:11" s="133" customFormat="1" ht="18.75" x14ac:dyDescent="0.3">
      <c r="A34" s="1" t="s">
        <v>0</v>
      </c>
      <c r="B34" s="14"/>
      <c r="C34" s="132" t="str">
        <f>C2</f>
        <v>Karlovy Vary - ZŠ Krušnohorská; Bazén, tělocvičny - Výměna vzduchotechniky</v>
      </c>
      <c r="D34" s="15"/>
      <c r="E34" s="15"/>
      <c r="F34" s="15"/>
      <c r="G34" s="15"/>
      <c r="H34" s="1"/>
      <c r="I34" s="1"/>
    </row>
    <row r="35" spans="1:11" s="133" customFormat="1" ht="18.75" x14ac:dyDescent="0.3">
      <c r="A35" s="1" t="s">
        <v>193</v>
      </c>
      <c r="B35" s="14"/>
      <c r="C35" s="132"/>
      <c r="D35" s="15"/>
      <c r="E35" s="15"/>
      <c r="F35" s="15"/>
      <c r="G35" s="15"/>
      <c r="H35" s="1"/>
      <c r="I35" s="1"/>
    </row>
    <row r="36" spans="1:11" ht="7.5" customHeight="1" thickBot="1" x14ac:dyDescent="0.3">
      <c r="A36" s="1"/>
      <c r="B36" s="14"/>
      <c r="C36" s="1"/>
      <c r="D36" s="15"/>
      <c r="E36" s="15"/>
      <c r="F36" s="15"/>
      <c r="G36" s="15"/>
      <c r="H36" s="1"/>
      <c r="I36" s="1"/>
    </row>
    <row r="37" spans="1:11" s="79" customFormat="1" ht="15.75" customHeight="1" x14ac:dyDescent="0.25">
      <c r="A37" s="307" t="s">
        <v>32</v>
      </c>
      <c r="B37" s="308"/>
      <c r="C37" s="311" t="s">
        <v>1</v>
      </c>
      <c r="D37" s="303" t="s">
        <v>2</v>
      </c>
      <c r="E37" s="316" t="s">
        <v>3</v>
      </c>
      <c r="F37" s="301" t="s">
        <v>29</v>
      </c>
      <c r="G37" s="302"/>
      <c r="H37" s="301" t="s">
        <v>31</v>
      </c>
      <c r="I37" s="306"/>
      <c r="J37" s="78"/>
      <c r="K37" s="78"/>
    </row>
    <row r="38" spans="1:11" s="79" customFormat="1" ht="15.75" thickBot="1" x14ac:dyDescent="0.3">
      <c r="A38" s="309"/>
      <c r="B38" s="310"/>
      <c r="C38" s="312"/>
      <c r="D38" s="304"/>
      <c r="E38" s="317"/>
      <c r="F38" s="80" t="s">
        <v>30</v>
      </c>
      <c r="G38" s="82" t="s">
        <v>28</v>
      </c>
      <c r="H38" s="84" t="s">
        <v>30</v>
      </c>
      <c r="I38" s="81" t="s">
        <v>28</v>
      </c>
      <c r="J38" s="78"/>
      <c r="K38" s="78"/>
    </row>
    <row r="39" spans="1:11" s="3" customFormat="1" ht="15" customHeight="1" x14ac:dyDescent="0.25">
      <c r="A39" s="116" t="s">
        <v>10</v>
      </c>
      <c r="B39" s="170">
        <v>4</v>
      </c>
      <c r="C39" s="155" t="s">
        <v>58</v>
      </c>
      <c r="D39" s="119"/>
      <c r="E39" s="156"/>
      <c r="F39" s="171"/>
      <c r="G39" s="141"/>
      <c r="H39" s="144"/>
      <c r="I39" s="122"/>
      <c r="J39" s="2"/>
      <c r="K39" s="2"/>
    </row>
    <row r="40" spans="1:11" s="3" customFormat="1" ht="15.75" x14ac:dyDescent="0.25">
      <c r="A40" s="73"/>
      <c r="B40" s="74"/>
      <c r="C40" s="181" t="s">
        <v>59</v>
      </c>
      <c r="D40" s="48"/>
      <c r="E40" s="59"/>
      <c r="F40" s="182"/>
      <c r="G40" s="83"/>
      <c r="H40" s="144"/>
      <c r="I40" s="122"/>
      <c r="J40" s="2"/>
      <c r="K40" s="2"/>
    </row>
    <row r="41" spans="1:11" s="3" customFormat="1" ht="15.75" x14ac:dyDescent="0.25">
      <c r="A41" s="231"/>
      <c r="B41" s="232"/>
      <c r="C41" s="233" t="s">
        <v>60</v>
      </c>
      <c r="D41" s="160"/>
      <c r="E41" s="189"/>
      <c r="F41" s="234"/>
      <c r="G41" s="166"/>
      <c r="H41" s="85"/>
      <c r="I41" s="50"/>
      <c r="J41" s="2"/>
      <c r="K41" s="2"/>
    </row>
    <row r="42" spans="1:11" s="3" customFormat="1" ht="17.25" x14ac:dyDescent="0.25">
      <c r="A42" s="88"/>
      <c r="B42" s="90"/>
      <c r="C42" s="69" t="s">
        <v>181</v>
      </c>
      <c r="D42" s="52" t="s">
        <v>61</v>
      </c>
      <c r="E42" s="242">
        <v>31</v>
      </c>
      <c r="F42" s="126"/>
      <c r="G42" s="142">
        <f t="shared" ref="G42:G55" si="0">E42*F42</f>
        <v>0</v>
      </c>
      <c r="H42" s="128">
        <f t="shared" ref="H42:H55" si="1">F42*0.3</f>
        <v>0</v>
      </c>
      <c r="I42" s="54">
        <f t="shared" ref="I42:I55" si="2">E42*H42</f>
        <v>0</v>
      </c>
      <c r="J42" s="2"/>
      <c r="K42" s="2"/>
    </row>
    <row r="43" spans="1:11" s="3" customFormat="1" ht="15.75" x14ac:dyDescent="0.25">
      <c r="A43" s="116" t="s">
        <v>10</v>
      </c>
      <c r="B43" s="117">
        <v>5</v>
      </c>
      <c r="C43" s="155" t="s">
        <v>62</v>
      </c>
      <c r="D43" s="119"/>
      <c r="E43" s="156"/>
      <c r="F43" s="145"/>
      <c r="G43" s="141"/>
      <c r="H43" s="144"/>
      <c r="I43" s="122"/>
      <c r="J43" s="2"/>
      <c r="K43" s="2"/>
    </row>
    <row r="44" spans="1:11" s="3" customFormat="1" ht="15.75" x14ac:dyDescent="0.25">
      <c r="A44" s="116"/>
      <c r="B44" s="117"/>
      <c r="C44" s="190" t="s">
        <v>63</v>
      </c>
      <c r="D44" s="119"/>
      <c r="E44" s="156"/>
      <c r="F44" s="145"/>
      <c r="G44" s="141"/>
      <c r="H44" s="85"/>
      <c r="I44" s="50"/>
      <c r="J44" s="2"/>
      <c r="K44" s="2"/>
    </row>
    <row r="45" spans="1:11" s="3" customFormat="1" ht="15.75" x14ac:dyDescent="0.25">
      <c r="A45" s="66"/>
      <c r="B45" s="67"/>
      <c r="C45" s="68" t="s">
        <v>275</v>
      </c>
      <c r="D45" s="48"/>
      <c r="E45" s="59"/>
      <c r="F45" s="183"/>
      <c r="G45" s="83"/>
      <c r="H45" s="85"/>
      <c r="I45" s="50"/>
      <c r="J45" s="2"/>
      <c r="K45" s="2"/>
    </row>
    <row r="46" spans="1:11" s="3" customFormat="1" ht="15.75" x14ac:dyDescent="0.25">
      <c r="A46" s="66"/>
      <c r="B46" s="67"/>
      <c r="C46" s="68" t="s">
        <v>64</v>
      </c>
      <c r="D46" s="48"/>
      <c r="E46" s="59"/>
      <c r="F46" s="183"/>
      <c r="G46" s="83"/>
      <c r="H46" s="85"/>
      <c r="I46" s="50"/>
      <c r="J46" s="2"/>
      <c r="K46" s="2"/>
    </row>
    <row r="47" spans="1:11" s="3" customFormat="1" ht="15.75" x14ac:dyDescent="0.25">
      <c r="A47" s="191"/>
      <c r="B47" s="192"/>
      <c r="C47" s="193" t="s">
        <v>65</v>
      </c>
      <c r="D47" s="160"/>
      <c r="E47" s="189"/>
      <c r="F47" s="194"/>
      <c r="G47" s="166"/>
      <c r="H47" s="85"/>
      <c r="I47" s="50"/>
      <c r="J47" s="2"/>
      <c r="K47" s="2"/>
    </row>
    <row r="48" spans="1:11" ht="15.75" x14ac:dyDescent="0.25">
      <c r="A48" s="191"/>
      <c r="B48" s="192"/>
      <c r="C48" s="193" t="s">
        <v>66</v>
      </c>
      <c r="D48" s="160"/>
      <c r="E48" s="189"/>
      <c r="F48" s="194"/>
      <c r="G48" s="166"/>
      <c r="H48" s="85"/>
      <c r="I48" s="50"/>
      <c r="J48" s="1"/>
      <c r="K48" s="1"/>
    </row>
    <row r="49" spans="1:11" s="4" customFormat="1" ht="17.25" x14ac:dyDescent="0.25">
      <c r="A49" s="88"/>
      <c r="B49" s="195"/>
      <c r="C49" s="69" t="s">
        <v>67</v>
      </c>
      <c r="D49" s="52" t="s">
        <v>61</v>
      </c>
      <c r="E49" s="127">
        <v>38</v>
      </c>
      <c r="F49" s="129"/>
      <c r="G49" s="142">
        <f t="shared" ref="G49" si="3">E49*F49</f>
        <v>0</v>
      </c>
      <c r="H49" s="128">
        <f t="shared" ref="H49" si="4">F49*0.3</f>
        <v>0</v>
      </c>
      <c r="I49" s="54">
        <f t="shared" ref="I49" si="5">E49*H49</f>
        <v>0</v>
      </c>
      <c r="J49" s="1"/>
      <c r="K49" s="1"/>
    </row>
    <row r="50" spans="1:11" s="79" customFormat="1" ht="14.25" x14ac:dyDescent="0.2">
      <c r="A50" s="116" t="s">
        <v>10</v>
      </c>
      <c r="B50" s="117">
        <v>6</v>
      </c>
      <c r="C50" s="155" t="s">
        <v>42</v>
      </c>
      <c r="D50" s="119"/>
      <c r="E50" s="245"/>
      <c r="F50" s="121"/>
      <c r="G50" s="141"/>
      <c r="H50" s="144"/>
      <c r="I50" s="122"/>
    </row>
    <row r="51" spans="1:11" s="79" customFormat="1" ht="15" x14ac:dyDescent="0.25">
      <c r="A51" s="116"/>
      <c r="B51" s="117"/>
      <c r="C51" s="118" t="s">
        <v>43</v>
      </c>
      <c r="D51" s="48"/>
      <c r="E51" s="246"/>
      <c r="F51" s="51"/>
      <c r="G51" s="83"/>
      <c r="H51" s="85"/>
      <c r="I51" s="50"/>
    </row>
    <row r="52" spans="1:11" s="79" customFormat="1" ht="15" x14ac:dyDescent="0.25">
      <c r="A52" s="88"/>
      <c r="B52" s="90"/>
      <c r="C52" s="69" t="s">
        <v>44</v>
      </c>
      <c r="D52" s="52" t="s">
        <v>45</v>
      </c>
      <c r="E52" s="242">
        <v>6</v>
      </c>
      <c r="F52" s="129"/>
      <c r="G52" s="83">
        <f t="shared" si="0"/>
        <v>0</v>
      </c>
      <c r="H52" s="85">
        <f t="shared" si="1"/>
        <v>0</v>
      </c>
      <c r="I52" s="50">
        <f t="shared" si="2"/>
        <v>0</v>
      </c>
    </row>
    <row r="53" spans="1:11" s="79" customFormat="1" ht="14.25" x14ac:dyDescent="0.2">
      <c r="A53" s="70" t="s">
        <v>10</v>
      </c>
      <c r="B53" s="71">
        <v>7</v>
      </c>
      <c r="C53" s="72" t="s">
        <v>22</v>
      </c>
      <c r="D53" s="55"/>
      <c r="E53" s="247"/>
      <c r="F53" s="58"/>
      <c r="G53" s="97"/>
      <c r="H53" s="89"/>
      <c r="I53" s="56"/>
    </row>
    <row r="54" spans="1:11" s="79" customFormat="1" ht="15" x14ac:dyDescent="0.25">
      <c r="A54" s="93"/>
      <c r="B54" s="94"/>
      <c r="C54" s="86" t="s">
        <v>46</v>
      </c>
      <c r="D54" s="64"/>
      <c r="E54" s="248"/>
      <c r="F54" s="63"/>
      <c r="G54" s="102"/>
      <c r="H54" s="103"/>
      <c r="I54" s="65"/>
    </row>
    <row r="55" spans="1:11" s="79" customFormat="1" ht="15.75" thickBot="1" x14ac:dyDescent="0.3">
      <c r="A55" s="75"/>
      <c r="B55" s="76"/>
      <c r="C55" s="87" t="s">
        <v>24</v>
      </c>
      <c r="D55" s="60" t="s">
        <v>26</v>
      </c>
      <c r="E55" s="244">
        <v>16</v>
      </c>
      <c r="F55" s="92"/>
      <c r="G55" s="98">
        <f t="shared" si="0"/>
        <v>0</v>
      </c>
      <c r="H55" s="100">
        <f t="shared" si="1"/>
        <v>0</v>
      </c>
      <c r="I55" s="62">
        <f t="shared" si="2"/>
        <v>0</v>
      </c>
    </row>
    <row r="56" spans="1:11" s="133" customFormat="1" ht="15.75" x14ac:dyDescent="0.25">
      <c r="A56" s="5"/>
      <c r="B56" s="7"/>
      <c r="C56" s="148" t="s">
        <v>34</v>
      </c>
      <c r="D56" s="24"/>
      <c r="E56" s="6"/>
      <c r="F56" s="23"/>
      <c r="G56" s="104">
        <f>SUM(G7:G55)</f>
        <v>0</v>
      </c>
      <c r="H56" s="105"/>
      <c r="I56" s="106">
        <f>SUM(I7:I55)</f>
        <v>0</v>
      </c>
    </row>
    <row r="57" spans="1:11" s="79" customFormat="1" ht="15" x14ac:dyDescent="0.25">
      <c r="A57" s="73"/>
      <c r="B57" s="74"/>
      <c r="C57" s="68" t="s">
        <v>41</v>
      </c>
      <c r="D57" s="48"/>
      <c r="E57" s="59"/>
      <c r="F57" s="51"/>
      <c r="G57" s="96" t="s">
        <v>27</v>
      </c>
      <c r="H57" s="101"/>
      <c r="I57" s="50">
        <f>G56*0.02</f>
        <v>0</v>
      </c>
    </row>
    <row r="58" spans="1:11" s="79" customFormat="1" ht="15" x14ac:dyDescent="0.25">
      <c r="A58" s="93"/>
      <c r="B58" s="149"/>
      <c r="C58" s="86" t="s">
        <v>35</v>
      </c>
      <c r="D58" s="64"/>
      <c r="E58" s="150"/>
      <c r="F58" s="123"/>
      <c r="G58" s="151" t="s">
        <v>27</v>
      </c>
      <c r="H58" s="103"/>
      <c r="I58" s="152">
        <f>G56*0.036</f>
        <v>0</v>
      </c>
    </row>
    <row r="59" spans="1:11" ht="18.75" x14ac:dyDescent="0.3">
      <c r="A59" s="107"/>
      <c r="B59" s="108"/>
      <c r="C59" s="109" t="s">
        <v>40</v>
      </c>
      <c r="D59" s="110"/>
      <c r="E59" s="111"/>
      <c r="F59" s="112"/>
      <c r="G59" s="113">
        <f>SUM(G56:G58)</f>
        <v>0</v>
      </c>
      <c r="H59" s="114"/>
      <c r="I59" s="115">
        <f>SUM(I56:I58)</f>
        <v>0</v>
      </c>
    </row>
    <row r="60" spans="1:11" ht="19.5" thickBot="1" x14ac:dyDescent="0.35">
      <c r="A60" s="8"/>
      <c r="B60" s="9"/>
      <c r="C60" s="10" t="s">
        <v>21</v>
      </c>
      <c r="D60" s="25"/>
      <c r="E60" s="11"/>
      <c r="F60" s="313">
        <f>G59+I59</f>
        <v>0</v>
      </c>
      <c r="G60" s="314"/>
      <c r="H60" s="314"/>
      <c r="I60" s="315"/>
    </row>
    <row r="61" spans="1:11" s="79" customFormat="1" ht="15" x14ac:dyDescent="0.25">
      <c r="B61" s="153"/>
      <c r="D61" s="154"/>
      <c r="E61" s="154"/>
      <c r="F61" s="154"/>
      <c r="G61" s="154"/>
      <c r="H61" s="154"/>
      <c r="I61" s="154"/>
    </row>
    <row r="62" spans="1:11" s="79" customFormat="1" ht="15" x14ac:dyDescent="0.25">
      <c r="B62" s="153"/>
      <c r="D62" s="154"/>
      <c r="E62" s="154"/>
      <c r="F62" s="154"/>
      <c r="G62" s="154"/>
      <c r="H62" s="154"/>
      <c r="I62" s="154"/>
    </row>
  </sheetData>
  <mergeCells count="15">
    <mergeCell ref="F60:I60"/>
    <mergeCell ref="F37:G37"/>
    <mergeCell ref="H37:I37"/>
    <mergeCell ref="A37:B38"/>
    <mergeCell ref="E37:E38"/>
    <mergeCell ref="C37:C38"/>
    <mergeCell ref="D37:D38"/>
    <mergeCell ref="F5:G5"/>
    <mergeCell ref="H5:I5"/>
    <mergeCell ref="A1:I1"/>
    <mergeCell ref="D5:D6"/>
    <mergeCell ref="A33:I33"/>
    <mergeCell ref="E5:E6"/>
    <mergeCell ref="C5:C6"/>
    <mergeCell ref="A5:B6"/>
  </mergeCells>
  <phoneticPr fontId="24" type="noConversion"/>
  <pageMargins left="0.59055118110236227" right="0.59055118110236227" top="0.59055118110236227" bottom="0.59055118110236227" header="0.51181102362204722" footer="0.51181102362204722"/>
  <pageSetup paperSize="9" orientation="landscape" horizontalDpi="300" verticalDpi="300" r:id="rId1"/>
  <headerFooter alignWithMargins="0">
    <oddFooter xml:space="preserve">&amp;C&amp;"Times New Roman CE,Obyčejné"List číslo: &amp;"Times New Roman CE,Tučné"&amp;P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20"/>
  <sheetViews>
    <sheetView topLeftCell="A40" workbookViewId="0">
      <selection activeCell="L13" sqref="L13"/>
    </sheetView>
  </sheetViews>
  <sheetFormatPr defaultColWidth="9.140625" defaultRowHeight="12.75" x14ac:dyDescent="0.2"/>
  <cols>
    <col min="1" max="1" width="4" customWidth="1"/>
    <col min="2" max="2" width="4" style="12" customWidth="1"/>
    <col min="3" max="3" width="67.140625" customWidth="1"/>
    <col min="4" max="5" width="9.42578125" style="13" customWidth="1"/>
    <col min="6" max="6" width="8.5703125" style="13" customWidth="1"/>
    <col min="7" max="7" width="12.85546875" style="13" customWidth="1"/>
    <col min="8" max="8" width="8.5703125" style="13" customWidth="1"/>
    <col min="9" max="9" width="12.85546875" style="13" customWidth="1"/>
    <col min="10" max="10" width="1.42578125" customWidth="1"/>
    <col min="11" max="11" width="12.28515625" bestFit="1" customWidth="1"/>
  </cols>
  <sheetData>
    <row r="1" spans="1:11" s="131" customFormat="1" ht="26.25" customHeight="1" x14ac:dyDescent="0.35">
      <c r="A1" s="305" t="str">
        <f>'Zař. č. 1'!A1:I1</f>
        <v>SOUPIS PRACÍ A DODÁVEK - VZDUCHOTECHNIKA</v>
      </c>
      <c r="B1" s="305"/>
      <c r="C1" s="305"/>
      <c r="D1" s="305"/>
      <c r="E1" s="305"/>
      <c r="F1" s="305"/>
      <c r="G1" s="305"/>
      <c r="H1" s="305"/>
      <c r="I1" s="305"/>
    </row>
    <row r="2" spans="1:11" s="133" customFormat="1" ht="18.75" x14ac:dyDescent="0.3">
      <c r="A2" s="1" t="s">
        <v>0</v>
      </c>
      <c r="B2" s="14"/>
      <c r="C2" s="132" t="str">
        <f>'Zař. č. 1'!C2</f>
        <v>Karlovy Vary - ZŠ Krušnohorská; Bazén, tělocvičny - Výměna vzduchotechniky</v>
      </c>
      <c r="D2" s="15"/>
      <c r="E2" s="15"/>
      <c r="F2" s="15"/>
      <c r="G2" s="15"/>
      <c r="H2" s="1"/>
      <c r="I2" s="1"/>
    </row>
    <row r="3" spans="1:11" s="133" customFormat="1" ht="18.75" x14ac:dyDescent="0.3">
      <c r="A3" s="1" t="s">
        <v>100</v>
      </c>
      <c r="B3" s="14"/>
      <c r="C3" s="132"/>
      <c r="D3" s="15"/>
      <c r="E3" s="15"/>
      <c r="F3" s="15"/>
      <c r="G3" s="15"/>
      <c r="H3" s="1"/>
      <c r="I3" s="1"/>
    </row>
    <row r="4" spans="1:11" ht="7.5" customHeight="1" thickBot="1" x14ac:dyDescent="0.3">
      <c r="A4" s="1"/>
      <c r="B4" s="14"/>
      <c r="C4" s="1"/>
      <c r="D4" s="15"/>
      <c r="E4" s="15"/>
      <c r="F4" s="15"/>
      <c r="G4" s="15"/>
      <c r="H4" s="1"/>
      <c r="I4" s="1"/>
    </row>
    <row r="5" spans="1:11" s="79" customFormat="1" ht="15.75" customHeight="1" x14ac:dyDescent="0.25">
      <c r="A5" s="307" t="s">
        <v>32</v>
      </c>
      <c r="B5" s="308"/>
      <c r="C5" s="311" t="s">
        <v>1</v>
      </c>
      <c r="D5" s="303" t="s">
        <v>2</v>
      </c>
      <c r="E5" s="316" t="s">
        <v>3</v>
      </c>
      <c r="F5" s="301" t="s">
        <v>29</v>
      </c>
      <c r="G5" s="302"/>
      <c r="H5" s="301" t="s">
        <v>31</v>
      </c>
      <c r="I5" s="306"/>
      <c r="J5" s="78"/>
      <c r="K5" s="78"/>
    </row>
    <row r="6" spans="1:11" s="79" customFormat="1" ht="15.75" thickBot="1" x14ac:dyDescent="0.3">
      <c r="A6" s="309"/>
      <c r="B6" s="310"/>
      <c r="C6" s="312"/>
      <c r="D6" s="304"/>
      <c r="E6" s="317"/>
      <c r="F6" s="80" t="s">
        <v>30</v>
      </c>
      <c r="G6" s="82" t="s">
        <v>28</v>
      </c>
      <c r="H6" s="84" t="s">
        <v>30</v>
      </c>
      <c r="I6" s="81" t="s">
        <v>28</v>
      </c>
      <c r="J6" s="78"/>
      <c r="K6" s="78"/>
    </row>
    <row r="7" spans="1:11" s="3" customFormat="1" ht="15" customHeight="1" x14ac:dyDescent="0.25">
      <c r="A7" s="70" t="s">
        <v>11</v>
      </c>
      <c r="B7" s="71">
        <v>1</v>
      </c>
      <c r="C7" s="211" t="s">
        <v>283</v>
      </c>
      <c r="D7" s="55" t="s">
        <v>86</v>
      </c>
      <c r="E7" s="165">
        <v>1</v>
      </c>
      <c r="F7" s="159"/>
      <c r="G7" s="83">
        <f>E7*F7</f>
        <v>0</v>
      </c>
      <c r="H7" s="85">
        <f>F7*0.15</f>
        <v>0</v>
      </c>
      <c r="I7" s="50">
        <f>E7*H7</f>
        <v>0</v>
      </c>
      <c r="J7" s="2"/>
      <c r="K7" s="2"/>
    </row>
    <row r="8" spans="1:11" s="3" customFormat="1" ht="15.75" x14ac:dyDescent="0.25">
      <c r="A8" s="66"/>
      <c r="B8" s="67"/>
      <c r="C8" s="68" t="s">
        <v>126</v>
      </c>
      <c r="D8" s="48"/>
      <c r="E8" s="59"/>
      <c r="F8" s="121"/>
      <c r="G8" s="83"/>
      <c r="H8" s="85"/>
      <c r="I8" s="50"/>
      <c r="J8" s="2"/>
      <c r="K8" s="2"/>
    </row>
    <row r="9" spans="1:11" s="3" customFormat="1" ht="15.75" x14ac:dyDescent="0.25">
      <c r="A9" s="66"/>
      <c r="B9" s="67"/>
      <c r="C9" s="68" t="s">
        <v>109</v>
      </c>
      <c r="D9" s="48"/>
      <c r="E9" s="59"/>
      <c r="F9" s="121"/>
      <c r="G9" s="83"/>
      <c r="H9" s="85"/>
      <c r="I9" s="50"/>
      <c r="J9" s="2"/>
      <c r="K9" s="2"/>
    </row>
    <row r="10" spans="1:11" s="3" customFormat="1" ht="18" x14ac:dyDescent="0.25">
      <c r="A10" s="66"/>
      <c r="B10" s="67"/>
      <c r="C10" s="68" t="s">
        <v>133</v>
      </c>
      <c r="D10" s="212"/>
      <c r="E10" s="213"/>
      <c r="F10" s="121"/>
      <c r="G10" s="83"/>
      <c r="H10" s="85"/>
      <c r="I10" s="50"/>
      <c r="J10" s="2"/>
      <c r="K10" s="2"/>
    </row>
    <row r="11" spans="1:11" s="3" customFormat="1" ht="15.75" x14ac:dyDescent="0.25">
      <c r="A11" s="66"/>
      <c r="B11" s="67"/>
      <c r="C11" s="68" t="s">
        <v>134</v>
      </c>
      <c r="D11" s="212"/>
      <c r="E11" s="213"/>
      <c r="F11" s="121"/>
      <c r="G11" s="83"/>
      <c r="H11" s="85"/>
      <c r="I11" s="50"/>
      <c r="J11" s="2"/>
      <c r="K11" s="2"/>
    </row>
    <row r="12" spans="1:11" s="3" customFormat="1" ht="18" x14ac:dyDescent="0.25">
      <c r="A12" s="66"/>
      <c r="B12" s="67"/>
      <c r="C12" s="68" t="s">
        <v>135</v>
      </c>
      <c r="D12" s="48"/>
      <c r="E12" s="59"/>
      <c r="F12" s="121"/>
      <c r="G12" s="83"/>
      <c r="H12" s="85"/>
      <c r="I12" s="50"/>
      <c r="J12" s="2"/>
      <c r="K12" s="2"/>
    </row>
    <row r="13" spans="1:11" s="3" customFormat="1" ht="15.75" x14ac:dyDescent="0.25">
      <c r="A13" s="66"/>
      <c r="B13" s="67"/>
      <c r="C13" s="68" t="s">
        <v>136</v>
      </c>
      <c r="D13" s="48"/>
      <c r="E13" s="59"/>
      <c r="F13" s="121"/>
      <c r="G13" s="83"/>
      <c r="H13" s="85"/>
      <c r="I13" s="50"/>
      <c r="J13" s="2"/>
      <c r="K13" s="2"/>
    </row>
    <row r="14" spans="1:11" s="3" customFormat="1" ht="16.5" x14ac:dyDescent="0.3">
      <c r="A14" s="66"/>
      <c r="B14" s="67"/>
      <c r="C14" s="68" t="s">
        <v>113</v>
      </c>
      <c r="D14" s="48"/>
      <c r="E14" s="59"/>
      <c r="F14" s="121"/>
      <c r="G14" s="83"/>
      <c r="H14" s="85"/>
      <c r="I14" s="50"/>
      <c r="J14" s="2"/>
      <c r="K14" s="2"/>
    </row>
    <row r="15" spans="1:11" s="3" customFormat="1" ht="16.5" x14ac:dyDescent="0.3">
      <c r="A15" s="66"/>
      <c r="B15" s="67"/>
      <c r="C15" s="68" t="s">
        <v>137</v>
      </c>
      <c r="D15" s="48"/>
      <c r="E15" s="59"/>
      <c r="F15" s="121"/>
      <c r="G15" s="83"/>
      <c r="H15" s="85"/>
      <c r="I15" s="50"/>
      <c r="J15" s="2"/>
      <c r="K15" s="2"/>
    </row>
    <row r="16" spans="1:11" s="3" customFormat="1" ht="15.75" x14ac:dyDescent="0.25">
      <c r="A16" s="66"/>
      <c r="B16" s="67"/>
      <c r="C16" s="68" t="s">
        <v>125</v>
      </c>
      <c r="D16" s="48"/>
      <c r="E16" s="59"/>
      <c r="F16" s="121"/>
      <c r="G16" s="83"/>
      <c r="H16" s="85"/>
      <c r="I16" s="50"/>
      <c r="J16" s="2"/>
      <c r="K16" s="2"/>
    </row>
    <row r="17" spans="1:11" s="3" customFormat="1" ht="16.5" x14ac:dyDescent="0.3">
      <c r="A17" s="66"/>
      <c r="B17" s="67"/>
      <c r="C17" s="68" t="s">
        <v>138</v>
      </c>
      <c r="D17" s="48"/>
      <c r="E17" s="59"/>
      <c r="F17" s="51"/>
      <c r="G17" s="83"/>
      <c r="H17" s="85"/>
      <c r="I17" s="50"/>
      <c r="J17" s="2"/>
      <c r="K17" s="2"/>
    </row>
    <row r="18" spans="1:11" s="3" customFormat="1" ht="15.75" x14ac:dyDescent="0.25">
      <c r="A18" s="66"/>
      <c r="B18" s="67"/>
      <c r="C18" s="68" t="s">
        <v>103</v>
      </c>
      <c r="D18" s="48"/>
      <c r="E18" s="59"/>
      <c r="F18" s="51"/>
      <c r="G18" s="83"/>
      <c r="H18" s="85"/>
      <c r="I18" s="50"/>
      <c r="J18" s="2"/>
      <c r="K18" s="2"/>
    </row>
    <row r="19" spans="1:11" s="3" customFormat="1" ht="15.75" x14ac:dyDescent="0.25">
      <c r="A19" s="124"/>
      <c r="B19" s="125"/>
      <c r="C19" s="69" t="s">
        <v>104</v>
      </c>
      <c r="D19" s="52"/>
      <c r="E19" s="127"/>
      <c r="F19" s="126"/>
      <c r="G19" s="142"/>
      <c r="H19" s="128"/>
      <c r="I19" s="54"/>
      <c r="J19" s="2"/>
      <c r="K19" s="2"/>
    </row>
    <row r="20" spans="1:11" s="3" customFormat="1" ht="15.75" x14ac:dyDescent="0.25">
      <c r="A20" s="70" t="s">
        <v>11</v>
      </c>
      <c r="B20" s="163" t="s">
        <v>70</v>
      </c>
      <c r="C20" s="164" t="s">
        <v>105</v>
      </c>
      <c r="D20" s="55" t="s">
        <v>86</v>
      </c>
      <c r="E20" s="165">
        <v>1</v>
      </c>
      <c r="F20" s="214"/>
      <c r="G20" s="141"/>
      <c r="H20" s="144"/>
      <c r="I20" s="122"/>
      <c r="J20" s="2"/>
      <c r="K20" s="2"/>
    </row>
    <row r="21" spans="1:11" s="3" customFormat="1" ht="15.75" x14ac:dyDescent="0.25">
      <c r="A21" s="116"/>
      <c r="B21" s="205"/>
      <c r="C21" s="118" t="s">
        <v>106</v>
      </c>
      <c r="D21" s="119"/>
      <c r="E21" s="215" t="s">
        <v>120</v>
      </c>
      <c r="F21" s="121"/>
      <c r="G21" s="83"/>
      <c r="H21" s="144"/>
      <c r="I21" s="50"/>
      <c r="J21" s="2"/>
      <c r="K21" s="2"/>
    </row>
    <row r="22" spans="1:11" s="3" customFormat="1" ht="15.75" x14ac:dyDescent="0.25">
      <c r="A22" s="116"/>
      <c r="B22" s="205"/>
      <c r="C22" s="118" t="s">
        <v>132</v>
      </c>
      <c r="D22" s="119"/>
      <c r="E22" s="215" t="s">
        <v>118</v>
      </c>
      <c r="F22" s="121"/>
      <c r="G22" s="83"/>
      <c r="H22" s="85"/>
      <c r="I22" s="50"/>
      <c r="J22" s="2"/>
      <c r="K22" s="2"/>
    </row>
    <row r="23" spans="1:11" s="3" customFormat="1" ht="15.75" x14ac:dyDescent="0.25">
      <c r="A23" s="66"/>
      <c r="B23" s="206"/>
      <c r="C23" s="68" t="s">
        <v>107</v>
      </c>
      <c r="D23" s="48"/>
      <c r="E23" s="216" t="s">
        <v>119</v>
      </c>
      <c r="F23" s="51"/>
      <c r="G23" s="83"/>
      <c r="H23" s="144"/>
      <c r="I23" s="122"/>
      <c r="J23" s="2"/>
      <c r="K23" s="2"/>
    </row>
    <row r="24" spans="1:11" s="3" customFormat="1" ht="15.75" x14ac:dyDescent="0.25">
      <c r="A24" s="124"/>
      <c r="B24" s="172"/>
      <c r="C24" s="69" t="s">
        <v>131</v>
      </c>
      <c r="D24" s="52"/>
      <c r="E24" s="217" t="s">
        <v>117</v>
      </c>
      <c r="F24" s="126"/>
      <c r="G24" s="142"/>
      <c r="H24" s="128"/>
      <c r="I24" s="54"/>
      <c r="J24" s="2"/>
      <c r="K24" s="2"/>
    </row>
    <row r="25" spans="1:11" s="3" customFormat="1" ht="15.75" x14ac:dyDescent="0.25">
      <c r="A25" s="70" t="s">
        <v>11</v>
      </c>
      <c r="B25" s="71">
        <v>2</v>
      </c>
      <c r="C25" s="175" t="s">
        <v>284</v>
      </c>
      <c r="D25" s="55"/>
      <c r="E25" s="57"/>
      <c r="F25" s="58"/>
      <c r="G25" s="83"/>
      <c r="H25" s="144"/>
      <c r="I25" s="122"/>
      <c r="J25" s="2"/>
      <c r="K25" s="2"/>
    </row>
    <row r="26" spans="1:11" s="3" customFormat="1" ht="15.75" x14ac:dyDescent="0.25">
      <c r="A26" s="208"/>
      <c r="B26" s="209"/>
      <c r="C26" s="181" t="s">
        <v>166</v>
      </c>
      <c r="D26" s="64"/>
      <c r="E26" s="95"/>
      <c r="F26" s="63"/>
      <c r="G26" s="83"/>
      <c r="H26" s="144"/>
      <c r="I26" s="122"/>
      <c r="J26" s="2"/>
      <c r="K26" s="2"/>
    </row>
    <row r="27" spans="1:11" s="3" customFormat="1" ht="15.75" x14ac:dyDescent="0.25">
      <c r="A27" s="88"/>
      <c r="B27" s="195"/>
      <c r="C27" s="69" t="s">
        <v>88</v>
      </c>
      <c r="D27" s="52" t="s">
        <v>47</v>
      </c>
      <c r="E27" s="53">
        <v>2</v>
      </c>
      <c r="F27" s="210"/>
      <c r="G27" s="142">
        <f>E27*F27</f>
        <v>0</v>
      </c>
      <c r="H27" s="128">
        <f>F27*0.3</f>
        <v>0</v>
      </c>
      <c r="I27" s="54">
        <f>E27*H27</f>
        <v>0</v>
      </c>
      <c r="J27" s="2"/>
      <c r="K27" s="2"/>
    </row>
    <row r="28" spans="1:11" s="3" customFormat="1" ht="15.75" x14ac:dyDescent="0.25">
      <c r="A28" s="70" t="s">
        <v>11</v>
      </c>
      <c r="B28" s="71">
        <v>3</v>
      </c>
      <c r="C28" s="164" t="s">
        <v>276</v>
      </c>
      <c r="D28" s="55"/>
      <c r="E28" s="165"/>
      <c r="F28" s="218"/>
      <c r="G28" s="143"/>
      <c r="H28" s="144"/>
      <c r="I28" s="122"/>
      <c r="J28" s="2"/>
      <c r="K28" s="2"/>
    </row>
    <row r="29" spans="1:11" ht="16.5" thickBot="1" x14ac:dyDescent="0.3">
      <c r="A29" s="75"/>
      <c r="B29" s="227"/>
      <c r="C29" s="87" t="s">
        <v>167</v>
      </c>
      <c r="D29" s="60" t="s">
        <v>47</v>
      </c>
      <c r="E29" s="61">
        <v>4</v>
      </c>
      <c r="F29" s="130"/>
      <c r="G29" s="158">
        <f>E29*F29</f>
        <v>0</v>
      </c>
      <c r="H29" s="99">
        <f>F29*0.3</f>
        <v>0</v>
      </c>
      <c r="I29" s="62">
        <f>E29*H29</f>
        <v>0</v>
      </c>
      <c r="J29" s="1"/>
      <c r="K29" s="1"/>
    </row>
    <row r="30" spans="1:11" s="4" customFormat="1" ht="15.75" x14ac:dyDescent="0.25">
      <c r="A30" s="134"/>
      <c r="B30" s="135"/>
      <c r="C30" s="136"/>
      <c r="D30" s="137"/>
      <c r="E30" s="138"/>
      <c r="F30" s="139"/>
      <c r="G30" s="140"/>
      <c r="H30" s="22"/>
      <c r="I30" s="21"/>
      <c r="J30" s="1"/>
      <c r="K30" s="1"/>
    </row>
    <row r="31" spans="1:11" s="4" customFormat="1" ht="15.75" x14ac:dyDescent="0.25">
      <c r="A31" s="134"/>
      <c r="B31" s="135"/>
      <c r="C31" s="136"/>
      <c r="D31" s="137"/>
      <c r="E31" s="138"/>
      <c r="F31" s="139"/>
      <c r="G31" s="140"/>
      <c r="H31" s="22"/>
      <c r="I31" s="21"/>
      <c r="J31" s="1"/>
      <c r="K31" s="1"/>
    </row>
    <row r="32" spans="1:11" s="4" customFormat="1" ht="15.75" x14ac:dyDescent="0.25">
      <c r="A32" s="134"/>
      <c r="B32" s="135"/>
      <c r="C32" s="136"/>
      <c r="D32" s="137"/>
      <c r="E32" s="138"/>
      <c r="F32" s="139"/>
      <c r="G32" s="140"/>
      <c r="H32" s="22"/>
      <c r="I32" s="21"/>
      <c r="J32" s="1"/>
      <c r="K32" s="1"/>
    </row>
    <row r="33" spans="1:11" s="131" customFormat="1" ht="26.25" customHeight="1" x14ac:dyDescent="0.35">
      <c r="A33" s="305" t="str">
        <f>A1</f>
        <v>SOUPIS PRACÍ A DODÁVEK - VZDUCHOTECHNIKA</v>
      </c>
      <c r="B33" s="305"/>
      <c r="C33" s="305"/>
      <c r="D33" s="305"/>
      <c r="E33" s="305"/>
      <c r="F33" s="305"/>
      <c r="G33" s="305"/>
      <c r="H33" s="305"/>
      <c r="I33" s="305"/>
    </row>
    <row r="34" spans="1:11" s="133" customFormat="1" ht="18.75" x14ac:dyDescent="0.3">
      <c r="A34" s="1" t="s">
        <v>0</v>
      </c>
      <c r="B34" s="14"/>
      <c r="C34" s="132" t="str">
        <f>C2</f>
        <v>Karlovy Vary - ZŠ Krušnohorská; Bazén, tělocvičny - Výměna vzduchotechniky</v>
      </c>
      <c r="D34" s="15"/>
      <c r="E34" s="15"/>
      <c r="F34" s="15"/>
      <c r="G34" s="15"/>
      <c r="H34" s="1"/>
      <c r="I34" s="1"/>
    </row>
    <row r="35" spans="1:11" s="133" customFormat="1" ht="18.75" x14ac:dyDescent="0.3">
      <c r="A35" s="1" t="s">
        <v>100</v>
      </c>
      <c r="B35" s="14"/>
      <c r="C35" s="132"/>
      <c r="D35" s="15"/>
      <c r="E35" s="15"/>
      <c r="F35" s="15"/>
      <c r="G35" s="15"/>
      <c r="H35" s="1"/>
      <c r="I35" s="1"/>
    </row>
    <row r="36" spans="1:11" ht="7.5" customHeight="1" thickBot="1" x14ac:dyDescent="0.3">
      <c r="A36" s="1"/>
      <c r="B36" s="14"/>
      <c r="C36" s="1"/>
      <c r="D36" s="15"/>
      <c r="E36" s="15"/>
      <c r="F36" s="15"/>
      <c r="G36" s="15"/>
      <c r="H36" s="1"/>
      <c r="I36" s="1"/>
    </row>
    <row r="37" spans="1:11" s="79" customFormat="1" ht="15.75" customHeight="1" x14ac:dyDescent="0.25">
      <c r="A37" s="307" t="s">
        <v>32</v>
      </c>
      <c r="B37" s="308"/>
      <c r="C37" s="311" t="s">
        <v>1</v>
      </c>
      <c r="D37" s="303" t="s">
        <v>2</v>
      </c>
      <c r="E37" s="316" t="s">
        <v>3</v>
      </c>
      <c r="F37" s="301" t="s">
        <v>29</v>
      </c>
      <c r="G37" s="302"/>
      <c r="H37" s="301" t="s">
        <v>31</v>
      </c>
      <c r="I37" s="306"/>
      <c r="J37" s="78"/>
      <c r="K37" s="78"/>
    </row>
    <row r="38" spans="1:11" s="79" customFormat="1" ht="15.75" thickBot="1" x14ac:dyDescent="0.3">
      <c r="A38" s="309"/>
      <c r="B38" s="310"/>
      <c r="C38" s="312"/>
      <c r="D38" s="304"/>
      <c r="E38" s="317"/>
      <c r="F38" s="80" t="s">
        <v>30</v>
      </c>
      <c r="G38" s="82" t="s">
        <v>28</v>
      </c>
      <c r="H38" s="84" t="s">
        <v>30</v>
      </c>
      <c r="I38" s="81" t="s">
        <v>28</v>
      </c>
      <c r="J38" s="78"/>
      <c r="K38" s="78"/>
    </row>
    <row r="39" spans="1:11" s="3" customFormat="1" ht="15" customHeight="1" x14ac:dyDescent="0.25">
      <c r="A39" s="70" t="s">
        <v>11</v>
      </c>
      <c r="B39" s="71">
        <v>4</v>
      </c>
      <c r="C39" s="164" t="s">
        <v>276</v>
      </c>
      <c r="D39" s="55"/>
      <c r="E39" s="165"/>
      <c r="F39" s="218"/>
      <c r="G39" s="143"/>
      <c r="H39" s="144"/>
      <c r="I39" s="122"/>
      <c r="J39" s="2"/>
      <c r="K39" s="2"/>
    </row>
    <row r="40" spans="1:11" s="3" customFormat="1" ht="15.75" x14ac:dyDescent="0.25">
      <c r="A40" s="88"/>
      <c r="B40" s="195"/>
      <c r="C40" s="69" t="s">
        <v>148</v>
      </c>
      <c r="D40" s="52" t="s">
        <v>47</v>
      </c>
      <c r="E40" s="127">
        <v>2</v>
      </c>
      <c r="F40" s="185"/>
      <c r="G40" s="142">
        <f t="shared" ref="G40:G56" si="0">E40*F40</f>
        <v>0</v>
      </c>
      <c r="H40" s="128">
        <f t="shared" ref="H40:H56" si="1">F40*0.3</f>
        <v>0</v>
      </c>
      <c r="I40" s="54">
        <f t="shared" ref="I40:I56" si="2">E40*H40</f>
        <v>0</v>
      </c>
      <c r="J40" s="2"/>
      <c r="K40" s="2"/>
    </row>
    <row r="41" spans="1:11" s="3" customFormat="1" ht="15.75" x14ac:dyDescent="0.25">
      <c r="A41" s="224" t="s">
        <v>11</v>
      </c>
      <c r="B41" s="225" t="s">
        <v>152</v>
      </c>
      <c r="C41" s="164" t="s">
        <v>278</v>
      </c>
      <c r="D41" s="55"/>
      <c r="E41" s="165"/>
      <c r="F41" s="226"/>
      <c r="G41" s="143"/>
      <c r="H41" s="144"/>
      <c r="I41" s="122"/>
      <c r="J41" s="2"/>
      <c r="K41" s="2"/>
    </row>
    <row r="42" spans="1:11" s="3" customFormat="1" ht="15.75" x14ac:dyDescent="0.25">
      <c r="A42" s="88"/>
      <c r="B42" s="90"/>
      <c r="C42" s="69" t="s">
        <v>153</v>
      </c>
      <c r="D42" s="52" t="s">
        <v>47</v>
      </c>
      <c r="E42" s="53">
        <v>2</v>
      </c>
      <c r="F42" s="126"/>
      <c r="G42" s="142">
        <f t="shared" si="0"/>
        <v>0</v>
      </c>
      <c r="H42" s="128">
        <f t="shared" si="1"/>
        <v>0</v>
      </c>
      <c r="I42" s="54">
        <f t="shared" si="2"/>
        <v>0</v>
      </c>
      <c r="J42" s="2"/>
      <c r="K42" s="2"/>
    </row>
    <row r="43" spans="1:11" s="3" customFormat="1" ht="15.75" x14ac:dyDescent="0.25">
      <c r="A43" s="224" t="s">
        <v>11</v>
      </c>
      <c r="B43" s="225" t="s">
        <v>168</v>
      </c>
      <c r="C43" s="164" t="s">
        <v>278</v>
      </c>
      <c r="D43" s="55"/>
      <c r="E43" s="165"/>
      <c r="F43" s="226"/>
      <c r="G43" s="143"/>
      <c r="H43" s="144"/>
      <c r="I43" s="122"/>
      <c r="J43" s="2"/>
      <c r="K43" s="2"/>
    </row>
    <row r="44" spans="1:11" s="3" customFormat="1" ht="15.75" x14ac:dyDescent="0.25">
      <c r="A44" s="88"/>
      <c r="B44" s="90"/>
      <c r="C44" s="69" t="s">
        <v>155</v>
      </c>
      <c r="D44" s="52" t="s">
        <v>47</v>
      </c>
      <c r="E44" s="53">
        <v>1</v>
      </c>
      <c r="F44" s="126"/>
      <c r="G44" s="142">
        <f t="shared" si="0"/>
        <v>0</v>
      </c>
      <c r="H44" s="128">
        <f t="shared" si="1"/>
        <v>0</v>
      </c>
      <c r="I44" s="54">
        <f t="shared" si="2"/>
        <v>0</v>
      </c>
      <c r="J44" s="2"/>
      <c r="K44" s="2"/>
    </row>
    <row r="45" spans="1:11" s="3" customFormat="1" ht="15.75" x14ac:dyDescent="0.25">
      <c r="A45" s="224" t="s">
        <v>11</v>
      </c>
      <c r="B45" s="225" t="s">
        <v>169</v>
      </c>
      <c r="C45" s="164" t="s">
        <v>278</v>
      </c>
      <c r="D45" s="55"/>
      <c r="E45" s="165"/>
      <c r="F45" s="226"/>
      <c r="G45" s="143"/>
      <c r="H45" s="144"/>
      <c r="I45" s="122"/>
      <c r="J45" s="2"/>
      <c r="K45" s="2"/>
    </row>
    <row r="46" spans="1:11" s="3" customFormat="1" ht="15.75" x14ac:dyDescent="0.25">
      <c r="A46" s="88"/>
      <c r="B46" s="90"/>
      <c r="C46" s="69" t="s">
        <v>157</v>
      </c>
      <c r="D46" s="52" t="s">
        <v>47</v>
      </c>
      <c r="E46" s="53">
        <v>1</v>
      </c>
      <c r="F46" s="126"/>
      <c r="G46" s="142">
        <f t="shared" si="0"/>
        <v>0</v>
      </c>
      <c r="H46" s="128">
        <f t="shared" si="1"/>
        <v>0</v>
      </c>
      <c r="I46" s="54">
        <f t="shared" si="2"/>
        <v>0</v>
      </c>
      <c r="J46" s="2"/>
      <c r="K46" s="2"/>
    </row>
    <row r="47" spans="1:11" s="3" customFormat="1" ht="15.75" x14ac:dyDescent="0.25">
      <c r="A47" s="224" t="s">
        <v>11</v>
      </c>
      <c r="B47" s="225" t="s">
        <v>154</v>
      </c>
      <c r="C47" s="164" t="s">
        <v>278</v>
      </c>
      <c r="D47" s="55"/>
      <c r="E47" s="165"/>
      <c r="F47" s="226"/>
      <c r="G47" s="143"/>
      <c r="H47" s="144"/>
      <c r="I47" s="122"/>
      <c r="J47" s="2"/>
      <c r="K47" s="2"/>
    </row>
    <row r="48" spans="1:11" s="3" customFormat="1" ht="15.75" x14ac:dyDescent="0.25">
      <c r="A48" s="88"/>
      <c r="B48" s="90"/>
      <c r="C48" s="69" t="s">
        <v>170</v>
      </c>
      <c r="D48" s="52" t="s">
        <v>47</v>
      </c>
      <c r="E48" s="53">
        <v>1</v>
      </c>
      <c r="F48" s="126"/>
      <c r="G48" s="142">
        <f t="shared" si="0"/>
        <v>0</v>
      </c>
      <c r="H48" s="128">
        <f t="shared" si="1"/>
        <v>0</v>
      </c>
      <c r="I48" s="54">
        <f t="shared" si="2"/>
        <v>0</v>
      </c>
      <c r="J48" s="2"/>
      <c r="K48" s="2"/>
    </row>
    <row r="49" spans="1:11" s="3" customFormat="1" ht="15.75" x14ac:dyDescent="0.25">
      <c r="A49" s="224" t="s">
        <v>11</v>
      </c>
      <c r="B49" s="225" t="s">
        <v>156</v>
      </c>
      <c r="C49" s="164" t="s">
        <v>278</v>
      </c>
      <c r="D49" s="55"/>
      <c r="E49" s="165"/>
      <c r="F49" s="226"/>
      <c r="G49" s="143"/>
      <c r="H49" s="144"/>
      <c r="I49" s="122"/>
      <c r="J49" s="2"/>
      <c r="K49" s="2"/>
    </row>
    <row r="50" spans="1:11" s="3" customFormat="1" ht="15.75" x14ac:dyDescent="0.25">
      <c r="A50" s="88"/>
      <c r="B50" s="90"/>
      <c r="C50" s="69" t="s">
        <v>159</v>
      </c>
      <c r="D50" s="52" t="s">
        <v>47</v>
      </c>
      <c r="E50" s="53">
        <v>1</v>
      </c>
      <c r="F50" s="126"/>
      <c r="G50" s="142">
        <f t="shared" si="0"/>
        <v>0</v>
      </c>
      <c r="H50" s="128">
        <f t="shared" si="1"/>
        <v>0</v>
      </c>
      <c r="I50" s="54">
        <f t="shared" si="2"/>
        <v>0</v>
      </c>
      <c r="J50" s="2"/>
      <c r="K50" s="2"/>
    </row>
    <row r="51" spans="1:11" s="3" customFormat="1" ht="15.75" x14ac:dyDescent="0.25">
      <c r="A51" s="224" t="s">
        <v>11</v>
      </c>
      <c r="B51" s="225" t="s">
        <v>158</v>
      </c>
      <c r="C51" s="164" t="s">
        <v>278</v>
      </c>
      <c r="D51" s="55"/>
      <c r="E51" s="165"/>
      <c r="F51" s="226"/>
      <c r="G51" s="143"/>
      <c r="H51" s="144"/>
      <c r="I51" s="122"/>
      <c r="J51" s="2"/>
      <c r="K51" s="2"/>
    </row>
    <row r="52" spans="1:11" s="3" customFormat="1" ht="15.75" x14ac:dyDescent="0.25">
      <c r="A52" s="88"/>
      <c r="B52" s="90"/>
      <c r="C52" s="69" t="s">
        <v>171</v>
      </c>
      <c r="D52" s="52" t="s">
        <v>47</v>
      </c>
      <c r="E52" s="53">
        <v>8</v>
      </c>
      <c r="F52" s="126"/>
      <c r="G52" s="142">
        <f t="shared" si="0"/>
        <v>0</v>
      </c>
      <c r="H52" s="128">
        <f t="shared" si="1"/>
        <v>0</v>
      </c>
      <c r="I52" s="54">
        <f t="shared" si="2"/>
        <v>0</v>
      </c>
      <c r="J52" s="2"/>
      <c r="K52" s="2"/>
    </row>
    <row r="53" spans="1:11" s="3" customFormat="1" ht="15.75" x14ac:dyDescent="0.25">
      <c r="A53" s="116" t="s">
        <v>11</v>
      </c>
      <c r="B53" s="117">
        <v>11</v>
      </c>
      <c r="C53" s="118" t="s">
        <v>285</v>
      </c>
      <c r="D53" s="119"/>
      <c r="E53" s="229"/>
      <c r="F53" s="228"/>
      <c r="G53" s="143"/>
      <c r="H53" s="144"/>
      <c r="I53" s="122"/>
      <c r="J53" s="2"/>
      <c r="K53" s="2"/>
    </row>
    <row r="54" spans="1:11" s="3" customFormat="1" ht="15.75" x14ac:dyDescent="0.25">
      <c r="A54" s="124"/>
      <c r="B54" s="125"/>
      <c r="C54" s="69" t="s">
        <v>194</v>
      </c>
      <c r="D54" s="52" t="s">
        <v>47</v>
      </c>
      <c r="E54" s="230">
        <v>8</v>
      </c>
      <c r="F54" s="254"/>
      <c r="G54" s="142">
        <f t="shared" si="0"/>
        <v>0</v>
      </c>
      <c r="H54" s="128">
        <f t="shared" si="1"/>
        <v>0</v>
      </c>
      <c r="I54" s="54">
        <f t="shared" si="2"/>
        <v>0</v>
      </c>
      <c r="J54" s="2"/>
      <c r="K54" s="2"/>
    </row>
    <row r="55" spans="1:11" s="3" customFormat="1" ht="15.75" x14ac:dyDescent="0.25">
      <c r="A55" s="70" t="s">
        <v>11</v>
      </c>
      <c r="B55" s="71">
        <v>12</v>
      </c>
      <c r="C55" s="175" t="s">
        <v>279</v>
      </c>
      <c r="D55" s="55"/>
      <c r="E55" s="57"/>
      <c r="F55" s="159"/>
      <c r="G55" s="143"/>
      <c r="H55" s="144"/>
      <c r="I55" s="122"/>
      <c r="J55" s="2"/>
      <c r="K55" s="2"/>
    </row>
    <row r="56" spans="1:11" s="3" customFormat="1" ht="16.5" thickBot="1" x14ac:dyDescent="0.3">
      <c r="A56" s="177"/>
      <c r="B56" s="178"/>
      <c r="C56" s="253" t="s">
        <v>188</v>
      </c>
      <c r="D56" s="60" t="s">
        <v>47</v>
      </c>
      <c r="E56" s="91">
        <v>8</v>
      </c>
      <c r="F56" s="250"/>
      <c r="G56" s="158">
        <f t="shared" si="0"/>
        <v>0</v>
      </c>
      <c r="H56" s="99">
        <f t="shared" si="1"/>
        <v>0</v>
      </c>
      <c r="I56" s="62">
        <f t="shared" si="2"/>
        <v>0</v>
      </c>
      <c r="J56" s="2"/>
      <c r="K56" s="2"/>
    </row>
    <row r="57" spans="1:11" s="3" customFormat="1" ht="15.75" x14ac:dyDescent="0.25">
      <c r="A57" s="134"/>
      <c r="B57" s="135"/>
      <c r="C57" s="136"/>
      <c r="D57" s="137"/>
      <c r="E57" s="138"/>
      <c r="F57" s="139"/>
      <c r="G57" s="140"/>
      <c r="H57" s="22"/>
      <c r="I57" s="21"/>
      <c r="J57" s="2"/>
      <c r="K57" s="2"/>
    </row>
    <row r="58" spans="1:11" s="3" customFormat="1" ht="15.75" x14ac:dyDescent="0.25">
      <c r="A58" s="134"/>
      <c r="B58" s="135"/>
      <c r="C58" s="136"/>
      <c r="D58" s="137"/>
      <c r="E58" s="138"/>
      <c r="F58" s="139"/>
      <c r="G58" s="140"/>
      <c r="H58" s="22"/>
      <c r="I58" s="21"/>
      <c r="J58" s="2"/>
      <c r="K58" s="2"/>
    </row>
    <row r="59" spans="1:11" s="3" customFormat="1" ht="15.75" x14ac:dyDescent="0.25">
      <c r="A59" s="134"/>
      <c r="B59" s="135"/>
      <c r="C59" s="136"/>
      <c r="D59" s="137"/>
      <c r="E59" s="138"/>
      <c r="F59" s="139"/>
      <c r="G59" s="140"/>
      <c r="H59" s="22"/>
      <c r="I59" s="21"/>
      <c r="J59" s="2"/>
      <c r="K59" s="2"/>
    </row>
    <row r="60" spans="1:11" s="3" customFormat="1" ht="15.75" x14ac:dyDescent="0.25">
      <c r="A60" s="134"/>
      <c r="B60" s="135"/>
      <c r="C60" s="136"/>
      <c r="D60" s="137"/>
      <c r="E60" s="138"/>
      <c r="F60" s="139"/>
      <c r="G60" s="140"/>
      <c r="H60" s="22"/>
      <c r="I60" s="21"/>
      <c r="J60" s="2"/>
      <c r="K60" s="2"/>
    </row>
    <row r="61" spans="1:11" s="3" customFormat="1" ht="15.75" x14ac:dyDescent="0.25">
      <c r="A61" s="134"/>
      <c r="B61" s="135"/>
      <c r="C61" s="136"/>
      <c r="D61" s="137"/>
      <c r="E61" s="138"/>
      <c r="F61" s="139"/>
      <c r="G61" s="140"/>
      <c r="H61" s="22"/>
      <c r="I61" s="21"/>
      <c r="J61" s="2"/>
      <c r="K61" s="2"/>
    </row>
    <row r="62" spans="1:11" s="3" customFormat="1" ht="15.75" x14ac:dyDescent="0.25">
      <c r="A62" s="134"/>
      <c r="B62" s="135"/>
      <c r="C62" s="136"/>
      <c r="D62" s="137"/>
      <c r="E62" s="138"/>
      <c r="F62" s="139"/>
      <c r="G62" s="140"/>
      <c r="H62" s="22"/>
      <c r="I62" s="21"/>
      <c r="J62" s="2"/>
      <c r="K62" s="2"/>
    </row>
    <row r="63" spans="1:11" s="4" customFormat="1" ht="15.75" x14ac:dyDescent="0.25">
      <c r="A63" s="134"/>
      <c r="B63" s="135"/>
      <c r="C63" s="136"/>
      <c r="D63" s="137"/>
      <c r="E63" s="138"/>
      <c r="F63" s="139"/>
      <c r="G63" s="140"/>
      <c r="H63" s="22"/>
      <c r="I63" s="21"/>
      <c r="J63" s="1"/>
      <c r="K63" s="1"/>
    </row>
    <row r="64" spans="1:11" s="131" customFormat="1" ht="26.25" customHeight="1" x14ac:dyDescent="0.35">
      <c r="A64" s="305" t="str">
        <f>A1</f>
        <v>SOUPIS PRACÍ A DODÁVEK - VZDUCHOTECHNIKA</v>
      </c>
      <c r="B64" s="305"/>
      <c r="C64" s="305"/>
      <c r="D64" s="305"/>
      <c r="E64" s="305"/>
      <c r="F64" s="305"/>
      <c r="G64" s="305"/>
      <c r="H64" s="305"/>
      <c r="I64" s="305"/>
    </row>
    <row r="65" spans="1:11" s="133" customFormat="1" ht="18.75" x14ac:dyDescent="0.3">
      <c r="A65" s="1" t="s">
        <v>0</v>
      </c>
      <c r="B65" s="14"/>
      <c r="C65" s="132" t="str">
        <f>C2</f>
        <v>Karlovy Vary - ZŠ Krušnohorská; Bazén, tělocvičny - Výměna vzduchotechniky</v>
      </c>
      <c r="D65" s="15"/>
      <c r="E65" s="15"/>
      <c r="F65" s="15"/>
      <c r="G65" s="15"/>
      <c r="H65" s="1"/>
      <c r="I65" s="1"/>
    </row>
    <row r="66" spans="1:11" s="133" customFormat="1" ht="18.75" x14ac:dyDescent="0.3">
      <c r="A66" s="1" t="s">
        <v>100</v>
      </c>
      <c r="B66" s="14"/>
      <c r="C66" s="132"/>
      <c r="D66" s="15"/>
      <c r="E66" s="15"/>
      <c r="F66" s="15"/>
      <c r="G66" s="15"/>
      <c r="H66" s="1"/>
      <c r="I66" s="1"/>
    </row>
    <row r="67" spans="1:11" ht="7.5" customHeight="1" thickBot="1" x14ac:dyDescent="0.3">
      <c r="A67" s="1"/>
      <c r="B67" s="14"/>
      <c r="C67" s="1"/>
      <c r="D67" s="15"/>
      <c r="E67" s="15"/>
      <c r="F67" s="15"/>
      <c r="G67" s="15"/>
      <c r="H67" s="1"/>
      <c r="I67" s="1"/>
    </row>
    <row r="68" spans="1:11" s="79" customFormat="1" ht="15.75" customHeight="1" x14ac:dyDescent="0.25">
      <c r="A68" s="307" t="s">
        <v>32</v>
      </c>
      <c r="B68" s="308"/>
      <c r="C68" s="311" t="s">
        <v>1</v>
      </c>
      <c r="D68" s="303" t="s">
        <v>2</v>
      </c>
      <c r="E68" s="316" t="s">
        <v>3</v>
      </c>
      <c r="F68" s="301" t="s">
        <v>29</v>
      </c>
      <c r="G68" s="302"/>
      <c r="H68" s="301" t="s">
        <v>31</v>
      </c>
      <c r="I68" s="306"/>
      <c r="J68" s="78"/>
      <c r="K68" s="78"/>
    </row>
    <row r="69" spans="1:11" s="79" customFormat="1" ht="15.75" thickBot="1" x14ac:dyDescent="0.3">
      <c r="A69" s="309"/>
      <c r="B69" s="310"/>
      <c r="C69" s="312"/>
      <c r="D69" s="304"/>
      <c r="E69" s="317"/>
      <c r="F69" s="80" t="s">
        <v>30</v>
      </c>
      <c r="G69" s="82" t="s">
        <v>28</v>
      </c>
      <c r="H69" s="84" t="s">
        <v>30</v>
      </c>
      <c r="I69" s="81" t="s">
        <v>28</v>
      </c>
      <c r="J69" s="78"/>
      <c r="K69" s="78"/>
    </row>
    <row r="70" spans="1:11" s="3" customFormat="1" ht="15" customHeight="1" x14ac:dyDescent="0.25">
      <c r="A70" s="70" t="s">
        <v>11</v>
      </c>
      <c r="B70" s="180">
        <v>13</v>
      </c>
      <c r="C70" s="72" t="s">
        <v>49</v>
      </c>
      <c r="D70" s="55"/>
      <c r="E70" s="165"/>
      <c r="F70" s="58"/>
      <c r="G70" s="143"/>
      <c r="H70" s="169"/>
      <c r="I70" s="56"/>
      <c r="J70" s="2"/>
      <c r="K70" s="2"/>
    </row>
    <row r="71" spans="1:11" s="3" customFormat="1" ht="15.75" x14ac:dyDescent="0.25">
      <c r="A71" s="73"/>
      <c r="B71" s="74"/>
      <c r="C71" s="181" t="s">
        <v>50</v>
      </c>
      <c r="D71" s="48"/>
      <c r="E71" s="59"/>
      <c r="F71" s="182"/>
      <c r="G71" s="83"/>
      <c r="H71" s="85"/>
      <c r="I71" s="50"/>
      <c r="J71" s="2"/>
      <c r="K71" s="2"/>
    </row>
    <row r="72" spans="1:11" s="3" customFormat="1" ht="15.75" x14ac:dyDescent="0.25">
      <c r="A72" s="73"/>
      <c r="B72" s="74"/>
      <c r="C72" s="68" t="s">
        <v>174</v>
      </c>
      <c r="D72" s="48" t="s">
        <v>48</v>
      </c>
      <c r="E72" s="59">
        <v>16</v>
      </c>
      <c r="F72" s="182"/>
      <c r="G72" s="83">
        <f t="shared" ref="G72:G87" si="3">E72*F72</f>
        <v>0</v>
      </c>
      <c r="H72" s="85">
        <f t="shared" ref="H72:H87" si="4">F72*0.3</f>
        <v>0</v>
      </c>
      <c r="I72" s="50">
        <f t="shared" ref="I72:I87" si="5">E72*H72</f>
        <v>0</v>
      </c>
      <c r="J72" s="2"/>
      <c r="K72" s="2"/>
    </row>
    <row r="73" spans="1:11" s="3" customFormat="1" ht="15.75" x14ac:dyDescent="0.25">
      <c r="A73" s="73"/>
      <c r="B73" s="74"/>
      <c r="C73" s="181" t="s">
        <v>175</v>
      </c>
      <c r="D73" s="48" t="s">
        <v>47</v>
      </c>
      <c r="E73" s="59">
        <v>8</v>
      </c>
      <c r="F73" s="182"/>
      <c r="G73" s="83">
        <f t="shared" si="3"/>
        <v>0</v>
      </c>
      <c r="H73" s="85">
        <f t="shared" si="4"/>
        <v>0</v>
      </c>
      <c r="I73" s="50">
        <f t="shared" si="5"/>
        <v>0</v>
      </c>
      <c r="J73" s="2"/>
      <c r="K73" s="2"/>
    </row>
    <row r="74" spans="1:11" s="3" customFormat="1" ht="15.75" x14ac:dyDescent="0.25">
      <c r="A74" s="73"/>
      <c r="B74" s="74"/>
      <c r="C74" s="68" t="s">
        <v>176</v>
      </c>
      <c r="D74" s="48" t="s">
        <v>48</v>
      </c>
      <c r="E74" s="59">
        <v>2</v>
      </c>
      <c r="F74" s="182"/>
      <c r="G74" s="83">
        <f t="shared" si="3"/>
        <v>0</v>
      </c>
      <c r="H74" s="85">
        <f t="shared" si="4"/>
        <v>0</v>
      </c>
      <c r="I74" s="50">
        <f t="shared" si="5"/>
        <v>0</v>
      </c>
      <c r="J74" s="2"/>
      <c r="K74" s="2"/>
    </row>
    <row r="75" spans="1:11" s="3" customFormat="1" ht="15.75" x14ac:dyDescent="0.25">
      <c r="A75" s="73"/>
      <c r="B75" s="74"/>
      <c r="C75" s="181" t="s">
        <v>177</v>
      </c>
      <c r="D75" s="48" t="s">
        <v>47</v>
      </c>
      <c r="E75" s="59">
        <v>2</v>
      </c>
      <c r="F75" s="182"/>
      <c r="G75" s="83">
        <f t="shared" si="3"/>
        <v>0</v>
      </c>
      <c r="H75" s="85">
        <f t="shared" si="4"/>
        <v>0</v>
      </c>
      <c r="I75" s="50">
        <f t="shared" si="5"/>
        <v>0</v>
      </c>
      <c r="J75" s="2"/>
      <c r="K75" s="2"/>
    </row>
    <row r="76" spans="1:11" s="3" customFormat="1" ht="15.75" x14ac:dyDescent="0.25">
      <c r="A76" s="73"/>
      <c r="B76" s="74"/>
      <c r="C76" s="68" t="s">
        <v>178</v>
      </c>
      <c r="D76" s="48" t="s">
        <v>48</v>
      </c>
      <c r="E76" s="59">
        <v>4</v>
      </c>
      <c r="F76" s="182"/>
      <c r="G76" s="83">
        <f t="shared" si="3"/>
        <v>0</v>
      </c>
      <c r="H76" s="85">
        <f t="shared" si="4"/>
        <v>0</v>
      </c>
      <c r="I76" s="50">
        <f t="shared" si="5"/>
        <v>0</v>
      </c>
      <c r="J76" s="2"/>
      <c r="K76" s="2"/>
    </row>
    <row r="77" spans="1:11" s="3" customFormat="1" ht="15.75" x14ac:dyDescent="0.25">
      <c r="A77" s="73"/>
      <c r="B77" s="74"/>
      <c r="C77" s="181" t="s">
        <v>179</v>
      </c>
      <c r="D77" s="48" t="s">
        <v>47</v>
      </c>
      <c r="E77" s="59">
        <v>2</v>
      </c>
      <c r="F77" s="182"/>
      <c r="G77" s="83">
        <f t="shared" si="3"/>
        <v>0</v>
      </c>
      <c r="H77" s="85">
        <f t="shared" si="4"/>
        <v>0</v>
      </c>
      <c r="I77" s="50">
        <f t="shared" si="5"/>
        <v>0</v>
      </c>
      <c r="J77" s="2"/>
      <c r="K77" s="2"/>
    </row>
    <row r="78" spans="1:11" s="3" customFormat="1" ht="15.75" x14ac:dyDescent="0.25">
      <c r="A78" s="73"/>
      <c r="B78" s="74"/>
      <c r="C78" s="68" t="s">
        <v>54</v>
      </c>
      <c r="D78" s="48" t="s">
        <v>48</v>
      </c>
      <c r="E78" s="59">
        <v>3</v>
      </c>
      <c r="F78" s="182"/>
      <c r="G78" s="83">
        <f t="shared" si="3"/>
        <v>0</v>
      </c>
      <c r="H78" s="85">
        <f t="shared" si="4"/>
        <v>0</v>
      </c>
      <c r="I78" s="50">
        <f t="shared" si="5"/>
        <v>0</v>
      </c>
      <c r="J78" s="2"/>
      <c r="K78" s="2"/>
    </row>
    <row r="79" spans="1:11" s="3" customFormat="1" ht="15.75" x14ac:dyDescent="0.25">
      <c r="A79" s="73"/>
      <c r="B79" s="74"/>
      <c r="C79" s="181" t="s">
        <v>55</v>
      </c>
      <c r="D79" s="48" t="s">
        <v>47</v>
      </c>
      <c r="E79" s="59">
        <v>2</v>
      </c>
      <c r="F79" s="182"/>
      <c r="G79" s="83">
        <f t="shared" si="3"/>
        <v>0</v>
      </c>
      <c r="H79" s="85">
        <f t="shared" si="4"/>
        <v>0</v>
      </c>
      <c r="I79" s="50">
        <f t="shared" si="5"/>
        <v>0</v>
      </c>
      <c r="J79" s="2"/>
      <c r="K79" s="2"/>
    </row>
    <row r="80" spans="1:11" s="3" customFormat="1" ht="15.75" x14ac:dyDescent="0.25">
      <c r="A80" s="73"/>
      <c r="B80" s="74"/>
      <c r="C80" s="68" t="s">
        <v>56</v>
      </c>
      <c r="D80" s="48" t="s">
        <v>48</v>
      </c>
      <c r="E80" s="59">
        <v>3</v>
      </c>
      <c r="F80" s="183"/>
      <c r="G80" s="83">
        <f t="shared" si="3"/>
        <v>0</v>
      </c>
      <c r="H80" s="85">
        <f t="shared" si="4"/>
        <v>0</v>
      </c>
      <c r="I80" s="50">
        <f t="shared" si="5"/>
        <v>0</v>
      </c>
      <c r="J80" s="2"/>
      <c r="K80" s="2"/>
    </row>
    <row r="81" spans="1:11" s="3" customFormat="1" ht="15.75" x14ac:dyDescent="0.25">
      <c r="A81" s="73"/>
      <c r="B81" s="74"/>
      <c r="C81" s="181" t="s">
        <v>57</v>
      </c>
      <c r="D81" s="48" t="s">
        <v>47</v>
      </c>
      <c r="E81" s="59">
        <v>2</v>
      </c>
      <c r="F81" s="184"/>
      <c r="G81" s="83">
        <f t="shared" si="3"/>
        <v>0</v>
      </c>
      <c r="H81" s="85">
        <f t="shared" si="4"/>
        <v>0</v>
      </c>
      <c r="I81" s="50">
        <f t="shared" si="5"/>
        <v>0</v>
      </c>
      <c r="J81" s="2"/>
      <c r="K81" s="2"/>
    </row>
    <row r="82" spans="1:11" s="3" customFormat="1" ht="15.75" x14ac:dyDescent="0.25">
      <c r="A82" s="73"/>
      <c r="B82" s="74"/>
      <c r="C82" s="68" t="s">
        <v>51</v>
      </c>
      <c r="D82" s="48" t="s">
        <v>48</v>
      </c>
      <c r="E82" s="59">
        <v>11</v>
      </c>
      <c r="F82" s="183"/>
      <c r="G82" s="83">
        <f t="shared" si="3"/>
        <v>0</v>
      </c>
      <c r="H82" s="85">
        <f t="shared" si="4"/>
        <v>0</v>
      </c>
      <c r="I82" s="50">
        <f t="shared" si="5"/>
        <v>0</v>
      </c>
      <c r="J82" s="2"/>
      <c r="K82" s="2"/>
    </row>
    <row r="83" spans="1:11" s="3" customFormat="1" ht="15.75" x14ac:dyDescent="0.25">
      <c r="A83" s="88"/>
      <c r="B83" s="90"/>
      <c r="C83" s="173" t="s">
        <v>52</v>
      </c>
      <c r="D83" s="52" t="s">
        <v>47</v>
      </c>
      <c r="E83" s="127">
        <v>1</v>
      </c>
      <c r="F83" s="185"/>
      <c r="G83" s="142">
        <f t="shared" si="3"/>
        <v>0</v>
      </c>
      <c r="H83" s="128">
        <f t="shared" si="4"/>
        <v>0</v>
      </c>
      <c r="I83" s="54">
        <f t="shared" si="5"/>
        <v>0</v>
      </c>
      <c r="J83" s="2"/>
      <c r="K83" s="249"/>
    </row>
    <row r="84" spans="1:11" s="3" customFormat="1" ht="15.75" x14ac:dyDescent="0.25">
      <c r="A84" s="116" t="s">
        <v>11</v>
      </c>
      <c r="B84" s="170">
        <v>14</v>
      </c>
      <c r="C84" s="155" t="s">
        <v>58</v>
      </c>
      <c r="D84" s="119"/>
      <c r="E84" s="156"/>
      <c r="F84" s="171"/>
      <c r="G84" s="141"/>
      <c r="H84" s="144"/>
      <c r="I84" s="122"/>
      <c r="J84" s="2"/>
      <c r="K84" s="2"/>
    </row>
    <row r="85" spans="1:11" s="3" customFormat="1" ht="15.75" x14ac:dyDescent="0.25">
      <c r="A85" s="73"/>
      <c r="B85" s="74"/>
      <c r="C85" s="181" t="s">
        <v>59</v>
      </c>
      <c r="D85" s="48"/>
      <c r="E85" s="59"/>
      <c r="F85" s="182"/>
      <c r="G85" s="83"/>
      <c r="H85" s="144"/>
      <c r="I85" s="122"/>
      <c r="J85" s="2"/>
      <c r="K85" s="2"/>
    </row>
    <row r="86" spans="1:11" s="3" customFormat="1" ht="15.75" x14ac:dyDescent="0.25">
      <c r="A86" s="231"/>
      <c r="B86" s="232"/>
      <c r="C86" s="233" t="s">
        <v>60</v>
      </c>
      <c r="D86" s="160"/>
      <c r="E86" s="189"/>
      <c r="F86" s="234"/>
      <c r="G86" s="166"/>
      <c r="H86" s="85"/>
      <c r="I86" s="50"/>
      <c r="J86" s="2"/>
      <c r="K86" s="2"/>
    </row>
    <row r="87" spans="1:11" s="3" customFormat="1" ht="18" thickBot="1" x14ac:dyDescent="0.3">
      <c r="A87" s="75"/>
      <c r="B87" s="76"/>
      <c r="C87" s="87" t="s">
        <v>181</v>
      </c>
      <c r="D87" s="60" t="s">
        <v>61</v>
      </c>
      <c r="E87" s="61">
        <v>67</v>
      </c>
      <c r="F87" s="198"/>
      <c r="G87" s="158">
        <f t="shared" si="3"/>
        <v>0</v>
      </c>
      <c r="H87" s="99">
        <f t="shared" si="4"/>
        <v>0</v>
      </c>
      <c r="I87" s="62">
        <f t="shared" si="5"/>
        <v>0</v>
      </c>
      <c r="J87" s="2"/>
      <c r="K87" s="2"/>
    </row>
    <row r="88" spans="1:11" s="3" customFormat="1" ht="15.75" x14ac:dyDescent="0.25">
      <c r="A88" s="134"/>
      <c r="B88" s="135"/>
      <c r="C88" s="136"/>
      <c r="D88" s="137"/>
      <c r="E88" s="138"/>
      <c r="F88" s="139"/>
      <c r="G88" s="140"/>
      <c r="H88" s="22"/>
      <c r="I88" s="21"/>
      <c r="J88" s="2"/>
      <c r="K88" s="2"/>
    </row>
    <row r="89" spans="1:11" s="3" customFormat="1" ht="15.75" x14ac:dyDescent="0.25">
      <c r="A89" s="134"/>
      <c r="B89" s="135"/>
      <c r="C89" s="136"/>
      <c r="D89" s="137"/>
      <c r="E89" s="138"/>
      <c r="F89" s="139"/>
      <c r="G89" s="140"/>
      <c r="H89" s="22"/>
      <c r="I89" s="21"/>
      <c r="J89" s="2"/>
      <c r="K89" s="2"/>
    </row>
    <row r="90" spans="1:11" s="3" customFormat="1" ht="15.75" x14ac:dyDescent="0.25">
      <c r="A90" s="134"/>
      <c r="B90" s="135"/>
      <c r="C90" s="136"/>
      <c r="D90" s="137"/>
      <c r="E90" s="138"/>
      <c r="F90" s="139"/>
      <c r="G90" s="140"/>
      <c r="H90" s="22"/>
      <c r="I90" s="21"/>
      <c r="J90" s="2"/>
      <c r="K90" s="2"/>
    </row>
    <row r="91" spans="1:11" s="3" customFormat="1" ht="15.75" x14ac:dyDescent="0.25">
      <c r="A91" s="134"/>
      <c r="B91" s="135"/>
      <c r="C91" s="136"/>
      <c r="D91" s="137"/>
      <c r="E91" s="138"/>
      <c r="F91" s="139"/>
      <c r="G91" s="140"/>
      <c r="H91" s="22"/>
      <c r="I91" s="21"/>
      <c r="J91" s="2"/>
      <c r="K91" s="2"/>
    </row>
    <row r="92" spans="1:11" s="3" customFormat="1" ht="15.75" x14ac:dyDescent="0.25">
      <c r="A92" s="134"/>
      <c r="B92" s="135"/>
      <c r="C92" s="136"/>
      <c r="D92" s="137"/>
      <c r="E92" s="138"/>
      <c r="F92" s="139"/>
      <c r="G92" s="140"/>
      <c r="H92" s="22"/>
      <c r="I92" s="21"/>
      <c r="J92" s="2"/>
      <c r="K92" s="2"/>
    </row>
    <row r="93" spans="1:11" s="3" customFormat="1" ht="15.75" x14ac:dyDescent="0.25">
      <c r="A93" s="134"/>
      <c r="B93" s="135"/>
      <c r="C93" s="136"/>
      <c r="D93" s="137"/>
      <c r="E93" s="138"/>
      <c r="F93" s="139"/>
      <c r="G93" s="140"/>
      <c r="H93" s="22"/>
      <c r="I93" s="21"/>
      <c r="J93" s="2"/>
      <c r="K93" s="2"/>
    </row>
    <row r="94" spans="1:11" s="4" customFormat="1" ht="15.75" x14ac:dyDescent="0.25">
      <c r="A94" s="134"/>
      <c r="B94" s="135"/>
      <c r="C94" s="136"/>
      <c r="D94" s="137"/>
      <c r="E94" s="138"/>
      <c r="F94" s="139"/>
      <c r="G94" s="140"/>
      <c r="H94" s="22"/>
      <c r="I94" s="21"/>
      <c r="J94" s="1"/>
      <c r="K94" s="1"/>
    </row>
    <row r="95" spans="1:11" s="131" customFormat="1" ht="26.25" customHeight="1" x14ac:dyDescent="0.35">
      <c r="A95" s="305" t="str">
        <f>A1</f>
        <v>SOUPIS PRACÍ A DODÁVEK - VZDUCHOTECHNIKA</v>
      </c>
      <c r="B95" s="305"/>
      <c r="C95" s="305"/>
      <c r="D95" s="305"/>
      <c r="E95" s="305"/>
      <c r="F95" s="305"/>
      <c r="G95" s="305"/>
      <c r="H95" s="305"/>
      <c r="I95" s="305"/>
    </row>
    <row r="96" spans="1:11" s="133" customFormat="1" ht="18.75" x14ac:dyDescent="0.3">
      <c r="A96" s="1" t="s">
        <v>0</v>
      </c>
      <c r="B96" s="14"/>
      <c r="C96" s="132" t="str">
        <f>C2</f>
        <v>Karlovy Vary - ZŠ Krušnohorská; Bazén, tělocvičny - Výměna vzduchotechniky</v>
      </c>
      <c r="D96" s="15"/>
      <c r="E96" s="15"/>
      <c r="F96" s="15"/>
      <c r="G96" s="15"/>
      <c r="H96" s="1"/>
      <c r="I96" s="1"/>
    </row>
    <row r="97" spans="1:11" s="133" customFormat="1" ht="18.75" x14ac:dyDescent="0.3">
      <c r="A97" s="1" t="s">
        <v>100</v>
      </c>
      <c r="B97" s="14"/>
      <c r="C97" s="132"/>
      <c r="D97" s="15"/>
      <c r="E97" s="15"/>
      <c r="F97" s="15"/>
      <c r="G97" s="15"/>
      <c r="H97" s="1"/>
      <c r="I97" s="1"/>
    </row>
    <row r="98" spans="1:11" ht="7.5" customHeight="1" thickBot="1" x14ac:dyDescent="0.3">
      <c r="A98" s="1"/>
      <c r="B98" s="14"/>
      <c r="C98" s="1"/>
      <c r="D98" s="15"/>
      <c r="E98" s="15"/>
      <c r="F98" s="15"/>
      <c r="G98" s="15"/>
      <c r="H98" s="1"/>
      <c r="I98" s="1"/>
    </row>
    <row r="99" spans="1:11" s="79" customFormat="1" ht="15.75" customHeight="1" x14ac:dyDescent="0.25">
      <c r="A99" s="307" t="s">
        <v>32</v>
      </c>
      <c r="B99" s="308"/>
      <c r="C99" s="311" t="s">
        <v>1</v>
      </c>
      <c r="D99" s="303" t="s">
        <v>2</v>
      </c>
      <c r="E99" s="316" t="s">
        <v>3</v>
      </c>
      <c r="F99" s="301" t="s">
        <v>29</v>
      </c>
      <c r="G99" s="302"/>
      <c r="H99" s="301" t="s">
        <v>31</v>
      </c>
      <c r="I99" s="306"/>
      <c r="J99" s="78"/>
      <c r="K99" s="78"/>
    </row>
    <row r="100" spans="1:11" s="79" customFormat="1" ht="15.75" thickBot="1" x14ac:dyDescent="0.3">
      <c r="A100" s="309"/>
      <c r="B100" s="310"/>
      <c r="C100" s="312"/>
      <c r="D100" s="304"/>
      <c r="E100" s="317"/>
      <c r="F100" s="80" t="s">
        <v>30</v>
      </c>
      <c r="G100" s="82" t="s">
        <v>28</v>
      </c>
      <c r="H100" s="84" t="s">
        <v>30</v>
      </c>
      <c r="I100" s="81" t="s">
        <v>28</v>
      </c>
      <c r="J100" s="78"/>
      <c r="K100" s="78"/>
    </row>
    <row r="101" spans="1:11" s="3" customFormat="1" ht="15" customHeight="1" x14ac:dyDescent="0.25">
      <c r="A101" s="70" t="s">
        <v>11</v>
      </c>
      <c r="B101" s="71">
        <v>15</v>
      </c>
      <c r="C101" s="72" t="s">
        <v>62</v>
      </c>
      <c r="D101" s="55"/>
      <c r="E101" s="165"/>
      <c r="F101" s="176"/>
      <c r="G101" s="143"/>
      <c r="H101" s="167"/>
      <c r="I101" s="168"/>
      <c r="J101" s="2"/>
      <c r="K101" s="2"/>
    </row>
    <row r="102" spans="1:11" s="3" customFormat="1" ht="15.75" x14ac:dyDescent="0.25">
      <c r="A102" s="116"/>
      <c r="B102" s="117"/>
      <c r="C102" s="190" t="s">
        <v>63</v>
      </c>
      <c r="D102" s="119"/>
      <c r="E102" s="156"/>
      <c r="F102" s="145"/>
      <c r="G102" s="141"/>
      <c r="H102" s="85"/>
      <c r="I102" s="50"/>
      <c r="J102" s="2"/>
      <c r="K102" s="2"/>
    </row>
    <row r="103" spans="1:11" s="3" customFormat="1" ht="15.75" x14ac:dyDescent="0.25">
      <c r="A103" s="66"/>
      <c r="B103" s="67"/>
      <c r="C103" s="68" t="s">
        <v>275</v>
      </c>
      <c r="D103" s="48"/>
      <c r="E103" s="59"/>
      <c r="F103" s="183"/>
      <c r="G103" s="83"/>
      <c r="H103" s="85"/>
      <c r="I103" s="50"/>
      <c r="J103" s="2"/>
      <c r="K103" s="2"/>
    </row>
    <row r="104" spans="1:11" s="3" customFormat="1" ht="15.75" x14ac:dyDescent="0.25">
      <c r="A104" s="66"/>
      <c r="B104" s="67"/>
      <c r="C104" s="68" t="s">
        <v>64</v>
      </c>
      <c r="D104" s="48"/>
      <c r="E104" s="59"/>
      <c r="F104" s="183"/>
      <c r="G104" s="83"/>
      <c r="H104" s="85"/>
      <c r="I104" s="50"/>
      <c r="J104" s="2"/>
      <c r="K104" s="2"/>
    </row>
    <row r="105" spans="1:11" s="3" customFormat="1" ht="15.75" x14ac:dyDescent="0.25">
      <c r="A105" s="191"/>
      <c r="B105" s="192"/>
      <c r="C105" s="193" t="s">
        <v>65</v>
      </c>
      <c r="D105" s="160"/>
      <c r="E105" s="189"/>
      <c r="F105" s="194"/>
      <c r="G105" s="166"/>
      <c r="H105" s="85"/>
      <c r="I105" s="50"/>
      <c r="J105" s="2"/>
      <c r="K105" s="2"/>
    </row>
    <row r="106" spans="1:11" s="3" customFormat="1" ht="15.75" x14ac:dyDescent="0.25">
      <c r="A106" s="191"/>
      <c r="B106" s="192"/>
      <c r="C106" s="193" t="s">
        <v>66</v>
      </c>
      <c r="D106" s="160"/>
      <c r="E106" s="189"/>
      <c r="F106" s="194"/>
      <c r="G106" s="166"/>
      <c r="H106" s="85"/>
      <c r="I106" s="50"/>
      <c r="J106" s="2"/>
      <c r="K106" s="2"/>
    </row>
    <row r="107" spans="1:11" s="3" customFormat="1" ht="17.25" x14ac:dyDescent="0.25">
      <c r="A107" s="88"/>
      <c r="B107" s="195"/>
      <c r="C107" s="69" t="s">
        <v>67</v>
      </c>
      <c r="D107" s="52" t="s">
        <v>61</v>
      </c>
      <c r="E107" s="127">
        <v>157</v>
      </c>
      <c r="F107" s="129"/>
      <c r="G107" s="142">
        <f t="shared" ref="G107:G113" si="6">E107*F107</f>
        <v>0</v>
      </c>
      <c r="H107" s="128">
        <f t="shared" ref="H107:H113" si="7">F107*0.3</f>
        <v>0</v>
      </c>
      <c r="I107" s="54">
        <f t="shared" ref="I107:I113" si="8">E107*H107</f>
        <v>0</v>
      </c>
      <c r="J107" s="2"/>
      <c r="K107" s="2"/>
    </row>
    <row r="108" spans="1:11" s="79" customFormat="1" ht="14.25" x14ac:dyDescent="0.2">
      <c r="A108" s="116" t="s">
        <v>11</v>
      </c>
      <c r="B108" s="117">
        <v>16</v>
      </c>
      <c r="C108" s="155" t="s">
        <v>42</v>
      </c>
      <c r="D108" s="119"/>
      <c r="E108" s="156"/>
      <c r="F108" s="121"/>
      <c r="G108" s="141"/>
      <c r="H108" s="144"/>
      <c r="I108" s="122"/>
    </row>
    <row r="109" spans="1:11" s="79" customFormat="1" ht="15" x14ac:dyDescent="0.25">
      <c r="A109" s="116"/>
      <c r="B109" s="117"/>
      <c r="C109" s="118" t="s">
        <v>43</v>
      </c>
      <c r="D109" s="48"/>
      <c r="E109" s="59"/>
      <c r="F109" s="51"/>
      <c r="G109" s="83"/>
      <c r="H109" s="85"/>
      <c r="I109" s="50"/>
    </row>
    <row r="110" spans="1:11" s="79" customFormat="1" ht="15" x14ac:dyDescent="0.25">
      <c r="A110" s="88"/>
      <c r="B110" s="90"/>
      <c r="C110" s="69" t="s">
        <v>44</v>
      </c>
      <c r="D110" s="52" t="s">
        <v>45</v>
      </c>
      <c r="E110" s="242">
        <v>4</v>
      </c>
      <c r="F110" s="129"/>
      <c r="G110" s="83">
        <f t="shared" si="6"/>
        <v>0</v>
      </c>
      <c r="H110" s="85">
        <f t="shared" si="7"/>
        <v>0</v>
      </c>
      <c r="I110" s="50">
        <f t="shared" si="8"/>
        <v>0</v>
      </c>
    </row>
    <row r="111" spans="1:11" s="79" customFormat="1" ht="14.25" x14ac:dyDescent="0.2">
      <c r="A111" s="70" t="s">
        <v>11</v>
      </c>
      <c r="B111" s="71">
        <v>17</v>
      </c>
      <c r="C111" s="72" t="s">
        <v>22</v>
      </c>
      <c r="D111" s="55"/>
      <c r="E111" s="57"/>
      <c r="F111" s="58"/>
      <c r="G111" s="97"/>
      <c r="H111" s="89"/>
      <c r="I111" s="56"/>
    </row>
    <row r="112" spans="1:11" s="79" customFormat="1" ht="15" x14ac:dyDescent="0.25">
      <c r="A112" s="93"/>
      <c r="B112" s="94"/>
      <c r="C112" s="86" t="s">
        <v>46</v>
      </c>
      <c r="D112" s="64"/>
      <c r="E112" s="95"/>
      <c r="F112" s="63"/>
      <c r="G112" s="102"/>
      <c r="H112" s="103"/>
      <c r="I112" s="65"/>
    </row>
    <row r="113" spans="1:9" s="79" customFormat="1" ht="15.75" thickBot="1" x14ac:dyDescent="0.3">
      <c r="A113" s="75"/>
      <c r="B113" s="76"/>
      <c r="C113" s="87" t="s">
        <v>24</v>
      </c>
      <c r="D113" s="60" t="s">
        <v>26</v>
      </c>
      <c r="E113" s="244">
        <v>74</v>
      </c>
      <c r="F113" s="92"/>
      <c r="G113" s="98">
        <f t="shared" si="6"/>
        <v>0</v>
      </c>
      <c r="H113" s="100">
        <f t="shared" si="7"/>
        <v>0</v>
      </c>
      <c r="I113" s="62">
        <f t="shared" si="8"/>
        <v>0</v>
      </c>
    </row>
    <row r="114" spans="1:9" s="133" customFormat="1" ht="15.75" x14ac:dyDescent="0.25">
      <c r="A114" s="5"/>
      <c r="B114" s="7"/>
      <c r="C114" s="148" t="s">
        <v>34</v>
      </c>
      <c r="D114" s="24"/>
      <c r="E114" s="6"/>
      <c r="F114" s="23"/>
      <c r="G114" s="104">
        <f>SUM(G7:G113)</f>
        <v>0</v>
      </c>
      <c r="H114" s="105"/>
      <c r="I114" s="106">
        <f>SUM(I7:I113)</f>
        <v>0</v>
      </c>
    </row>
    <row r="115" spans="1:9" s="79" customFormat="1" ht="15" x14ac:dyDescent="0.25">
      <c r="A115" s="73"/>
      <c r="B115" s="74"/>
      <c r="C115" s="68" t="s">
        <v>41</v>
      </c>
      <c r="D115" s="48"/>
      <c r="E115" s="59"/>
      <c r="F115" s="51"/>
      <c r="G115" s="96" t="s">
        <v>27</v>
      </c>
      <c r="H115" s="101"/>
      <c r="I115" s="50">
        <f>G114*0.02</f>
        <v>0</v>
      </c>
    </row>
    <row r="116" spans="1:9" s="79" customFormat="1" ht="15" x14ac:dyDescent="0.25">
      <c r="A116" s="93"/>
      <c r="B116" s="149"/>
      <c r="C116" s="86" t="s">
        <v>35</v>
      </c>
      <c r="D116" s="64"/>
      <c r="E116" s="150"/>
      <c r="F116" s="123"/>
      <c r="G116" s="151" t="s">
        <v>27</v>
      </c>
      <c r="H116" s="103"/>
      <c r="I116" s="152">
        <f>G114*0.036</f>
        <v>0</v>
      </c>
    </row>
    <row r="117" spans="1:9" ht="18.75" x14ac:dyDescent="0.3">
      <c r="A117" s="107"/>
      <c r="B117" s="108"/>
      <c r="C117" s="109" t="s">
        <v>39</v>
      </c>
      <c r="D117" s="110"/>
      <c r="E117" s="111"/>
      <c r="F117" s="112"/>
      <c r="G117" s="113">
        <f>SUM(G114:G116)</f>
        <v>0</v>
      </c>
      <c r="H117" s="114"/>
      <c r="I117" s="115">
        <f>SUM(I114:I116)</f>
        <v>0</v>
      </c>
    </row>
    <row r="118" spans="1:9" ht="19.5" thickBot="1" x14ac:dyDescent="0.35">
      <c r="A118" s="8"/>
      <c r="B118" s="9"/>
      <c r="C118" s="10" t="s">
        <v>16</v>
      </c>
      <c r="D118" s="25"/>
      <c r="E118" s="11"/>
      <c r="F118" s="313">
        <f>G117+I117</f>
        <v>0</v>
      </c>
      <c r="G118" s="314"/>
      <c r="H118" s="314"/>
      <c r="I118" s="315"/>
    </row>
    <row r="119" spans="1:9" s="79" customFormat="1" ht="15" x14ac:dyDescent="0.25">
      <c r="B119" s="153"/>
      <c r="D119" s="154"/>
      <c r="E119" s="154"/>
      <c r="F119" s="154"/>
      <c r="G119" s="154"/>
      <c r="H119" s="154"/>
      <c r="I119" s="154"/>
    </row>
    <row r="120" spans="1:9" s="79" customFormat="1" ht="15" x14ac:dyDescent="0.25">
      <c r="B120" s="153"/>
      <c r="D120" s="154"/>
      <c r="E120" s="154"/>
      <c r="F120" s="154"/>
      <c r="G120" s="154"/>
      <c r="H120" s="154"/>
      <c r="I120" s="154"/>
    </row>
  </sheetData>
  <mergeCells count="29">
    <mergeCell ref="F118:I118"/>
    <mergeCell ref="A95:I95"/>
    <mergeCell ref="A99:B100"/>
    <mergeCell ref="C99:C100"/>
    <mergeCell ref="D99:D100"/>
    <mergeCell ref="E99:E100"/>
    <mergeCell ref="F99:G99"/>
    <mergeCell ref="H99:I99"/>
    <mergeCell ref="A1:I1"/>
    <mergeCell ref="A5:B6"/>
    <mergeCell ref="C5:C6"/>
    <mergeCell ref="D5:D6"/>
    <mergeCell ref="E5:E6"/>
    <mergeCell ref="F5:G5"/>
    <mergeCell ref="H5:I5"/>
    <mergeCell ref="A33:I33"/>
    <mergeCell ref="A37:B38"/>
    <mergeCell ref="C37:C38"/>
    <mergeCell ref="D37:D38"/>
    <mergeCell ref="E37:E38"/>
    <mergeCell ref="F37:G37"/>
    <mergeCell ref="H37:I37"/>
    <mergeCell ref="A64:I64"/>
    <mergeCell ref="A68:B69"/>
    <mergeCell ref="C68:C69"/>
    <mergeCell ref="D68:D69"/>
    <mergeCell ref="E68:E69"/>
    <mergeCell ref="F68:G68"/>
    <mergeCell ref="H68:I68"/>
  </mergeCells>
  <phoneticPr fontId="24" type="noConversion"/>
  <pageMargins left="0.59055118110236227" right="0.59055118110236227" top="0.59055118110236227" bottom="0.59055118110236227" header="0.51181102362204722" footer="0.51181102362204722"/>
  <pageSetup paperSize="9" orientation="landscape" horizontalDpi="300" verticalDpi="300" r:id="rId1"/>
  <headerFooter alignWithMargins="0">
    <oddFooter xml:space="preserve">&amp;C&amp;"Times New Roman CE,Obyčejné"List číslo: &amp;"Times New Roman CE,Tučné"&amp;P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17"/>
  <sheetViews>
    <sheetView workbookViewId="0">
      <selection activeCell="L14" sqref="L14"/>
    </sheetView>
  </sheetViews>
  <sheetFormatPr defaultColWidth="9.140625" defaultRowHeight="12.75" x14ac:dyDescent="0.2"/>
  <cols>
    <col min="1" max="1" width="4" customWidth="1"/>
    <col min="2" max="2" width="4" style="12" customWidth="1"/>
    <col min="3" max="3" width="67.140625" customWidth="1"/>
    <col min="4" max="5" width="9.42578125" style="13" customWidth="1"/>
    <col min="6" max="6" width="8.5703125" style="13" customWidth="1"/>
    <col min="7" max="7" width="12.85546875" style="13" customWidth="1"/>
    <col min="8" max="8" width="8.5703125" style="13" customWidth="1"/>
    <col min="9" max="9" width="12.85546875" style="13" customWidth="1"/>
    <col min="10" max="10" width="1.42578125" customWidth="1"/>
    <col min="11" max="11" width="9.5703125" bestFit="1" customWidth="1"/>
    <col min="12" max="12" width="10.5703125" bestFit="1" customWidth="1"/>
  </cols>
  <sheetData>
    <row r="1" spans="1:11" s="131" customFormat="1" ht="26.25" customHeight="1" x14ac:dyDescent="0.35">
      <c r="A1" s="305" t="str">
        <f>'Zař. č. 1'!A1:I1</f>
        <v>SOUPIS PRACÍ A DODÁVEK - VZDUCHOTECHNIKA</v>
      </c>
      <c r="B1" s="305"/>
      <c r="C1" s="305"/>
      <c r="D1" s="305"/>
      <c r="E1" s="305"/>
      <c r="F1" s="305"/>
      <c r="G1" s="305"/>
      <c r="H1" s="305"/>
      <c r="I1" s="305"/>
    </row>
    <row r="2" spans="1:11" s="133" customFormat="1" ht="18.75" x14ac:dyDescent="0.3">
      <c r="A2" s="1" t="s">
        <v>0</v>
      </c>
      <c r="B2" s="14"/>
      <c r="C2" s="132" t="str">
        <f>'Zař. č. 1'!C2</f>
        <v>Karlovy Vary - ZŠ Krušnohorská; Bazén, tělocvičny - Výměna vzduchotechniky</v>
      </c>
      <c r="D2" s="15"/>
      <c r="E2" s="15"/>
      <c r="F2" s="15"/>
      <c r="G2" s="15"/>
      <c r="H2" s="1"/>
      <c r="I2" s="1"/>
    </row>
    <row r="3" spans="1:11" s="133" customFormat="1" ht="18.75" x14ac:dyDescent="0.3">
      <c r="A3" s="1" t="s">
        <v>101</v>
      </c>
      <c r="B3" s="14"/>
      <c r="C3" s="132"/>
      <c r="D3" s="15"/>
      <c r="E3" s="15"/>
      <c r="F3" s="15"/>
      <c r="G3" s="15"/>
      <c r="H3" s="1"/>
      <c r="I3" s="1"/>
    </row>
    <row r="4" spans="1:11" ht="7.5" customHeight="1" thickBot="1" x14ac:dyDescent="0.3">
      <c r="A4" s="1"/>
      <c r="B4" s="14"/>
      <c r="C4" s="1"/>
      <c r="D4" s="15"/>
      <c r="E4" s="15"/>
      <c r="F4" s="15"/>
      <c r="G4" s="15"/>
      <c r="H4" s="1"/>
      <c r="I4" s="1"/>
    </row>
    <row r="5" spans="1:11" s="79" customFormat="1" ht="15.75" customHeight="1" x14ac:dyDescent="0.25">
      <c r="A5" s="307" t="s">
        <v>32</v>
      </c>
      <c r="B5" s="308"/>
      <c r="C5" s="311" t="s">
        <v>1</v>
      </c>
      <c r="D5" s="303" t="s">
        <v>2</v>
      </c>
      <c r="E5" s="316" t="s">
        <v>3</v>
      </c>
      <c r="F5" s="301" t="s">
        <v>29</v>
      </c>
      <c r="G5" s="302"/>
      <c r="H5" s="301" t="s">
        <v>31</v>
      </c>
      <c r="I5" s="306"/>
      <c r="J5" s="78"/>
      <c r="K5" s="78"/>
    </row>
    <row r="6" spans="1:11" s="79" customFormat="1" ht="15.75" thickBot="1" x14ac:dyDescent="0.3">
      <c r="A6" s="309"/>
      <c r="B6" s="310"/>
      <c r="C6" s="312"/>
      <c r="D6" s="304"/>
      <c r="E6" s="317"/>
      <c r="F6" s="80" t="s">
        <v>30</v>
      </c>
      <c r="G6" s="82" t="s">
        <v>28</v>
      </c>
      <c r="H6" s="84" t="s">
        <v>30</v>
      </c>
      <c r="I6" s="81" t="s">
        <v>28</v>
      </c>
      <c r="J6" s="78"/>
      <c r="K6" s="78"/>
    </row>
    <row r="7" spans="1:11" s="3" customFormat="1" ht="15" customHeight="1" x14ac:dyDescent="0.25">
      <c r="A7" s="70" t="s">
        <v>12</v>
      </c>
      <c r="B7" s="71">
        <v>1</v>
      </c>
      <c r="C7" s="211" t="s">
        <v>283</v>
      </c>
      <c r="D7" s="55" t="s">
        <v>86</v>
      </c>
      <c r="E7" s="165">
        <v>1</v>
      </c>
      <c r="F7" s="159"/>
      <c r="G7" s="83">
        <f>E7*F7</f>
        <v>0</v>
      </c>
      <c r="H7" s="85">
        <f>F7*0.15</f>
        <v>0</v>
      </c>
      <c r="I7" s="50">
        <f>E7*H7</f>
        <v>0</v>
      </c>
      <c r="J7" s="2"/>
      <c r="K7" s="2"/>
    </row>
    <row r="8" spans="1:11" s="3" customFormat="1" ht="15.75" x14ac:dyDescent="0.25">
      <c r="A8" s="66"/>
      <c r="B8" s="67"/>
      <c r="C8" s="68" t="s">
        <v>124</v>
      </c>
      <c r="D8" s="48"/>
      <c r="E8" s="59"/>
      <c r="F8" s="121"/>
      <c r="G8" s="83"/>
      <c r="H8" s="85"/>
      <c r="I8" s="50"/>
      <c r="J8" s="2"/>
      <c r="K8" s="2"/>
    </row>
    <row r="9" spans="1:11" s="3" customFormat="1" ht="15.75" x14ac:dyDescent="0.25">
      <c r="A9" s="66"/>
      <c r="B9" s="67"/>
      <c r="C9" s="68" t="s">
        <v>109</v>
      </c>
      <c r="D9" s="48"/>
      <c r="E9" s="59"/>
      <c r="F9" s="121"/>
      <c r="G9" s="83"/>
      <c r="H9" s="85"/>
      <c r="I9" s="50"/>
      <c r="J9" s="2"/>
      <c r="K9" s="2"/>
    </row>
    <row r="10" spans="1:11" s="3" customFormat="1" ht="18" x14ac:dyDescent="0.25">
      <c r="A10" s="66"/>
      <c r="B10" s="67"/>
      <c r="C10" s="68" t="s">
        <v>139</v>
      </c>
      <c r="D10" s="212"/>
      <c r="E10" s="213"/>
      <c r="F10" s="121"/>
      <c r="G10" s="83"/>
      <c r="H10" s="85"/>
      <c r="I10" s="50"/>
      <c r="J10" s="2"/>
      <c r="K10" s="2"/>
    </row>
    <row r="11" spans="1:11" s="3" customFormat="1" ht="15.75" x14ac:dyDescent="0.25">
      <c r="A11" s="66"/>
      <c r="B11" s="67"/>
      <c r="C11" s="68" t="s">
        <v>136</v>
      </c>
      <c r="D11" s="212"/>
      <c r="E11" s="213"/>
      <c r="F11" s="121"/>
      <c r="G11" s="83"/>
      <c r="H11" s="85"/>
      <c r="I11" s="50"/>
      <c r="J11" s="2"/>
      <c r="K11" s="2"/>
    </row>
    <row r="12" spans="1:11" s="3" customFormat="1" ht="18" x14ac:dyDescent="0.25">
      <c r="A12" s="66"/>
      <c r="B12" s="67"/>
      <c r="C12" s="68" t="s">
        <v>140</v>
      </c>
      <c r="D12" s="48"/>
      <c r="E12" s="59"/>
      <c r="F12" s="121"/>
      <c r="G12" s="83"/>
      <c r="H12" s="85"/>
      <c r="I12" s="50"/>
      <c r="J12" s="2"/>
      <c r="K12" s="2"/>
    </row>
    <row r="13" spans="1:11" s="3" customFormat="1" ht="15.75" x14ac:dyDescent="0.25">
      <c r="A13" s="66"/>
      <c r="B13" s="67"/>
      <c r="C13" s="68" t="s">
        <v>136</v>
      </c>
      <c r="D13" s="48"/>
      <c r="E13" s="59"/>
      <c r="F13" s="121"/>
      <c r="G13" s="83"/>
      <c r="H13" s="85"/>
      <c r="I13" s="50"/>
      <c r="J13" s="2"/>
      <c r="K13" s="2"/>
    </row>
    <row r="14" spans="1:11" s="3" customFormat="1" ht="16.5" x14ac:dyDescent="0.3">
      <c r="A14" s="66"/>
      <c r="B14" s="67"/>
      <c r="C14" s="68" t="s">
        <v>141</v>
      </c>
      <c r="D14" s="48"/>
      <c r="E14" s="59"/>
      <c r="F14" s="121"/>
      <c r="G14" s="83"/>
      <c r="H14" s="85"/>
      <c r="I14" s="50"/>
      <c r="J14" s="2"/>
      <c r="K14" s="2"/>
    </row>
    <row r="15" spans="1:11" s="3" customFormat="1" ht="16.5" x14ac:dyDescent="0.3">
      <c r="A15" s="66"/>
      <c r="B15" s="67"/>
      <c r="C15" s="68" t="s">
        <v>142</v>
      </c>
      <c r="D15" s="48"/>
      <c r="E15" s="59"/>
      <c r="F15" s="121"/>
      <c r="G15" s="83"/>
      <c r="H15" s="85"/>
      <c r="I15" s="50"/>
      <c r="J15" s="2"/>
      <c r="K15" s="2"/>
    </row>
    <row r="16" spans="1:11" s="3" customFormat="1" ht="15.75" x14ac:dyDescent="0.25">
      <c r="A16" s="66"/>
      <c r="B16" s="67"/>
      <c r="C16" s="68" t="s">
        <v>143</v>
      </c>
      <c r="D16" s="48"/>
      <c r="E16" s="59"/>
      <c r="F16" s="121"/>
      <c r="G16" s="83"/>
      <c r="H16" s="85"/>
      <c r="I16" s="50"/>
      <c r="J16" s="2"/>
      <c r="K16" s="2"/>
    </row>
    <row r="17" spans="1:11" s="3" customFormat="1" ht="16.5" x14ac:dyDescent="0.3">
      <c r="A17" s="66"/>
      <c r="B17" s="67"/>
      <c r="C17" s="68" t="s">
        <v>130</v>
      </c>
      <c r="D17" s="48"/>
      <c r="E17" s="59"/>
      <c r="F17" s="51"/>
      <c r="G17" s="83"/>
      <c r="H17" s="85"/>
      <c r="I17" s="50"/>
      <c r="J17" s="2"/>
      <c r="K17" s="2"/>
    </row>
    <row r="18" spans="1:11" s="3" customFormat="1" ht="15.75" x14ac:dyDescent="0.25">
      <c r="A18" s="66"/>
      <c r="B18" s="67"/>
      <c r="C18" s="68" t="s">
        <v>103</v>
      </c>
      <c r="D18" s="48"/>
      <c r="E18" s="59"/>
      <c r="F18" s="51"/>
      <c r="G18" s="83"/>
      <c r="H18" s="85"/>
      <c r="I18" s="50"/>
      <c r="J18" s="2"/>
      <c r="K18" s="2"/>
    </row>
    <row r="19" spans="1:11" s="3" customFormat="1" ht="15.75" x14ac:dyDescent="0.25">
      <c r="A19" s="124"/>
      <c r="B19" s="125"/>
      <c r="C19" s="69" t="s">
        <v>104</v>
      </c>
      <c r="D19" s="52"/>
      <c r="E19" s="127"/>
      <c r="F19" s="126"/>
      <c r="G19" s="142"/>
      <c r="H19" s="128"/>
      <c r="I19" s="54"/>
      <c r="J19" s="2"/>
      <c r="K19" s="2"/>
    </row>
    <row r="20" spans="1:11" s="3" customFormat="1" ht="15.75" x14ac:dyDescent="0.25">
      <c r="A20" s="70" t="s">
        <v>12</v>
      </c>
      <c r="B20" s="163" t="s">
        <v>70</v>
      </c>
      <c r="C20" s="164" t="s">
        <v>105</v>
      </c>
      <c r="D20" s="55" t="s">
        <v>86</v>
      </c>
      <c r="E20" s="165">
        <v>1</v>
      </c>
      <c r="F20" s="214"/>
      <c r="G20" s="141"/>
      <c r="H20" s="144"/>
      <c r="I20" s="122"/>
      <c r="J20" s="2"/>
      <c r="K20" s="2"/>
    </row>
    <row r="21" spans="1:11" s="3" customFormat="1" ht="15.75" x14ac:dyDescent="0.25">
      <c r="A21" s="116"/>
      <c r="B21" s="205"/>
      <c r="C21" s="118" t="s">
        <v>106</v>
      </c>
      <c r="D21" s="119"/>
      <c r="E21" s="215" t="s">
        <v>120</v>
      </c>
      <c r="F21" s="121"/>
      <c r="G21" s="83"/>
      <c r="H21" s="144"/>
      <c r="I21" s="50"/>
      <c r="J21" s="2"/>
      <c r="K21" s="2"/>
    </row>
    <row r="22" spans="1:11" s="3" customFormat="1" ht="15.75" x14ac:dyDescent="0.25">
      <c r="A22" s="116"/>
      <c r="B22" s="205"/>
      <c r="C22" s="118" t="s">
        <v>132</v>
      </c>
      <c r="D22" s="119"/>
      <c r="E22" s="215" t="s">
        <v>118</v>
      </c>
      <c r="F22" s="121"/>
      <c r="G22" s="83"/>
      <c r="H22" s="85"/>
      <c r="I22" s="50"/>
      <c r="J22" s="2"/>
      <c r="K22" s="2"/>
    </row>
    <row r="23" spans="1:11" s="3" customFormat="1" ht="15.75" x14ac:dyDescent="0.25">
      <c r="A23" s="66"/>
      <c r="B23" s="206"/>
      <c r="C23" s="68" t="s">
        <v>107</v>
      </c>
      <c r="D23" s="48"/>
      <c r="E23" s="216" t="s">
        <v>119</v>
      </c>
      <c r="F23" s="51"/>
      <c r="G23" s="83"/>
      <c r="H23" s="144"/>
      <c r="I23" s="122"/>
      <c r="J23" s="2"/>
      <c r="K23" s="2"/>
    </row>
    <row r="24" spans="1:11" s="3" customFormat="1" ht="15.75" x14ac:dyDescent="0.25">
      <c r="A24" s="124"/>
      <c r="B24" s="172"/>
      <c r="C24" s="69" t="s">
        <v>131</v>
      </c>
      <c r="D24" s="52"/>
      <c r="E24" s="217" t="s">
        <v>117</v>
      </c>
      <c r="F24" s="126"/>
      <c r="G24" s="142"/>
      <c r="H24" s="128"/>
      <c r="I24" s="54"/>
      <c r="J24" s="2"/>
      <c r="K24" s="2"/>
    </row>
    <row r="25" spans="1:11" s="3" customFormat="1" ht="15.75" x14ac:dyDescent="0.25">
      <c r="A25" s="70" t="s">
        <v>12</v>
      </c>
      <c r="B25" s="71">
        <v>2</v>
      </c>
      <c r="C25" s="175" t="s">
        <v>284</v>
      </c>
      <c r="D25" s="55"/>
      <c r="E25" s="57"/>
      <c r="F25" s="58"/>
      <c r="G25" s="83"/>
      <c r="H25" s="144"/>
      <c r="I25" s="122"/>
      <c r="J25" s="2"/>
      <c r="K25" s="2"/>
    </row>
    <row r="26" spans="1:11" s="3" customFormat="1" ht="15.75" x14ac:dyDescent="0.25">
      <c r="A26" s="208"/>
      <c r="B26" s="209"/>
      <c r="C26" s="181" t="s">
        <v>172</v>
      </c>
      <c r="D26" s="64"/>
      <c r="E26" s="95"/>
      <c r="F26" s="63"/>
      <c r="G26" s="83"/>
      <c r="H26" s="144"/>
      <c r="I26" s="122"/>
      <c r="J26" s="2"/>
      <c r="K26" s="2"/>
    </row>
    <row r="27" spans="1:11" s="3" customFormat="1" ht="15.75" x14ac:dyDescent="0.25">
      <c r="A27" s="88"/>
      <c r="B27" s="195"/>
      <c r="C27" s="69" t="s">
        <v>88</v>
      </c>
      <c r="D27" s="52" t="s">
        <v>47</v>
      </c>
      <c r="E27" s="53">
        <v>2</v>
      </c>
      <c r="F27" s="236"/>
      <c r="G27" s="142">
        <f>E27*F27</f>
        <v>0</v>
      </c>
      <c r="H27" s="128">
        <f>F27*0.3</f>
        <v>0</v>
      </c>
      <c r="I27" s="54">
        <f>E27*H27</f>
        <v>0</v>
      </c>
      <c r="J27" s="2"/>
      <c r="K27" s="2"/>
    </row>
    <row r="28" spans="1:11" s="3" customFormat="1" ht="15.75" x14ac:dyDescent="0.25">
      <c r="A28" s="70" t="s">
        <v>12</v>
      </c>
      <c r="B28" s="71">
        <v>3</v>
      </c>
      <c r="C28" s="164" t="s">
        <v>276</v>
      </c>
      <c r="D28" s="55"/>
      <c r="E28" s="165"/>
      <c r="F28" s="218"/>
      <c r="G28" s="143"/>
      <c r="H28" s="144"/>
      <c r="I28" s="122"/>
      <c r="J28" s="2"/>
      <c r="K28" s="2"/>
    </row>
    <row r="29" spans="1:11" ht="16.5" thickBot="1" x14ac:dyDescent="0.3">
      <c r="A29" s="75"/>
      <c r="B29" s="227"/>
      <c r="C29" s="87" t="s">
        <v>150</v>
      </c>
      <c r="D29" s="60" t="s">
        <v>47</v>
      </c>
      <c r="E29" s="61">
        <v>2</v>
      </c>
      <c r="F29" s="130"/>
      <c r="G29" s="158">
        <f>E29*F29</f>
        <v>0</v>
      </c>
      <c r="H29" s="99">
        <f>F29*0.3</f>
        <v>0</v>
      </c>
      <c r="I29" s="62">
        <f>E29*H29</f>
        <v>0</v>
      </c>
      <c r="J29" s="1"/>
      <c r="K29" s="1"/>
    </row>
    <row r="30" spans="1:11" ht="15.75" x14ac:dyDescent="0.25">
      <c r="A30" s="298"/>
      <c r="B30" s="299"/>
      <c r="C30" s="146"/>
      <c r="D30" s="137"/>
      <c r="E30" s="138"/>
      <c r="F30" s="139"/>
      <c r="G30" s="140"/>
      <c r="H30" s="139"/>
      <c r="I30" s="140"/>
      <c r="J30" s="1"/>
      <c r="K30" s="1"/>
    </row>
    <row r="31" spans="1:11" s="4" customFormat="1" ht="15.75" x14ac:dyDescent="0.25">
      <c r="A31" s="134"/>
      <c r="B31" s="135"/>
      <c r="C31" s="136"/>
      <c r="D31" s="137"/>
      <c r="E31" s="138"/>
      <c r="F31" s="139"/>
      <c r="G31" s="140"/>
      <c r="H31" s="22"/>
      <c r="I31" s="21"/>
      <c r="J31" s="1"/>
      <c r="K31" s="1"/>
    </row>
    <row r="32" spans="1:11" s="131" customFormat="1" ht="26.25" customHeight="1" x14ac:dyDescent="0.35">
      <c r="A32" s="305" t="str">
        <f>A1</f>
        <v>SOUPIS PRACÍ A DODÁVEK - VZDUCHOTECHNIKA</v>
      </c>
      <c r="B32" s="305"/>
      <c r="C32" s="305"/>
      <c r="D32" s="305"/>
      <c r="E32" s="305"/>
      <c r="F32" s="305"/>
      <c r="G32" s="305"/>
      <c r="H32" s="305"/>
      <c r="I32" s="305"/>
    </row>
    <row r="33" spans="1:11" s="133" customFormat="1" ht="18.75" x14ac:dyDescent="0.3">
      <c r="A33" s="1" t="s">
        <v>0</v>
      </c>
      <c r="B33" s="14"/>
      <c r="C33" s="132" t="str">
        <f>C2</f>
        <v>Karlovy Vary - ZŠ Krušnohorská; Bazén, tělocvičny - Výměna vzduchotechniky</v>
      </c>
      <c r="D33" s="15"/>
      <c r="E33" s="15"/>
      <c r="F33" s="15"/>
      <c r="G33" s="15"/>
      <c r="H33" s="1"/>
      <c r="I33" s="1"/>
    </row>
    <row r="34" spans="1:11" s="133" customFormat="1" ht="18.75" x14ac:dyDescent="0.3">
      <c r="A34" s="1" t="s">
        <v>101</v>
      </c>
      <c r="B34" s="14"/>
      <c r="C34" s="132"/>
      <c r="D34" s="15"/>
      <c r="E34" s="15"/>
      <c r="F34" s="15"/>
      <c r="G34" s="15"/>
      <c r="H34" s="1"/>
      <c r="I34" s="1"/>
    </row>
    <row r="35" spans="1:11" ht="7.5" customHeight="1" thickBot="1" x14ac:dyDescent="0.3">
      <c r="A35" s="1"/>
      <c r="B35" s="14"/>
      <c r="C35" s="1"/>
      <c r="D35" s="15"/>
      <c r="E35" s="15"/>
      <c r="F35" s="15"/>
      <c r="G35" s="15"/>
      <c r="H35" s="1"/>
      <c r="I35" s="1"/>
    </row>
    <row r="36" spans="1:11" s="79" customFormat="1" ht="15.75" customHeight="1" x14ac:dyDescent="0.25">
      <c r="A36" s="307" t="s">
        <v>32</v>
      </c>
      <c r="B36" s="308"/>
      <c r="C36" s="311" t="s">
        <v>1</v>
      </c>
      <c r="D36" s="303" t="s">
        <v>2</v>
      </c>
      <c r="E36" s="316" t="s">
        <v>3</v>
      </c>
      <c r="F36" s="301" t="s">
        <v>29</v>
      </c>
      <c r="G36" s="302"/>
      <c r="H36" s="301" t="s">
        <v>31</v>
      </c>
      <c r="I36" s="306"/>
      <c r="J36" s="78"/>
      <c r="K36" s="78"/>
    </row>
    <row r="37" spans="1:11" s="79" customFormat="1" ht="15.75" thickBot="1" x14ac:dyDescent="0.3">
      <c r="A37" s="309"/>
      <c r="B37" s="310"/>
      <c r="C37" s="312"/>
      <c r="D37" s="304"/>
      <c r="E37" s="317"/>
      <c r="F37" s="80" t="s">
        <v>30</v>
      </c>
      <c r="G37" s="82" t="s">
        <v>28</v>
      </c>
      <c r="H37" s="84" t="s">
        <v>30</v>
      </c>
      <c r="I37" s="81" t="s">
        <v>28</v>
      </c>
      <c r="J37" s="78"/>
      <c r="K37" s="78"/>
    </row>
    <row r="38" spans="1:11" s="3" customFormat="1" ht="15" customHeight="1" x14ac:dyDescent="0.25">
      <c r="A38" s="70" t="s">
        <v>12</v>
      </c>
      <c r="B38" s="71">
        <v>4</v>
      </c>
      <c r="C38" s="164" t="s">
        <v>286</v>
      </c>
      <c r="D38" s="55"/>
      <c r="E38" s="165"/>
      <c r="F38" s="218"/>
      <c r="G38" s="83"/>
      <c r="H38" s="144"/>
      <c r="I38" s="122"/>
      <c r="J38" s="2"/>
      <c r="K38" s="2"/>
    </row>
    <row r="39" spans="1:11" s="3" customFormat="1" ht="15.75" x14ac:dyDescent="0.25">
      <c r="A39" s="88"/>
      <c r="B39" s="195"/>
      <c r="C39" s="69" t="s">
        <v>173</v>
      </c>
      <c r="D39" s="52" t="s">
        <v>47</v>
      </c>
      <c r="E39" s="127">
        <v>2</v>
      </c>
      <c r="F39" s="185"/>
      <c r="G39" s="142">
        <f t="shared" ref="G39:G53" si="0">E39*F39</f>
        <v>0</v>
      </c>
      <c r="H39" s="128">
        <f t="shared" ref="H39:H53" si="1">F39*0.3</f>
        <v>0</v>
      </c>
      <c r="I39" s="54">
        <f t="shared" ref="I39:I53" si="2">E39*H39</f>
        <v>0</v>
      </c>
      <c r="J39" s="2"/>
      <c r="K39" s="2"/>
    </row>
    <row r="40" spans="1:11" s="3" customFormat="1" ht="15.75" x14ac:dyDescent="0.25">
      <c r="A40" s="224" t="s">
        <v>12</v>
      </c>
      <c r="B40" s="225" t="s">
        <v>152</v>
      </c>
      <c r="C40" s="164" t="s">
        <v>287</v>
      </c>
      <c r="D40" s="55"/>
      <c r="E40" s="165"/>
      <c r="F40" s="226"/>
      <c r="G40" s="143"/>
      <c r="H40" s="144"/>
      <c r="I40" s="122"/>
      <c r="J40" s="2"/>
      <c r="K40" s="2"/>
    </row>
    <row r="41" spans="1:11" s="3" customFormat="1" ht="15.75" x14ac:dyDescent="0.25">
      <c r="A41" s="88"/>
      <c r="B41" s="90"/>
      <c r="C41" s="69" t="s">
        <v>155</v>
      </c>
      <c r="D41" s="52" t="s">
        <v>47</v>
      </c>
      <c r="E41" s="53">
        <v>1</v>
      </c>
      <c r="F41" s="126"/>
      <c r="G41" s="142">
        <f t="shared" si="0"/>
        <v>0</v>
      </c>
      <c r="H41" s="128">
        <f t="shared" si="1"/>
        <v>0</v>
      </c>
      <c r="I41" s="54">
        <f t="shared" si="2"/>
        <v>0</v>
      </c>
      <c r="J41" s="2"/>
      <c r="K41" s="2"/>
    </row>
    <row r="42" spans="1:11" s="3" customFormat="1" ht="15.75" x14ac:dyDescent="0.25">
      <c r="A42" s="224" t="s">
        <v>12</v>
      </c>
      <c r="B42" s="225" t="s">
        <v>168</v>
      </c>
      <c r="C42" s="164" t="s">
        <v>287</v>
      </c>
      <c r="D42" s="55"/>
      <c r="E42" s="165"/>
      <c r="F42" s="226"/>
      <c r="G42" s="143"/>
      <c r="H42" s="144"/>
      <c r="I42" s="122"/>
      <c r="J42" s="2"/>
      <c r="K42" s="2"/>
    </row>
    <row r="43" spans="1:11" s="3" customFormat="1" ht="15.75" x14ac:dyDescent="0.25">
      <c r="A43" s="88"/>
      <c r="B43" s="90"/>
      <c r="C43" s="69" t="s">
        <v>157</v>
      </c>
      <c r="D43" s="52" t="s">
        <v>47</v>
      </c>
      <c r="E43" s="53">
        <v>1</v>
      </c>
      <c r="F43" s="126"/>
      <c r="G43" s="142">
        <f t="shared" si="0"/>
        <v>0</v>
      </c>
      <c r="H43" s="128">
        <f t="shared" si="1"/>
        <v>0</v>
      </c>
      <c r="I43" s="54">
        <f t="shared" si="2"/>
        <v>0</v>
      </c>
      <c r="J43" s="2"/>
      <c r="K43" s="2"/>
    </row>
    <row r="44" spans="1:11" s="3" customFormat="1" ht="15.75" x14ac:dyDescent="0.25">
      <c r="A44" s="224" t="s">
        <v>12</v>
      </c>
      <c r="B44" s="225" t="s">
        <v>169</v>
      </c>
      <c r="C44" s="164" t="s">
        <v>287</v>
      </c>
      <c r="D44" s="55"/>
      <c r="E44" s="165"/>
      <c r="F44" s="226"/>
      <c r="G44" s="143"/>
      <c r="H44" s="144"/>
      <c r="I44" s="122"/>
      <c r="J44" s="2"/>
      <c r="K44" s="2"/>
    </row>
    <row r="45" spans="1:11" s="3" customFormat="1" ht="15.75" x14ac:dyDescent="0.25">
      <c r="A45" s="88"/>
      <c r="B45" s="90"/>
      <c r="C45" s="69" t="s">
        <v>170</v>
      </c>
      <c r="D45" s="52" t="s">
        <v>47</v>
      </c>
      <c r="E45" s="53">
        <v>1</v>
      </c>
      <c r="F45" s="126"/>
      <c r="G45" s="142">
        <f t="shared" si="0"/>
        <v>0</v>
      </c>
      <c r="H45" s="128">
        <f t="shared" si="1"/>
        <v>0</v>
      </c>
      <c r="I45" s="54">
        <f t="shared" si="2"/>
        <v>0</v>
      </c>
      <c r="J45" s="2"/>
      <c r="K45" s="2"/>
    </row>
    <row r="46" spans="1:11" s="3" customFormat="1" ht="15.75" x14ac:dyDescent="0.25">
      <c r="A46" s="224" t="s">
        <v>12</v>
      </c>
      <c r="B46" s="225" t="s">
        <v>154</v>
      </c>
      <c r="C46" s="164" t="s">
        <v>287</v>
      </c>
      <c r="D46" s="55"/>
      <c r="E46" s="165"/>
      <c r="F46" s="226"/>
      <c r="G46" s="143"/>
      <c r="H46" s="144"/>
      <c r="I46" s="122"/>
      <c r="J46" s="2"/>
      <c r="K46" s="2"/>
    </row>
    <row r="47" spans="1:11" s="3" customFormat="1" ht="15.75" x14ac:dyDescent="0.25">
      <c r="A47" s="88"/>
      <c r="B47" s="90"/>
      <c r="C47" s="69" t="s">
        <v>159</v>
      </c>
      <c r="D47" s="52" t="s">
        <v>47</v>
      </c>
      <c r="E47" s="53">
        <v>1</v>
      </c>
      <c r="F47" s="126"/>
      <c r="G47" s="142">
        <f t="shared" si="0"/>
        <v>0</v>
      </c>
      <c r="H47" s="128">
        <f t="shared" si="1"/>
        <v>0</v>
      </c>
      <c r="I47" s="54">
        <f t="shared" si="2"/>
        <v>0</v>
      </c>
      <c r="J47" s="2"/>
      <c r="K47" s="2"/>
    </row>
    <row r="48" spans="1:11" s="3" customFormat="1" ht="15.75" x14ac:dyDescent="0.25">
      <c r="A48" s="224" t="s">
        <v>12</v>
      </c>
      <c r="B48" s="225" t="s">
        <v>156</v>
      </c>
      <c r="C48" s="164" t="s">
        <v>287</v>
      </c>
      <c r="D48" s="55"/>
      <c r="E48" s="165"/>
      <c r="F48" s="226"/>
      <c r="G48" s="143"/>
      <c r="H48" s="144"/>
      <c r="I48" s="122"/>
      <c r="J48" s="2"/>
      <c r="K48" s="2"/>
    </row>
    <row r="49" spans="1:11" s="3" customFormat="1" ht="15.75" x14ac:dyDescent="0.25">
      <c r="A49" s="88"/>
      <c r="B49" s="90"/>
      <c r="C49" s="69" t="s">
        <v>171</v>
      </c>
      <c r="D49" s="52" t="s">
        <v>47</v>
      </c>
      <c r="E49" s="53">
        <v>6</v>
      </c>
      <c r="F49" s="126"/>
      <c r="G49" s="142">
        <f t="shared" si="0"/>
        <v>0</v>
      </c>
      <c r="H49" s="128">
        <f t="shared" si="1"/>
        <v>0</v>
      </c>
      <c r="I49" s="54">
        <f t="shared" si="2"/>
        <v>0</v>
      </c>
      <c r="J49" s="2"/>
      <c r="K49" s="2"/>
    </row>
    <row r="50" spans="1:11" s="3" customFormat="1" ht="15.75" x14ac:dyDescent="0.25">
      <c r="A50" s="224" t="s">
        <v>12</v>
      </c>
      <c r="B50" s="117">
        <v>10</v>
      </c>
      <c r="C50" s="118" t="s">
        <v>285</v>
      </c>
      <c r="D50" s="119"/>
      <c r="E50" s="229"/>
      <c r="F50" s="228"/>
      <c r="G50" s="143"/>
      <c r="H50" s="144"/>
      <c r="I50" s="122"/>
      <c r="J50" s="2"/>
      <c r="K50" s="2"/>
    </row>
    <row r="51" spans="1:11" s="3" customFormat="1" ht="15.75" x14ac:dyDescent="0.25">
      <c r="A51" s="124"/>
      <c r="B51" s="125"/>
      <c r="C51" s="69" t="s">
        <v>194</v>
      </c>
      <c r="D51" s="52" t="s">
        <v>47</v>
      </c>
      <c r="E51" s="230">
        <v>6</v>
      </c>
      <c r="F51" s="254"/>
      <c r="G51" s="142">
        <f t="shared" si="0"/>
        <v>0</v>
      </c>
      <c r="H51" s="128">
        <f t="shared" si="1"/>
        <v>0</v>
      </c>
      <c r="I51" s="54">
        <f t="shared" si="2"/>
        <v>0</v>
      </c>
      <c r="J51" s="2"/>
      <c r="K51" s="2"/>
    </row>
    <row r="52" spans="1:11" s="3" customFormat="1" ht="15.75" x14ac:dyDescent="0.25">
      <c r="A52" s="224" t="s">
        <v>12</v>
      </c>
      <c r="B52" s="71">
        <v>11</v>
      </c>
      <c r="C52" s="175" t="s">
        <v>279</v>
      </c>
      <c r="D52" s="55"/>
      <c r="E52" s="57"/>
      <c r="F52" s="159"/>
      <c r="G52" s="143"/>
      <c r="H52" s="144"/>
      <c r="I52" s="122"/>
      <c r="J52" s="2"/>
      <c r="K52" s="2"/>
    </row>
    <row r="53" spans="1:11" s="3" customFormat="1" ht="16.5" thickBot="1" x14ac:dyDescent="0.3">
      <c r="A53" s="177"/>
      <c r="B53" s="178"/>
      <c r="C53" s="253" t="s">
        <v>188</v>
      </c>
      <c r="D53" s="60" t="s">
        <v>47</v>
      </c>
      <c r="E53" s="91">
        <v>6</v>
      </c>
      <c r="F53" s="250"/>
      <c r="G53" s="158">
        <f t="shared" si="0"/>
        <v>0</v>
      </c>
      <c r="H53" s="99">
        <f t="shared" si="1"/>
        <v>0</v>
      </c>
      <c r="I53" s="62">
        <f t="shared" si="2"/>
        <v>0</v>
      </c>
      <c r="J53" s="2"/>
      <c r="K53" s="2"/>
    </row>
    <row r="54" spans="1:11" s="3" customFormat="1" ht="15.75" x14ac:dyDescent="0.25">
      <c r="A54" s="134"/>
      <c r="B54" s="135"/>
      <c r="C54" s="136"/>
      <c r="D54" s="137"/>
      <c r="E54" s="138"/>
      <c r="F54" s="139"/>
      <c r="G54" s="140"/>
      <c r="H54" s="22"/>
      <c r="I54" s="21"/>
      <c r="J54" s="2"/>
      <c r="K54" s="2"/>
    </row>
    <row r="55" spans="1:11" s="3" customFormat="1" ht="15.75" x14ac:dyDescent="0.25">
      <c r="A55" s="134"/>
      <c r="B55" s="135"/>
      <c r="C55" s="136"/>
      <c r="D55" s="137"/>
      <c r="E55" s="138"/>
      <c r="F55" s="139"/>
      <c r="G55" s="140"/>
      <c r="H55" s="22"/>
      <c r="I55" s="21"/>
      <c r="J55" s="2"/>
      <c r="K55" s="2"/>
    </row>
    <row r="56" spans="1:11" s="3" customFormat="1" ht="15.75" x14ac:dyDescent="0.25">
      <c r="A56" s="134"/>
      <c r="B56" s="135"/>
      <c r="C56" s="136"/>
      <c r="D56" s="137"/>
      <c r="E56" s="138"/>
      <c r="F56" s="139"/>
      <c r="G56" s="140"/>
      <c r="H56" s="22"/>
      <c r="I56" s="21"/>
      <c r="J56" s="2"/>
      <c r="K56" s="2"/>
    </row>
    <row r="57" spans="1:11" s="3" customFormat="1" ht="15.75" x14ac:dyDescent="0.25">
      <c r="A57" s="134"/>
      <c r="B57" s="135"/>
      <c r="C57" s="136"/>
      <c r="D57" s="137"/>
      <c r="E57" s="138"/>
      <c r="F57" s="139"/>
      <c r="G57" s="140"/>
      <c r="H57" s="22"/>
      <c r="I57" s="21"/>
      <c r="J57" s="2"/>
      <c r="K57" s="2"/>
    </row>
    <row r="58" spans="1:11" s="3" customFormat="1" ht="15.75" x14ac:dyDescent="0.25">
      <c r="A58" s="134"/>
      <c r="B58" s="135"/>
      <c r="C58" s="136"/>
      <c r="D58" s="137"/>
      <c r="E58" s="138"/>
      <c r="F58" s="139"/>
      <c r="G58" s="140"/>
      <c r="H58" s="22"/>
      <c r="I58" s="21"/>
      <c r="J58" s="2"/>
      <c r="K58" s="2"/>
    </row>
    <row r="59" spans="1:11" s="3" customFormat="1" ht="15.75" x14ac:dyDescent="0.25">
      <c r="A59" s="134"/>
      <c r="B59" s="135"/>
      <c r="C59" s="136"/>
      <c r="D59" s="137"/>
      <c r="E59" s="138"/>
      <c r="F59" s="139"/>
      <c r="G59" s="140"/>
      <c r="H59" s="22"/>
      <c r="I59" s="21"/>
      <c r="J59" s="2"/>
      <c r="K59" s="2"/>
    </row>
    <row r="60" spans="1:11" s="3" customFormat="1" ht="15.75" x14ac:dyDescent="0.25">
      <c r="A60" s="134"/>
      <c r="B60" s="135"/>
      <c r="C60" s="136"/>
      <c r="D60" s="137"/>
      <c r="E60" s="138"/>
      <c r="F60" s="139"/>
      <c r="G60" s="140"/>
      <c r="H60" s="22"/>
      <c r="I60" s="21"/>
      <c r="J60" s="2"/>
      <c r="K60" s="2"/>
    </row>
    <row r="61" spans="1:11" ht="15.75" x14ac:dyDescent="0.25">
      <c r="A61" s="134"/>
      <c r="B61" s="135"/>
      <c r="C61" s="136"/>
      <c r="D61" s="137"/>
      <c r="E61" s="138"/>
      <c r="F61" s="139"/>
      <c r="G61" s="140"/>
      <c r="H61" s="22"/>
      <c r="I61" s="21"/>
      <c r="J61" s="1"/>
      <c r="K61" s="1"/>
    </row>
    <row r="62" spans="1:11" s="4" customFormat="1" ht="15.75" x14ac:dyDescent="0.25">
      <c r="A62" s="134"/>
      <c r="B62" s="135"/>
      <c r="C62" s="136"/>
      <c r="D62" s="137"/>
      <c r="E62" s="138"/>
      <c r="F62" s="139"/>
      <c r="G62" s="140"/>
      <c r="H62" s="22"/>
      <c r="I62" s="21"/>
      <c r="J62" s="1"/>
      <c r="K62" s="1"/>
    </row>
    <row r="63" spans="1:11" s="4" customFormat="1" ht="15.75" x14ac:dyDescent="0.25">
      <c r="A63" s="134"/>
      <c r="B63" s="135"/>
      <c r="C63" s="136"/>
      <c r="D63" s="137"/>
      <c r="E63" s="138"/>
      <c r="F63" s="139"/>
      <c r="G63" s="140"/>
      <c r="H63" s="22"/>
      <c r="I63" s="21"/>
      <c r="J63" s="1"/>
      <c r="K63" s="1"/>
    </row>
    <row r="64" spans="1:11" s="131" customFormat="1" ht="26.25" customHeight="1" x14ac:dyDescent="0.35">
      <c r="A64" s="305" t="str">
        <f>A1</f>
        <v>SOUPIS PRACÍ A DODÁVEK - VZDUCHOTECHNIKA</v>
      </c>
      <c r="B64" s="305"/>
      <c r="C64" s="305"/>
      <c r="D64" s="305"/>
      <c r="E64" s="305"/>
      <c r="F64" s="305"/>
      <c r="G64" s="305"/>
      <c r="H64" s="305"/>
      <c r="I64" s="305"/>
    </row>
    <row r="65" spans="1:11" s="133" customFormat="1" ht="18.75" x14ac:dyDescent="0.3">
      <c r="A65" s="1" t="s">
        <v>0</v>
      </c>
      <c r="B65" s="14"/>
      <c r="C65" s="132" t="str">
        <f>C2</f>
        <v>Karlovy Vary - ZŠ Krušnohorská; Bazén, tělocvičny - Výměna vzduchotechniky</v>
      </c>
      <c r="D65" s="15"/>
      <c r="E65" s="15"/>
      <c r="F65" s="15"/>
      <c r="G65" s="15"/>
      <c r="H65" s="1"/>
      <c r="I65" s="1"/>
    </row>
    <row r="66" spans="1:11" s="133" customFormat="1" ht="18.75" x14ac:dyDescent="0.3">
      <c r="A66" s="1" t="s">
        <v>101</v>
      </c>
      <c r="B66" s="14"/>
      <c r="C66" s="132"/>
      <c r="D66" s="15"/>
      <c r="E66" s="15"/>
      <c r="F66" s="15"/>
      <c r="G66" s="15"/>
      <c r="H66" s="1"/>
      <c r="I66" s="1"/>
    </row>
    <row r="67" spans="1:11" ht="7.5" customHeight="1" thickBot="1" x14ac:dyDescent="0.3">
      <c r="A67" s="1"/>
      <c r="B67" s="14"/>
      <c r="C67" s="1"/>
      <c r="D67" s="15"/>
      <c r="E67" s="15"/>
      <c r="F67" s="15"/>
      <c r="G67" s="15"/>
      <c r="H67" s="1"/>
      <c r="I67" s="1"/>
    </row>
    <row r="68" spans="1:11" s="79" customFormat="1" ht="15.75" customHeight="1" x14ac:dyDescent="0.25">
      <c r="A68" s="307" t="s">
        <v>32</v>
      </c>
      <c r="B68" s="308"/>
      <c r="C68" s="311" t="s">
        <v>1</v>
      </c>
      <c r="D68" s="303" t="s">
        <v>2</v>
      </c>
      <c r="E68" s="316" t="s">
        <v>3</v>
      </c>
      <c r="F68" s="301" t="s">
        <v>29</v>
      </c>
      <c r="G68" s="302"/>
      <c r="H68" s="301" t="s">
        <v>31</v>
      </c>
      <c r="I68" s="306"/>
      <c r="J68" s="78"/>
      <c r="K68" s="78"/>
    </row>
    <row r="69" spans="1:11" s="79" customFormat="1" ht="15.75" thickBot="1" x14ac:dyDescent="0.3">
      <c r="A69" s="309"/>
      <c r="B69" s="310"/>
      <c r="C69" s="312"/>
      <c r="D69" s="304"/>
      <c r="E69" s="317"/>
      <c r="F69" s="80" t="s">
        <v>30</v>
      </c>
      <c r="G69" s="82" t="s">
        <v>28</v>
      </c>
      <c r="H69" s="84" t="s">
        <v>30</v>
      </c>
      <c r="I69" s="81" t="s">
        <v>28</v>
      </c>
      <c r="J69" s="78"/>
      <c r="K69" s="78"/>
    </row>
    <row r="70" spans="1:11" s="3" customFormat="1" ht="15" customHeight="1" x14ac:dyDescent="0.25">
      <c r="A70" s="70" t="s">
        <v>12</v>
      </c>
      <c r="B70" s="180">
        <v>12</v>
      </c>
      <c r="C70" s="72" t="s">
        <v>49</v>
      </c>
      <c r="D70" s="55"/>
      <c r="E70" s="165"/>
      <c r="F70" s="58"/>
      <c r="G70" s="143"/>
      <c r="H70" s="169"/>
      <c r="I70" s="56"/>
      <c r="J70" s="2"/>
      <c r="K70" s="2"/>
    </row>
    <row r="71" spans="1:11" s="3" customFormat="1" ht="15.75" x14ac:dyDescent="0.25">
      <c r="A71" s="73"/>
      <c r="B71" s="74"/>
      <c r="C71" s="181" t="s">
        <v>50</v>
      </c>
      <c r="D71" s="48"/>
      <c r="E71" s="59"/>
      <c r="F71" s="182"/>
      <c r="G71" s="83"/>
      <c r="H71" s="85"/>
      <c r="I71" s="50"/>
      <c r="J71" s="2"/>
      <c r="K71" s="2"/>
    </row>
    <row r="72" spans="1:11" s="3" customFormat="1" ht="15.75" x14ac:dyDescent="0.25">
      <c r="A72" s="73"/>
      <c r="B72" s="74"/>
      <c r="C72" s="68" t="s">
        <v>176</v>
      </c>
      <c r="D72" s="48" t="s">
        <v>48</v>
      </c>
      <c r="E72" s="59">
        <v>31</v>
      </c>
      <c r="F72" s="182"/>
      <c r="G72" s="83">
        <f t="shared" ref="G72:G92" si="3">E72*F72</f>
        <v>0</v>
      </c>
      <c r="H72" s="85">
        <f t="shared" ref="H72:H92" si="4">F72*0.3</f>
        <v>0</v>
      </c>
      <c r="I72" s="50">
        <f t="shared" ref="I72:I92" si="5">E72*H72</f>
        <v>0</v>
      </c>
      <c r="J72" s="2"/>
      <c r="K72" s="2"/>
    </row>
    <row r="73" spans="1:11" s="3" customFormat="1" ht="15.75" x14ac:dyDescent="0.25">
      <c r="A73" s="73"/>
      <c r="B73" s="74"/>
      <c r="C73" s="181" t="s">
        <v>177</v>
      </c>
      <c r="D73" s="48" t="s">
        <v>47</v>
      </c>
      <c r="E73" s="59">
        <v>14</v>
      </c>
      <c r="F73" s="182"/>
      <c r="G73" s="83">
        <f t="shared" si="3"/>
        <v>0</v>
      </c>
      <c r="H73" s="85">
        <f t="shared" si="4"/>
        <v>0</v>
      </c>
      <c r="I73" s="50">
        <f t="shared" si="5"/>
        <v>0</v>
      </c>
      <c r="J73" s="2"/>
      <c r="K73" s="2"/>
    </row>
    <row r="74" spans="1:11" s="3" customFormat="1" ht="15.75" x14ac:dyDescent="0.25">
      <c r="A74" s="73"/>
      <c r="B74" s="74"/>
      <c r="C74" s="68" t="s">
        <v>178</v>
      </c>
      <c r="D74" s="48" t="s">
        <v>48</v>
      </c>
      <c r="E74" s="59">
        <v>2</v>
      </c>
      <c r="F74" s="182"/>
      <c r="G74" s="83">
        <f t="shared" si="3"/>
        <v>0</v>
      </c>
      <c r="H74" s="85">
        <f t="shared" si="4"/>
        <v>0</v>
      </c>
      <c r="I74" s="50">
        <f t="shared" si="5"/>
        <v>0</v>
      </c>
      <c r="J74" s="2"/>
      <c r="K74" s="2"/>
    </row>
    <row r="75" spans="1:11" s="3" customFormat="1" ht="15.75" x14ac:dyDescent="0.25">
      <c r="A75" s="73"/>
      <c r="B75" s="74"/>
      <c r="C75" s="181" t="s">
        <v>179</v>
      </c>
      <c r="D75" s="48" t="s">
        <v>47</v>
      </c>
      <c r="E75" s="59">
        <v>2</v>
      </c>
      <c r="F75" s="182"/>
      <c r="G75" s="83">
        <f t="shared" si="3"/>
        <v>0</v>
      </c>
      <c r="H75" s="85">
        <f t="shared" si="4"/>
        <v>0</v>
      </c>
      <c r="I75" s="50">
        <f t="shared" si="5"/>
        <v>0</v>
      </c>
      <c r="J75" s="2"/>
      <c r="K75" s="2"/>
    </row>
    <row r="76" spans="1:11" s="3" customFormat="1" ht="15.75" x14ac:dyDescent="0.25">
      <c r="A76" s="73"/>
      <c r="B76" s="74"/>
      <c r="C76" s="68" t="s">
        <v>54</v>
      </c>
      <c r="D76" s="48" t="s">
        <v>48</v>
      </c>
      <c r="E76" s="59">
        <v>4</v>
      </c>
      <c r="F76" s="182"/>
      <c r="G76" s="83">
        <f t="shared" si="3"/>
        <v>0</v>
      </c>
      <c r="H76" s="85">
        <f t="shared" si="4"/>
        <v>0</v>
      </c>
      <c r="I76" s="50">
        <f t="shared" si="5"/>
        <v>0</v>
      </c>
      <c r="J76" s="2"/>
      <c r="K76" s="2"/>
    </row>
    <row r="77" spans="1:11" s="3" customFormat="1" ht="15.75" x14ac:dyDescent="0.25">
      <c r="A77" s="73"/>
      <c r="B77" s="74"/>
      <c r="C77" s="181" t="s">
        <v>55</v>
      </c>
      <c r="D77" s="48" t="s">
        <v>47</v>
      </c>
      <c r="E77" s="59">
        <v>2</v>
      </c>
      <c r="F77" s="182"/>
      <c r="G77" s="83">
        <f t="shared" si="3"/>
        <v>0</v>
      </c>
      <c r="H77" s="85">
        <f t="shared" si="4"/>
        <v>0</v>
      </c>
      <c r="I77" s="50">
        <f t="shared" si="5"/>
        <v>0</v>
      </c>
      <c r="J77" s="2"/>
      <c r="K77" s="2"/>
    </row>
    <row r="78" spans="1:11" s="3" customFormat="1" ht="15.75" x14ac:dyDescent="0.25">
      <c r="A78" s="73"/>
      <c r="B78" s="74"/>
      <c r="C78" s="68" t="s">
        <v>56</v>
      </c>
      <c r="D78" s="48" t="s">
        <v>48</v>
      </c>
      <c r="E78" s="59">
        <v>3</v>
      </c>
      <c r="F78" s="183"/>
      <c r="G78" s="83">
        <f t="shared" si="3"/>
        <v>0</v>
      </c>
      <c r="H78" s="85">
        <f t="shared" si="4"/>
        <v>0</v>
      </c>
      <c r="I78" s="50">
        <f t="shared" si="5"/>
        <v>0</v>
      </c>
      <c r="J78" s="2"/>
      <c r="K78" s="2"/>
    </row>
    <row r="79" spans="1:11" s="3" customFormat="1" ht="15.75" x14ac:dyDescent="0.25">
      <c r="A79" s="73"/>
      <c r="B79" s="74"/>
      <c r="C79" s="181" t="s">
        <v>57</v>
      </c>
      <c r="D79" s="48" t="s">
        <v>47</v>
      </c>
      <c r="E79" s="59">
        <v>2</v>
      </c>
      <c r="F79" s="184"/>
      <c r="G79" s="83">
        <f t="shared" si="3"/>
        <v>0</v>
      </c>
      <c r="H79" s="85">
        <f t="shared" si="4"/>
        <v>0</v>
      </c>
      <c r="I79" s="50">
        <f t="shared" si="5"/>
        <v>0</v>
      </c>
      <c r="J79" s="2"/>
      <c r="K79" s="2"/>
    </row>
    <row r="80" spans="1:11" s="3" customFormat="1" ht="15.75" x14ac:dyDescent="0.25">
      <c r="A80" s="73"/>
      <c r="B80" s="74"/>
      <c r="C80" s="68" t="s">
        <v>51</v>
      </c>
      <c r="D80" s="48" t="s">
        <v>48</v>
      </c>
      <c r="E80" s="59">
        <v>9</v>
      </c>
      <c r="F80" s="183"/>
      <c r="G80" s="83">
        <f t="shared" si="3"/>
        <v>0</v>
      </c>
      <c r="H80" s="85">
        <f t="shared" si="4"/>
        <v>0</v>
      </c>
      <c r="I80" s="50">
        <f t="shared" si="5"/>
        <v>0</v>
      </c>
      <c r="J80" s="2"/>
      <c r="K80" s="2"/>
    </row>
    <row r="81" spans="1:12" s="3" customFormat="1" ht="15.75" x14ac:dyDescent="0.25">
      <c r="A81" s="88"/>
      <c r="B81" s="90"/>
      <c r="C81" s="173" t="s">
        <v>52</v>
      </c>
      <c r="D81" s="52" t="s">
        <v>47</v>
      </c>
      <c r="E81" s="127">
        <v>2</v>
      </c>
      <c r="F81" s="185"/>
      <c r="G81" s="142">
        <f t="shared" si="3"/>
        <v>0</v>
      </c>
      <c r="H81" s="128">
        <f t="shared" si="4"/>
        <v>0</v>
      </c>
      <c r="I81" s="54">
        <f t="shared" si="5"/>
        <v>0</v>
      </c>
      <c r="J81" s="2"/>
      <c r="K81" s="2"/>
    </row>
    <row r="82" spans="1:12" s="3" customFormat="1" ht="15.75" x14ac:dyDescent="0.25">
      <c r="A82" s="116" t="s">
        <v>12</v>
      </c>
      <c r="B82" s="170">
        <v>13</v>
      </c>
      <c r="C82" s="155" t="s">
        <v>58</v>
      </c>
      <c r="D82" s="119"/>
      <c r="E82" s="156"/>
      <c r="F82" s="171"/>
      <c r="G82" s="141"/>
      <c r="H82" s="144"/>
      <c r="I82" s="122"/>
      <c r="J82" s="2"/>
      <c r="K82" s="2"/>
    </row>
    <row r="83" spans="1:12" s="3" customFormat="1" ht="15.75" x14ac:dyDescent="0.25">
      <c r="A83" s="73"/>
      <c r="B83" s="74"/>
      <c r="C83" s="181" t="s">
        <v>59</v>
      </c>
      <c r="D83" s="48"/>
      <c r="E83" s="59"/>
      <c r="F83" s="182"/>
      <c r="G83" s="83"/>
      <c r="H83" s="144"/>
      <c r="I83" s="122"/>
      <c r="J83" s="2"/>
      <c r="K83" s="2"/>
    </row>
    <row r="84" spans="1:12" s="3" customFormat="1" ht="15.75" x14ac:dyDescent="0.25">
      <c r="A84" s="231"/>
      <c r="B84" s="232"/>
      <c r="C84" s="233" t="s">
        <v>60</v>
      </c>
      <c r="D84" s="160"/>
      <c r="E84" s="189"/>
      <c r="F84" s="234"/>
      <c r="G84" s="166"/>
      <c r="H84" s="85"/>
      <c r="I84" s="50"/>
      <c r="J84" s="2"/>
      <c r="K84" s="2"/>
    </row>
    <row r="85" spans="1:12" s="3" customFormat="1" ht="17.25" x14ac:dyDescent="0.25">
      <c r="A85" s="88"/>
      <c r="B85" s="90"/>
      <c r="C85" s="69" t="s">
        <v>181</v>
      </c>
      <c r="D85" s="52" t="s">
        <v>61</v>
      </c>
      <c r="E85" s="127">
        <v>54</v>
      </c>
      <c r="F85" s="126"/>
      <c r="G85" s="142">
        <f t="shared" si="3"/>
        <v>0</v>
      </c>
      <c r="H85" s="128">
        <f t="shared" si="4"/>
        <v>0</v>
      </c>
      <c r="I85" s="54">
        <f t="shared" si="5"/>
        <v>0</v>
      </c>
      <c r="J85" s="2"/>
      <c r="K85" s="2"/>
      <c r="L85" s="243"/>
    </row>
    <row r="86" spans="1:12" s="3" customFormat="1" ht="15.75" x14ac:dyDescent="0.25">
      <c r="A86" s="116" t="s">
        <v>12</v>
      </c>
      <c r="B86" s="117">
        <v>14</v>
      </c>
      <c r="C86" s="155" t="s">
        <v>62</v>
      </c>
      <c r="D86" s="119"/>
      <c r="E86" s="156"/>
      <c r="F86" s="145"/>
      <c r="G86" s="141"/>
      <c r="H86" s="144"/>
      <c r="I86" s="122"/>
      <c r="J86" s="2"/>
      <c r="K86" s="2"/>
    </row>
    <row r="87" spans="1:12" s="3" customFormat="1" ht="15.75" x14ac:dyDescent="0.25">
      <c r="A87" s="116"/>
      <c r="B87" s="117"/>
      <c r="C87" s="190" t="s">
        <v>63</v>
      </c>
      <c r="D87" s="119"/>
      <c r="E87" s="156"/>
      <c r="F87" s="145"/>
      <c r="G87" s="141"/>
      <c r="H87" s="85"/>
      <c r="I87" s="50"/>
      <c r="J87" s="2"/>
      <c r="K87" s="2"/>
    </row>
    <row r="88" spans="1:12" s="3" customFormat="1" ht="15.75" x14ac:dyDescent="0.25">
      <c r="A88" s="66"/>
      <c r="B88" s="67"/>
      <c r="C88" s="68" t="s">
        <v>275</v>
      </c>
      <c r="D88" s="48"/>
      <c r="E88" s="59"/>
      <c r="F88" s="183"/>
      <c r="G88" s="83"/>
      <c r="H88" s="85"/>
      <c r="I88" s="50"/>
      <c r="J88" s="2"/>
      <c r="K88" s="2"/>
    </row>
    <row r="89" spans="1:12" s="3" customFormat="1" ht="15.75" x14ac:dyDescent="0.25">
      <c r="A89" s="66"/>
      <c r="B89" s="67"/>
      <c r="C89" s="68" t="s">
        <v>64</v>
      </c>
      <c r="D89" s="48"/>
      <c r="E89" s="59"/>
      <c r="F89" s="183"/>
      <c r="G89" s="83"/>
      <c r="H89" s="85"/>
      <c r="I89" s="50"/>
      <c r="J89" s="2"/>
      <c r="K89" s="2"/>
    </row>
    <row r="90" spans="1:12" s="3" customFormat="1" ht="15.75" x14ac:dyDescent="0.25">
      <c r="A90" s="191"/>
      <c r="B90" s="192"/>
      <c r="C90" s="193" t="s">
        <v>65</v>
      </c>
      <c r="D90" s="160"/>
      <c r="E90" s="189"/>
      <c r="F90" s="194"/>
      <c r="G90" s="166"/>
      <c r="H90" s="85"/>
      <c r="I90" s="50"/>
      <c r="J90" s="2"/>
      <c r="K90" s="2"/>
    </row>
    <row r="91" spans="1:12" s="3" customFormat="1" ht="15.75" x14ac:dyDescent="0.25">
      <c r="A91" s="191"/>
      <c r="B91" s="192"/>
      <c r="C91" s="193" t="s">
        <v>66</v>
      </c>
      <c r="D91" s="160"/>
      <c r="E91" s="189"/>
      <c r="F91" s="194"/>
      <c r="G91" s="166"/>
      <c r="H91" s="85"/>
      <c r="I91" s="50"/>
      <c r="J91" s="2"/>
      <c r="K91" s="2"/>
    </row>
    <row r="92" spans="1:12" s="3" customFormat="1" ht="18" thickBot="1" x14ac:dyDescent="0.3">
      <c r="A92" s="75"/>
      <c r="B92" s="227"/>
      <c r="C92" s="87" t="s">
        <v>67</v>
      </c>
      <c r="D92" s="60" t="s">
        <v>61</v>
      </c>
      <c r="E92" s="61">
        <v>82</v>
      </c>
      <c r="F92" s="179"/>
      <c r="G92" s="158">
        <f t="shared" si="3"/>
        <v>0</v>
      </c>
      <c r="H92" s="99">
        <f t="shared" si="4"/>
        <v>0</v>
      </c>
      <c r="I92" s="62">
        <f t="shared" si="5"/>
        <v>0</v>
      </c>
      <c r="J92" s="2"/>
      <c r="K92" s="2"/>
    </row>
    <row r="93" spans="1:12" s="4" customFormat="1" ht="15.75" x14ac:dyDescent="0.25">
      <c r="A93" s="134"/>
      <c r="B93" s="135"/>
      <c r="C93" s="136"/>
      <c r="D93" s="137"/>
      <c r="E93" s="138"/>
      <c r="F93" s="139"/>
      <c r="G93" s="140"/>
      <c r="H93" s="22"/>
      <c r="I93" s="21"/>
      <c r="J93" s="1"/>
      <c r="K93" s="1"/>
    </row>
    <row r="94" spans="1:12" s="4" customFormat="1" ht="15.75" x14ac:dyDescent="0.25">
      <c r="A94" s="134"/>
      <c r="B94" s="135"/>
      <c r="C94" s="136"/>
      <c r="D94" s="137"/>
      <c r="E94" s="138"/>
      <c r="F94" s="139"/>
      <c r="G94" s="140"/>
      <c r="H94" s="22"/>
      <c r="I94" s="21"/>
      <c r="J94" s="1"/>
      <c r="K94" s="1"/>
    </row>
    <row r="95" spans="1:12" s="131" customFormat="1" ht="26.25" customHeight="1" x14ac:dyDescent="0.35">
      <c r="A95" s="305" t="str">
        <f>A1</f>
        <v>SOUPIS PRACÍ A DODÁVEK - VZDUCHOTECHNIKA</v>
      </c>
      <c r="B95" s="305"/>
      <c r="C95" s="305"/>
      <c r="D95" s="305"/>
      <c r="E95" s="305"/>
      <c r="F95" s="305"/>
      <c r="G95" s="305"/>
      <c r="H95" s="305"/>
      <c r="I95" s="305"/>
    </row>
    <row r="96" spans="1:12" s="133" customFormat="1" ht="18.75" x14ac:dyDescent="0.3">
      <c r="A96" s="1" t="s">
        <v>0</v>
      </c>
      <c r="B96" s="14"/>
      <c r="C96" s="132" t="str">
        <f>C2</f>
        <v>Karlovy Vary - ZŠ Krušnohorská; Bazén, tělocvičny - Výměna vzduchotechniky</v>
      </c>
      <c r="D96" s="15"/>
      <c r="E96" s="15"/>
      <c r="F96" s="15"/>
      <c r="G96" s="15"/>
      <c r="H96" s="1"/>
      <c r="I96" s="1"/>
    </row>
    <row r="97" spans="1:11" s="133" customFormat="1" ht="18.75" x14ac:dyDescent="0.3">
      <c r="A97" s="1" t="s">
        <v>101</v>
      </c>
      <c r="B97" s="14"/>
      <c r="C97" s="132"/>
      <c r="D97" s="15"/>
      <c r="E97" s="15"/>
      <c r="F97" s="15"/>
      <c r="G97" s="15"/>
      <c r="H97" s="1"/>
      <c r="I97" s="1"/>
    </row>
    <row r="98" spans="1:11" ht="7.5" customHeight="1" thickBot="1" x14ac:dyDescent="0.3">
      <c r="A98" s="1"/>
      <c r="B98" s="14"/>
      <c r="C98" s="1"/>
      <c r="D98" s="15"/>
      <c r="E98" s="15"/>
      <c r="F98" s="15"/>
      <c r="G98" s="15"/>
      <c r="H98" s="1"/>
      <c r="I98" s="1"/>
    </row>
    <row r="99" spans="1:11" ht="15.75" customHeight="1" x14ac:dyDescent="0.25">
      <c r="A99" s="307" t="s">
        <v>32</v>
      </c>
      <c r="B99" s="308"/>
      <c r="C99" s="311" t="s">
        <v>1</v>
      </c>
      <c r="D99" s="303" t="s">
        <v>2</v>
      </c>
      <c r="E99" s="316" t="s">
        <v>3</v>
      </c>
      <c r="F99" s="301" t="s">
        <v>29</v>
      </c>
      <c r="G99" s="302"/>
      <c r="H99" s="301" t="s">
        <v>31</v>
      </c>
      <c r="I99" s="306"/>
      <c r="J99" s="1"/>
      <c r="K99" s="1"/>
    </row>
    <row r="100" spans="1:11" ht="15.75" customHeight="1" thickBot="1" x14ac:dyDescent="0.3">
      <c r="A100" s="309"/>
      <c r="B100" s="310"/>
      <c r="C100" s="312"/>
      <c r="D100" s="304"/>
      <c r="E100" s="317"/>
      <c r="F100" s="80" t="s">
        <v>30</v>
      </c>
      <c r="G100" s="82" t="s">
        <v>28</v>
      </c>
      <c r="H100" s="84" t="s">
        <v>30</v>
      </c>
      <c r="I100" s="81" t="s">
        <v>28</v>
      </c>
      <c r="J100" s="1"/>
      <c r="K100" s="1"/>
    </row>
    <row r="101" spans="1:11" s="3" customFormat="1" ht="15.75" x14ac:dyDescent="0.25">
      <c r="A101" s="70" t="s">
        <v>12</v>
      </c>
      <c r="B101" s="71">
        <v>15</v>
      </c>
      <c r="C101" s="72" t="s">
        <v>184</v>
      </c>
      <c r="D101" s="55"/>
      <c r="E101" s="165"/>
      <c r="F101" s="159"/>
      <c r="G101" s="143"/>
      <c r="H101" s="169"/>
      <c r="I101" s="56"/>
      <c r="J101" s="2"/>
      <c r="K101" s="2"/>
    </row>
    <row r="102" spans="1:11" s="3" customFormat="1" ht="15.75" x14ac:dyDescent="0.25">
      <c r="A102" s="73"/>
      <c r="B102" s="74"/>
      <c r="C102" s="68" t="s">
        <v>183</v>
      </c>
      <c r="D102" s="48"/>
      <c r="E102" s="59"/>
      <c r="F102" s="51"/>
      <c r="G102" s="83"/>
      <c r="H102" s="85"/>
      <c r="I102" s="50"/>
      <c r="J102" s="2"/>
      <c r="K102" s="2"/>
    </row>
    <row r="103" spans="1:11" s="3" customFormat="1" ht="15.75" x14ac:dyDescent="0.25">
      <c r="A103" s="73"/>
      <c r="B103" s="74"/>
      <c r="C103" s="68" t="s">
        <v>282</v>
      </c>
      <c r="D103" s="48"/>
      <c r="E103" s="59"/>
      <c r="F103" s="183"/>
      <c r="G103" s="83"/>
      <c r="H103" s="85"/>
      <c r="I103" s="50"/>
      <c r="J103" s="2"/>
      <c r="K103" s="2"/>
    </row>
    <row r="104" spans="1:11" s="3" customFormat="1" ht="17.25" x14ac:dyDescent="0.25">
      <c r="A104" s="88"/>
      <c r="B104" s="90"/>
      <c r="C104" s="69" t="s">
        <v>274</v>
      </c>
      <c r="D104" s="52" t="s">
        <v>61</v>
      </c>
      <c r="E104" s="127">
        <v>12</v>
      </c>
      <c r="F104" s="129"/>
      <c r="G104" s="142">
        <f t="shared" ref="G104:G110" si="6">E104*F104</f>
        <v>0</v>
      </c>
      <c r="H104" s="128">
        <f t="shared" ref="H104:H110" si="7">F104*0.3</f>
        <v>0</v>
      </c>
      <c r="I104" s="54">
        <f t="shared" ref="I104:I110" si="8">E104*H104</f>
        <v>0</v>
      </c>
      <c r="J104" s="2"/>
      <c r="K104" s="2"/>
    </row>
    <row r="105" spans="1:11" s="79" customFormat="1" ht="14.25" x14ac:dyDescent="0.2">
      <c r="A105" s="116" t="s">
        <v>12</v>
      </c>
      <c r="B105" s="117">
        <v>16</v>
      </c>
      <c r="C105" s="155" t="s">
        <v>42</v>
      </c>
      <c r="D105" s="119"/>
      <c r="E105" s="156"/>
      <c r="F105" s="121"/>
      <c r="G105" s="141"/>
      <c r="H105" s="144"/>
      <c r="I105" s="122"/>
    </row>
    <row r="106" spans="1:11" s="79" customFormat="1" ht="15" x14ac:dyDescent="0.25">
      <c r="A106" s="116"/>
      <c r="B106" s="117"/>
      <c r="C106" s="118" t="s">
        <v>43</v>
      </c>
      <c r="D106" s="48"/>
      <c r="E106" s="59"/>
      <c r="F106" s="51"/>
      <c r="G106" s="83"/>
      <c r="H106" s="85"/>
      <c r="I106" s="50"/>
    </row>
    <row r="107" spans="1:11" s="79" customFormat="1" ht="15" x14ac:dyDescent="0.25">
      <c r="A107" s="88"/>
      <c r="B107" s="90"/>
      <c r="C107" s="69" t="s">
        <v>44</v>
      </c>
      <c r="D107" s="52" t="s">
        <v>45</v>
      </c>
      <c r="E107" s="242">
        <v>3</v>
      </c>
      <c r="F107" s="129"/>
      <c r="G107" s="83">
        <f t="shared" si="6"/>
        <v>0</v>
      </c>
      <c r="H107" s="85">
        <f t="shared" si="7"/>
        <v>0</v>
      </c>
      <c r="I107" s="50">
        <f t="shared" si="8"/>
        <v>0</v>
      </c>
    </row>
    <row r="108" spans="1:11" s="79" customFormat="1" ht="14.25" x14ac:dyDescent="0.2">
      <c r="A108" s="70" t="s">
        <v>12</v>
      </c>
      <c r="B108" s="71">
        <v>17</v>
      </c>
      <c r="C108" s="72" t="s">
        <v>22</v>
      </c>
      <c r="D108" s="55"/>
      <c r="E108" s="57"/>
      <c r="F108" s="58"/>
      <c r="G108" s="97"/>
      <c r="H108" s="89"/>
      <c r="I108" s="56"/>
    </row>
    <row r="109" spans="1:11" s="79" customFormat="1" ht="15" x14ac:dyDescent="0.25">
      <c r="A109" s="93"/>
      <c r="B109" s="94"/>
      <c r="C109" s="86" t="s">
        <v>46</v>
      </c>
      <c r="D109" s="64"/>
      <c r="E109" s="95"/>
      <c r="F109" s="63"/>
      <c r="G109" s="102"/>
      <c r="H109" s="103"/>
      <c r="I109" s="65"/>
    </row>
    <row r="110" spans="1:11" s="79" customFormat="1" ht="15.75" thickBot="1" x14ac:dyDescent="0.3">
      <c r="A110" s="75"/>
      <c r="B110" s="76"/>
      <c r="C110" s="87" t="s">
        <v>24</v>
      </c>
      <c r="D110" s="60" t="s">
        <v>26</v>
      </c>
      <c r="E110" s="244">
        <v>79</v>
      </c>
      <c r="F110" s="92"/>
      <c r="G110" s="98">
        <f t="shared" si="6"/>
        <v>0</v>
      </c>
      <c r="H110" s="100">
        <f t="shared" si="7"/>
        <v>0</v>
      </c>
      <c r="I110" s="62">
        <f t="shared" si="8"/>
        <v>0</v>
      </c>
    </row>
    <row r="111" spans="1:11" s="133" customFormat="1" ht="15.75" x14ac:dyDescent="0.25">
      <c r="A111" s="5"/>
      <c r="B111" s="7"/>
      <c r="C111" s="148" t="s">
        <v>34</v>
      </c>
      <c r="D111" s="24"/>
      <c r="E111" s="6"/>
      <c r="F111" s="23"/>
      <c r="G111" s="104">
        <f>SUM(G7:G110)</f>
        <v>0</v>
      </c>
      <c r="H111" s="105"/>
      <c r="I111" s="106">
        <f>SUM(I7:I110)</f>
        <v>0</v>
      </c>
    </row>
    <row r="112" spans="1:11" s="79" customFormat="1" ht="15" x14ac:dyDescent="0.25">
      <c r="A112" s="73"/>
      <c r="B112" s="74"/>
      <c r="C112" s="68" t="s">
        <v>41</v>
      </c>
      <c r="D112" s="48"/>
      <c r="E112" s="59"/>
      <c r="F112" s="51"/>
      <c r="G112" s="96" t="s">
        <v>27</v>
      </c>
      <c r="H112" s="101"/>
      <c r="I112" s="50">
        <f>G111*0.02</f>
        <v>0</v>
      </c>
    </row>
    <row r="113" spans="1:9" s="79" customFormat="1" ht="15" x14ac:dyDescent="0.25">
      <c r="A113" s="93"/>
      <c r="B113" s="149"/>
      <c r="C113" s="86" t="s">
        <v>35</v>
      </c>
      <c r="D113" s="64"/>
      <c r="E113" s="150"/>
      <c r="F113" s="123"/>
      <c r="G113" s="151" t="s">
        <v>27</v>
      </c>
      <c r="H113" s="103"/>
      <c r="I113" s="152">
        <f>G111*0.036</f>
        <v>0</v>
      </c>
    </row>
    <row r="114" spans="1:9" ht="18.75" x14ac:dyDescent="0.3">
      <c r="A114" s="107"/>
      <c r="B114" s="108"/>
      <c r="C114" s="109" t="s">
        <v>38</v>
      </c>
      <c r="D114" s="110"/>
      <c r="E114" s="111"/>
      <c r="F114" s="112"/>
      <c r="G114" s="113">
        <f>SUM(G111:G113)</f>
        <v>0</v>
      </c>
      <c r="H114" s="114"/>
      <c r="I114" s="115">
        <f>SUM(I111:I113)</f>
        <v>0</v>
      </c>
    </row>
    <row r="115" spans="1:9" ht="19.5" thickBot="1" x14ac:dyDescent="0.35">
      <c r="A115" s="8"/>
      <c r="B115" s="9"/>
      <c r="C115" s="10" t="s">
        <v>17</v>
      </c>
      <c r="D115" s="25"/>
      <c r="E115" s="11"/>
      <c r="F115" s="313">
        <f>G114+I114</f>
        <v>0</v>
      </c>
      <c r="G115" s="314"/>
      <c r="H115" s="314"/>
      <c r="I115" s="315"/>
    </row>
    <row r="116" spans="1:9" s="79" customFormat="1" ht="15" x14ac:dyDescent="0.25">
      <c r="B116" s="153"/>
      <c r="D116" s="154"/>
      <c r="E116" s="154"/>
      <c r="F116" s="154"/>
      <c r="G116" s="154"/>
      <c r="H116" s="154"/>
      <c r="I116" s="154"/>
    </row>
    <row r="117" spans="1:9" s="79" customFormat="1" ht="15" x14ac:dyDescent="0.25">
      <c r="B117" s="153"/>
      <c r="D117" s="154"/>
      <c r="E117" s="154"/>
      <c r="F117" s="154"/>
      <c r="G117" s="154"/>
      <c r="H117" s="154"/>
      <c r="I117" s="154"/>
    </row>
  </sheetData>
  <mergeCells count="29">
    <mergeCell ref="F115:I115"/>
    <mergeCell ref="A95:I95"/>
    <mergeCell ref="A99:B100"/>
    <mergeCell ref="C99:C100"/>
    <mergeCell ref="D99:D100"/>
    <mergeCell ref="E99:E100"/>
    <mergeCell ref="F99:G99"/>
    <mergeCell ref="H99:I99"/>
    <mergeCell ref="A64:I64"/>
    <mergeCell ref="A68:B69"/>
    <mergeCell ref="C68:C69"/>
    <mergeCell ref="D68:D69"/>
    <mergeCell ref="E68:E69"/>
    <mergeCell ref="F68:G68"/>
    <mergeCell ref="H68:I68"/>
    <mergeCell ref="A1:I1"/>
    <mergeCell ref="A5:B6"/>
    <mergeCell ref="C5:C6"/>
    <mergeCell ref="D5:D6"/>
    <mergeCell ref="E5:E6"/>
    <mergeCell ref="F5:G5"/>
    <mergeCell ref="H5:I5"/>
    <mergeCell ref="A32:I32"/>
    <mergeCell ref="A36:B37"/>
    <mergeCell ref="C36:C37"/>
    <mergeCell ref="D36:D37"/>
    <mergeCell ref="E36:E37"/>
    <mergeCell ref="F36:G36"/>
    <mergeCell ref="H36:I36"/>
  </mergeCells>
  <phoneticPr fontId="24" type="noConversion"/>
  <pageMargins left="0.59055118110236227" right="0.59055118110236227" top="0.59055118110236227" bottom="0.59055118110236227" header="0.51181102362204722" footer="0.51181102362204722"/>
  <pageSetup paperSize="9" orientation="landscape" horizontalDpi="300" verticalDpi="300" r:id="rId1"/>
  <headerFooter alignWithMargins="0">
    <oddFooter xml:space="preserve">&amp;C&amp;"Times New Roman CE,Obyčejné"List číslo: &amp;"Times New Roman CE,Tučné"&amp;P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97"/>
  <sheetViews>
    <sheetView workbookViewId="0">
      <selection activeCell="L14" sqref="L14"/>
    </sheetView>
  </sheetViews>
  <sheetFormatPr defaultColWidth="9.140625" defaultRowHeight="12.75" x14ac:dyDescent="0.2"/>
  <cols>
    <col min="1" max="1" width="4" customWidth="1"/>
    <col min="2" max="2" width="4" style="12" customWidth="1"/>
    <col min="3" max="3" width="67.140625" customWidth="1"/>
    <col min="4" max="5" width="9.42578125" style="13" customWidth="1"/>
    <col min="6" max="6" width="8.5703125" style="13" customWidth="1"/>
    <col min="7" max="7" width="12.85546875" style="13" customWidth="1"/>
    <col min="8" max="8" width="8.5703125" style="13" customWidth="1"/>
    <col min="9" max="9" width="12.85546875" style="13" customWidth="1"/>
    <col min="10" max="10" width="1.42578125" customWidth="1"/>
    <col min="11" max="11" width="9.5703125" bestFit="1" customWidth="1"/>
  </cols>
  <sheetData>
    <row r="1" spans="1:11" s="131" customFormat="1" ht="26.25" customHeight="1" x14ac:dyDescent="0.35">
      <c r="A1" s="305" t="str">
        <f>'Zař. č. 1'!A1:I1</f>
        <v>SOUPIS PRACÍ A DODÁVEK - VZDUCHOTECHNIKA</v>
      </c>
      <c r="B1" s="305"/>
      <c r="C1" s="305"/>
      <c r="D1" s="305"/>
      <c r="E1" s="305"/>
      <c r="F1" s="305"/>
      <c r="G1" s="305"/>
      <c r="H1" s="305"/>
      <c r="I1" s="305"/>
    </row>
    <row r="2" spans="1:11" s="133" customFormat="1" ht="18.75" x14ac:dyDescent="0.3">
      <c r="A2" s="1" t="s">
        <v>0</v>
      </c>
      <c r="B2" s="14"/>
      <c r="C2" s="132" t="str">
        <f>'Zař. č. 1'!C2</f>
        <v>Karlovy Vary - ZŠ Krušnohorská; Bazén, tělocvičny - Výměna vzduchotechniky</v>
      </c>
      <c r="D2" s="15"/>
      <c r="E2" s="15"/>
      <c r="F2" s="15"/>
      <c r="G2" s="15"/>
      <c r="H2" s="1"/>
      <c r="I2" s="1"/>
    </row>
    <row r="3" spans="1:11" s="133" customFormat="1" ht="18.75" x14ac:dyDescent="0.3">
      <c r="A3" s="1" t="s">
        <v>234</v>
      </c>
      <c r="B3" s="14"/>
      <c r="C3" s="132"/>
      <c r="D3" s="15"/>
      <c r="E3" s="15"/>
      <c r="F3" s="15"/>
      <c r="G3" s="15"/>
      <c r="H3" s="1"/>
      <c r="I3" s="1"/>
    </row>
    <row r="4" spans="1:11" ht="7.5" customHeight="1" thickBot="1" x14ac:dyDescent="0.3">
      <c r="A4" s="1"/>
      <c r="B4" s="14"/>
      <c r="C4" s="1"/>
      <c r="D4" s="15"/>
      <c r="E4" s="15"/>
      <c r="F4" s="15"/>
      <c r="G4" s="15"/>
      <c r="H4" s="1"/>
      <c r="I4" s="1"/>
    </row>
    <row r="5" spans="1:11" s="79" customFormat="1" ht="15.75" customHeight="1" x14ac:dyDescent="0.25">
      <c r="A5" s="307" t="s">
        <v>32</v>
      </c>
      <c r="B5" s="308"/>
      <c r="C5" s="311" t="s">
        <v>1</v>
      </c>
      <c r="D5" s="303" t="s">
        <v>2</v>
      </c>
      <c r="E5" s="316" t="s">
        <v>3</v>
      </c>
      <c r="F5" s="301" t="s">
        <v>29</v>
      </c>
      <c r="G5" s="302"/>
      <c r="H5" s="301" t="s">
        <v>31</v>
      </c>
      <c r="I5" s="306"/>
      <c r="J5" s="78"/>
      <c r="K5" s="78"/>
    </row>
    <row r="6" spans="1:11" s="79" customFormat="1" ht="15.75" thickBot="1" x14ac:dyDescent="0.3">
      <c r="A6" s="309"/>
      <c r="B6" s="310"/>
      <c r="C6" s="312"/>
      <c r="D6" s="304"/>
      <c r="E6" s="317"/>
      <c r="F6" s="80" t="s">
        <v>30</v>
      </c>
      <c r="G6" s="82" t="s">
        <v>28</v>
      </c>
      <c r="H6" s="84" t="s">
        <v>30</v>
      </c>
      <c r="I6" s="81" t="s">
        <v>28</v>
      </c>
      <c r="J6" s="78"/>
      <c r="K6" s="78"/>
    </row>
    <row r="7" spans="1:11" s="3" customFormat="1" ht="15" customHeight="1" x14ac:dyDescent="0.25">
      <c r="A7" s="66" t="s">
        <v>13</v>
      </c>
      <c r="B7" s="67">
        <v>1</v>
      </c>
      <c r="C7" s="199" t="s">
        <v>288</v>
      </c>
      <c r="D7" s="48"/>
      <c r="E7" s="186"/>
      <c r="F7" s="200"/>
      <c r="G7" s="202"/>
      <c r="H7" s="167"/>
      <c r="I7" s="50"/>
      <c r="J7" s="2"/>
      <c r="K7" s="2"/>
    </row>
    <row r="8" spans="1:11" s="3" customFormat="1" ht="15.75" x14ac:dyDescent="0.25">
      <c r="A8" s="66" t="s">
        <v>13</v>
      </c>
      <c r="B8" s="67" t="s">
        <v>70</v>
      </c>
      <c r="C8" s="68" t="s">
        <v>77</v>
      </c>
      <c r="D8" s="48" t="s">
        <v>47</v>
      </c>
      <c r="E8" s="59">
        <v>1</v>
      </c>
      <c r="F8" s="201"/>
      <c r="G8" s="96">
        <f>E8*F8</f>
        <v>0</v>
      </c>
      <c r="H8" s="85">
        <f>F8*0.3</f>
        <v>0</v>
      </c>
      <c r="I8" s="50">
        <f>E8*H8</f>
        <v>0</v>
      </c>
      <c r="J8" s="2"/>
      <c r="K8" s="2"/>
    </row>
    <row r="9" spans="1:11" s="3" customFormat="1" ht="15.75" x14ac:dyDescent="0.25">
      <c r="A9" s="66" t="s">
        <v>13</v>
      </c>
      <c r="B9" s="67" t="s">
        <v>71</v>
      </c>
      <c r="C9" s="68" t="s">
        <v>80</v>
      </c>
      <c r="D9" s="48" t="s">
        <v>47</v>
      </c>
      <c r="E9" s="59">
        <v>1</v>
      </c>
      <c r="F9" s="201"/>
      <c r="G9" s="96">
        <f t="shared" ref="G9:G24" si="0">E9*F9</f>
        <v>0</v>
      </c>
      <c r="H9" s="85">
        <f t="shared" ref="H9:H23" si="1">F9*0.3</f>
        <v>0</v>
      </c>
      <c r="I9" s="50">
        <f t="shared" ref="I9:I24" si="2">E9*H9</f>
        <v>0</v>
      </c>
      <c r="J9" s="2"/>
      <c r="K9" s="2"/>
    </row>
    <row r="10" spans="1:11" s="3" customFormat="1" ht="15.75" x14ac:dyDescent="0.25">
      <c r="A10" s="66"/>
      <c r="B10" s="67"/>
      <c r="C10" s="68" t="s">
        <v>82</v>
      </c>
      <c r="D10" s="48" t="s">
        <v>47</v>
      </c>
      <c r="E10" s="59">
        <v>1</v>
      </c>
      <c r="F10" s="201"/>
      <c r="G10" s="96">
        <f t="shared" si="0"/>
        <v>0</v>
      </c>
      <c r="H10" s="85">
        <f t="shared" si="1"/>
        <v>0</v>
      </c>
      <c r="I10" s="50">
        <f t="shared" si="2"/>
        <v>0</v>
      </c>
      <c r="J10" s="2"/>
      <c r="K10" s="2"/>
    </row>
    <row r="11" spans="1:11" s="3" customFormat="1" ht="15.75" x14ac:dyDescent="0.25">
      <c r="A11" s="66" t="s">
        <v>13</v>
      </c>
      <c r="B11" s="67" t="s">
        <v>72</v>
      </c>
      <c r="C11" s="68" t="s">
        <v>255</v>
      </c>
      <c r="D11" s="48" t="s">
        <v>47</v>
      </c>
      <c r="E11" s="59">
        <v>1</v>
      </c>
      <c r="F11" s="201"/>
      <c r="G11" s="96">
        <f t="shared" si="0"/>
        <v>0</v>
      </c>
      <c r="H11" s="85">
        <f t="shared" si="1"/>
        <v>0</v>
      </c>
      <c r="I11" s="50">
        <f t="shared" si="2"/>
        <v>0</v>
      </c>
      <c r="J11" s="2"/>
      <c r="K11" s="2"/>
    </row>
    <row r="12" spans="1:11" s="3" customFormat="1" ht="15.75" x14ac:dyDescent="0.25">
      <c r="A12" s="66" t="s">
        <v>13</v>
      </c>
      <c r="B12" s="67" t="s">
        <v>73</v>
      </c>
      <c r="C12" s="68" t="s">
        <v>78</v>
      </c>
      <c r="D12" s="48" t="s">
        <v>47</v>
      </c>
      <c r="E12" s="59">
        <v>2</v>
      </c>
      <c r="F12" s="201"/>
      <c r="G12" s="96">
        <f t="shared" si="0"/>
        <v>0</v>
      </c>
      <c r="H12" s="85">
        <f t="shared" si="1"/>
        <v>0</v>
      </c>
      <c r="I12" s="50">
        <f t="shared" si="2"/>
        <v>0</v>
      </c>
      <c r="J12" s="2"/>
      <c r="K12" s="2"/>
    </row>
    <row r="13" spans="1:11" s="3" customFormat="1" ht="15.75" x14ac:dyDescent="0.25">
      <c r="A13" s="66" t="s">
        <v>13</v>
      </c>
      <c r="B13" s="67" t="s">
        <v>74</v>
      </c>
      <c r="C13" s="68" t="s">
        <v>246</v>
      </c>
      <c r="D13" s="48" t="s">
        <v>47</v>
      </c>
      <c r="E13" s="59">
        <v>1</v>
      </c>
      <c r="F13" s="201"/>
      <c r="G13" s="96">
        <f t="shared" si="0"/>
        <v>0</v>
      </c>
      <c r="H13" s="85">
        <f t="shared" si="1"/>
        <v>0</v>
      </c>
      <c r="I13" s="50">
        <f t="shared" si="2"/>
        <v>0</v>
      </c>
      <c r="J13" s="2"/>
      <c r="K13" s="2"/>
    </row>
    <row r="14" spans="1:11" s="3" customFormat="1" ht="18.75" x14ac:dyDescent="0.3">
      <c r="A14" s="66"/>
      <c r="B14" s="67"/>
      <c r="C14" s="68" t="s">
        <v>250</v>
      </c>
      <c r="D14" s="48"/>
      <c r="E14" s="59"/>
      <c r="F14" s="201"/>
      <c r="G14" s="96"/>
      <c r="H14" s="85"/>
      <c r="I14" s="50"/>
      <c r="J14" s="2"/>
      <c r="K14" s="2"/>
    </row>
    <row r="15" spans="1:11" s="3" customFormat="1" ht="15.75" x14ac:dyDescent="0.25">
      <c r="A15" s="66"/>
      <c r="B15" s="67"/>
      <c r="C15" s="68" t="s">
        <v>247</v>
      </c>
      <c r="D15" s="48"/>
      <c r="E15" s="59"/>
      <c r="F15" s="201"/>
      <c r="G15" s="96"/>
      <c r="H15" s="85"/>
      <c r="I15" s="50"/>
      <c r="J15" s="2"/>
      <c r="K15" s="2"/>
    </row>
    <row r="16" spans="1:11" s="3" customFormat="1" ht="15.75" x14ac:dyDescent="0.25">
      <c r="A16" s="66" t="s">
        <v>13</v>
      </c>
      <c r="B16" s="67" t="s">
        <v>75</v>
      </c>
      <c r="C16" s="68" t="s">
        <v>79</v>
      </c>
      <c r="D16" s="48" t="s">
        <v>47</v>
      </c>
      <c r="E16" s="59">
        <v>2</v>
      </c>
      <c r="F16" s="201"/>
      <c r="G16" s="96">
        <f t="shared" si="0"/>
        <v>0</v>
      </c>
      <c r="H16" s="85">
        <f t="shared" si="1"/>
        <v>0</v>
      </c>
      <c r="I16" s="50">
        <f t="shared" si="2"/>
        <v>0</v>
      </c>
      <c r="J16" s="2"/>
      <c r="K16" s="2"/>
    </row>
    <row r="17" spans="1:11" s="3" customFormat="1" ht="15.75" x14ac:dyDescent="0.25">
      <c r="A17" s="66" t="s">
        <v>13</v>
      </c>
      <c r="B17" s="67" t="s">
        <v>76</v>
      </c>
      <c r="C17" s="68" t="s">
        <v>81</v>
      </c>
      <c r="D17" s="48" t="s">
        <v>47</v>
      </c>
      <c r="E17" s="59">
        <v>1</v>
      </c>
      <c r="F17" s="182"/>
      <c r="G17" s="96">
        <f t="shared" si="0"/>
        <v>0</v>
      </c>
      <c r="H17" s="85">
        <f t="shared" si="1"/>
        <v>0</v>
      </c>
      <c r="I17" s="50">
        <f t="shared" si="2"/>
        <v>0</v>
      </c>
      <c r="J17" s="2"/>
      <c r="K17" s="2"/>
    </row>
    <row r="18" spans="1:11" s="3" customFormat="1" ht="16.5" x14ac:dyDescent="0.3">
      <c r="A18" s="66"/>
      <c r="B18" s="67"/>
      <c r="C18" s="68" t="s">
        <v>95</v>
      </c>
      <c r="D18" s="48"/>
      <c r="E18" s="59"/>
      <c r="F18" s="182"/>
      <c r="G18" s="96"/>
      <c r="H18" s="85"/>
      <c r="I18" s="50"/>
      <c r="J18" s="2"/>
      <c r="K18" s="2"/>
    </row>
    <row r="19" spans="1:11" s="3" customFormat="1" ht="15.75" x14ac:dyDescent="0.25">
      <c r="A19" s="124" t="s">
        <v>13</v>
      </c>
      <c r="B19" s="125" t="s">
        <v>269</v>
      </c>
      <c r="C19" s="69" t="s">
        <v>270</v>
      </c>
      <c r="D19" s="52" t="s">
        <v>47</v>
      </c>
      <c r="E19" s="127">
        <v>1</v>
      </c>
      <c r="F19" s="174"/>
      <c r="G19" s="203">
        <f t="shared" ref="G19" si="3">E19*F19</f>
        <v>0</v>
      </c>
      <c r="H19" s="128">
        <f t="shared" ref="H19" si="4">F19*0.3</f>
        <v>0</v>
      </c>
      <c r="I19" s="54">
        <f t="shared" ref="I19" si="5">E19*H19</f>
        <v>0</v>
      </c>
      <c r="J19" s="2"/>
      <c r="K19" s="2"/>
    </row>
    <row r="20" spans="1:11" s="3" customFormat="1" ht="15.75" x14ac:dyDescent="0.25">
      <c r="A20" s="70" t="s">
        <v>13</v>
      </c>
      <c r="B20" s="71">
        <v>2</v>
      </c>
      <c r="C20" s="164" t="s">
        <v>289</v>
      </c>
      <c r="D20" s="55"/>
      <c r="E20" s="57"/>
      <c r="F20" s="159"/>
      <c r="G20" s="97"/>
      <c r="H20" s="169"/>
      <c r="I20" s="56"/>
      <c r="J20" s="2"/>
      <c r="K20" s="2"/>
    </row>
    <row r="21" spans="1:11" s="3" customFormat="1" ht="15.75" x14ac:dyDescent="0.25">
      <c r="A21" s="66"/>
      <c r="B21" s="67"/>
      <c r="C21" s="68" t="s">
        <v>248</v>
      </c>
      <c r="D21" s="48"/>
      <c r="E21" s="49"/>
      <c r="F21" s="85"/>
      <c r="G21" s="96"/>
      <c r="H21" s="85"/>
      <c r="I21" s="50"/>
      <c r="J21" s="2"/>
      <c r="K21" s="2"/>
    </row>
    <row r="22" spans="1:11" s="3" customFormat="1" ht="18.75" x14ac:dyDescent="0.3">
      <c r="A22" s="191"/>
      <c r="B22" s="192"/>
      <c r="C22" s="68" t="s">
        <v>83</v>
      </c>
      <c r="D22" s="160"/>
      <c r="E22" s="161"/>
      <c r="F22" s="85"/>
      <c r="G22" s="204"/>
      <c r="H22" s="85"/>
      <c r="I22" s="50"/>
      <c r="J22" s="2"/>
      <c r="K22" s="2"/>
    </row>
    <row r="23" spans="1:11" s="3" customFormat="1" ht="15.75" x14ac:dyDescent="0.25">
      <c r="A23" s="124"/>
      <c r="B23" s="125"/>
      <c r="C23" s="69" t="s">
        <v>251</v>
      </c>
      <c r="D23" s="52" t="s">
        <v>47</v>
      </c>
      <c r="E23" s="53">
        <v>1</v>
      </c>
      <c r="F23" s="126"/>
      <c r="G23" s="203">
        <f t="shared" si="0"/>
        <v>0</v>
      </c>
      <c r="H23" s="128">
        <f t="shared" si="1"/>
        <v>0</v>
      </c>
      <c r="I23" s="54">
        <f t="shared" si="2"/>
        <v>0</v>
      </c>
      <c r="J23" s="2"/>
      <c r="K23" s="2"/>
    </row>
    <row r="24" spans="1:11" s="3" customFormat="1" ht="15.75" x14ac:dyDescent="0.25">
      <c r="A24" s="70" t="s">
        <v>13</v>
      </c>
      <c r="B24" s="163" t="s">
        <v>87</v>
      </c>
      <c r="C24" s="164" t="s">
        <v>265</v>
      </c>
      <c r="D24" s="55" t="s">
        <v>86</v>
      </c>
      <c r="E24" s="165">
        <v>1</v>
      </c>
      <c r="F24" s="121"/>
      <c r="G24" s="97">
        <f t="shared" si="0"/>
        <v>0</v>
      </c>
      <c r="H24" s="169">
        <f>F24*0.15</f>
        <v>0</v>
      </c>
      <c r="I24" s="56">
        <f t="shared" si="2"/>
        <v>0</v>
      </c>
      <c r="J24" s="2"/>
      <c r="K24" s="2"/>
    </row>
    <row r="25" spans="1:11" s="3" customFormat="1" ht="15.75" x14ac:dyDescent="0.25">
      <c r="A25" s="116" t="s">
        <v>13</v>
      </c>
      <c r="B25" s="205" t="s">
        <v>258</v>
      </c>
      <c r="C25" s="118" t="s">
        <v>252</v>
      </c>
      <c r="D25" s="119" t="s">
        <v>47</v>
      </c>
      <c r="E25" s="156">
        <v>1</v>
      </c>
      <c r="F25" s="121"/>
      <c r="G25" s="151"/>
      <c r="H25" s="144"/>
      <c r="I25" s="122"/>
      <c r="J25" s="2"/>
      <c r="K25" s="2"/>
    </row>
    <row r="26" spans="1:11" s="3" customFormat="1" ht="15.75" x14ac:dyDescent="0.25">
      <c r="A26" s="116" t="s">
        <v>13</v>
      </c>
      <c r="B26" s="205" t="s">
        <v>259</v>
      </c>
      <c r="C26" s="118" t="s">
        <v>253</v>
      </c>
      <c r="D26" s="119" t="s">
        <v>47</v>
      </c>
      <c r="E26" s="156">
        <v>1</v>
      </c>
      <c r="F26" s="121"/>
      <c r="G26" s="96"/>
      <c r="H26" s="85"/>
      <c r="I26" s="50"/>
      <c r="J26" s="2"/>
      <c r="K26" s="2"/>
    </row>
    <row r="27" spans="1:11" s="3" customFormat="1" ht="15.75" x14ac:dyDescent="0.25">
      <c r="A27" s="116" t="s">
        <v>13</v>
      </c>
      <c r="B27" s="205" t="s">
        <v>260</v>
      </c>
      <c r="C27" s="68" t="s">
        <v>254</v>
      </c>
      <c r="D27" s="119" t="s">
        <v>47</v>
      </c>
      <c r="E27" s="59">
        <v>2</v>
      </c>
      <c r="F27" s="51"/>
      <c r="G27" s="96"/>
      <c r="H27" s="85"/>
      <c r="I27" s="50"/>
      <c r="J27" s="2"/>
      <c r="K27" s="2"/>
    </row>
    <row r="28" spans="1:11" ht="15.75" x14ac:dyDescent="0.25">
      <c r="A28" s="116" t="s">
        <v>13</v>
      </c>
      <c r="B28" s="205" t="s">
        <v>261</v>
      </c>
      <c r="C28" s="68" t="s">
        <v>267</v>
      </c>
      <c r="D28" s="119" t="s">
        <v>47</v>
      </c>
      <c r="E28" s="59">
        <v>1</v>
      </c>
      <c r="F28" s="51"/>
      <c r="G28" s="96"/>
      <c r="H28" s="85"/>
      <c r="I28" s="50"/>
      <c r="J28" s="1"/>
      <c r="K28" s="1"/>
    </row>
    <row r="29" spans="1:11" s="4" customFormat="1" ht="15.75" x14ac:dyDescent="0.25">
      <c r="A29" s="116" t="s">
        <v>13</v>
      </c>
      <c r="B29" s="205" t="s">
        <v>262</v>
      </c>
      <c r="C29" s="68" t="s">
        <v>266</v>
      </c>
      <c r="D29" s="119" t="s">
        <v>47</v>
      </c>
      <c r="E29" s="59">
        <v>1</v>
      </c>
      <c r="F29" s="51"/>
      <c r="G29" s="96"/>
      <c r="H29" s="85"/>
      <c r="I29" s="50"/>
      <c r="J29" s="1"/>
      <c r="K29" s="1"/>
    </row>
    <row r="30" spans="1:11" s="4" customFormat="1" ht="15.75" x14ac:dyDescent="0.25">
      <c r="A30" s="116" t="s">
        <v>13</v>
      </c>
      <c r="B30" s="205" t="s">
        <v>263</v>
      </c>
      <c r="C30" s="68" t="s">
        <v>256</v>
      </c>
      <c r="D30" s="119" t="s">
        <v>47</v>
      </c>
      <c r="E30" s="59">
        <v>1</v>
      </c>
      <c r="F30" s="51"/>
      <c r="G30" s="96"/>
      <c r="H30" s="85"/>
      <c r="I30" s="50"/>
      <c r="J30" s="1"/>
      <c r="K30" s="1"/>
    </row>
    <row r="31" spans="1:11" s="4" customFormat="1" ht="16.5" thickBot="1" x14ac:dyDescent="0.3">
      <c r="A31" s="177" t="s">
        <v>13</v>
      </c>
      <c r="B31" s="207" t="s">
        <v>264</v>
      </c>
      <c r="C31" s="87" t="s">
        <v>257</v>
      </c>
      <c r="D31" s="60" t="s">
        <v>47</v>
      </c>
      <c r="E31" s="61">
        <v>1</v>
      </c>
      <c r="F31" s="198"/>
      <c r="G31" s="98"/>
      <c r="H31" s="99"/>
      <c r="I31" s="62"/>
      <c r="J31" s="1"/>
      <c r="K31" s="1"/>
    </row>
    <row r="32" spans="1:11" s="4" customFormat="1" ht="15.75" x14ac:dyDescent="0.25">
      <c r="A32" s="134"/>
      <c r="B32" s="135"/>
      <c r="C32" s="136"/>
      <c r="D32" s="137"/>
      <c r="E32" s="138"/>
      <c r="F32" s="139"/>
      <c r="G32" s="140"/>
      <c r="H32" s="22"/>
      <c r="I32" s="21"/>
      <c r="J32" s="1"/>
      <c r="K32" s="1"/>
    </row>
    <row r="33" spans="1:11" s="131" customFormat="1" ht="26.25" customHeight="1" x14ac:dyDescent="0.35">
      <c r="A33" s="305" t="str">
        <f>A1</f>
        <v>SOUPIS PRACÍ A DODÁVEK - VZDUCHOTECHNIKA</v>
      </c>
      <c r="B33" s="305"/>
      <c r="C33" s="305"/>
      <c r="D33" s="305"/>
      <c r="E33" s="305"/>
      <c r="F33" s="305"/>
      <c r="G33" s="305"/>
      <c r="H33" s="305"/>
      <c r="I33" s="305"/>
    </row>
    <row r="34" spans="1:11" s="133" customFormat="1" ht="18.75" x14ac:dyDescent="0.3">
      <c r="A34" s="1" t="s">
        <v>0</v>
      </c>
      <c r="B34" s="14"/>
      <c r="C34" s="132" t="str">
        <f>C2</f>
        <v>Karlovy Vary - ZŠ Krušnohorská; Bazén, tělocvičny - Výměna vzduchotechniky</v>
      </c>
      <c r="D34" s="15"/>
      <c r="E34" s="15"/>
      <c r="F34" s="15"/>
      <c r="G34" s="15"/>
      <c r="H34" s="1"/>
      <c r="I34" s="1"/>
    </row>
    <row r="35" spans="1:11" s="133" customFormat="1" ht="18.75" x14ac:dyDescent="0.3">
      <c r="A35" s="1" t="s">
        <v>234</v>
      </c>
      <c r="B35" s="14"/>
      <c r="C35" s="132"/>
      <c r="D35" s="15"/>
      <c r="E35" s="15"/>
      <c r="F35" s="15"/>
      <c r="G35" s="15"/>
      <c r="H35" s="1"/>
      <c r="I35" s="1"/>
    </row>
    <row r="36" spans="1:11" ht="7.5" customHeight="1" thickBot="1" x14ac:dyDescent="0.3">
      <c r="A36" s="1"/>
      <c r="B36" s="14"/>
      <c r="C36" s="1"/>
      <c r="D36" s="15"/>
      <c r="E36" s="15"/>
      <c r="F36" s="15"/>
      <c r="G36" s="15"/>
      <c r="H36" s="1"/>
      <c r="I36" s="1"/>
    </row>
    <row r="37" spans="1:11" s="79" customFormat="1" ht="15.75" customHeight="1" x14ac:dyDescent="0.25">
      <c r="A37" s="307" t="s">
        <v>32</v>
      </c>
      <c r="B37" s="308"/>
      <c r="C37" s="311" t="s">
        <v>1</v>
      </c>
      <c r="D37" s="303" t="s">
        <v>2</v>
      </c>
      <c r="E37" s="316" t="s">
        <v>3</v>
      </c>
      <c r="F37" s="301" t="s">
        <v>29</v>
      </c>
      <c r="G37" s="302"/>
      <c r="H37" s="301" t="s">
        <v>31</v>
      </c>
      <c r="I37" s="306"/>
      <c r="J37" s="78"/>
      <c r="K37" s="78"/>
    </row>
    <row r="38" spans="1:11" s="79" customFormat="1" ht="15.75" thickBot="1" x14ac:dyDescent="0.3">
      <c r="A38" s="309"/>
      <c r="B38" s="310"/>
      <c r="C38" s="312"/>
      <c r="D38" s="304"/>
      <c r="E38" s="317"/>
      <c r="F38" s="80" t="s">
        <v>30</v>
      </c>
      <c r="G38" s="82" t="s">
        <v>28</v>
      </c>
      <c r="H38" s="84" t="s">
        <v>30</v>
      </c>
      <c r="I38" s="81" t="s">
        <v>28</v>
      </c>
      <c r="J38" s="78"/>
      <c r="K38" s="78"/>
    </row>
    <row r="39" spans="1:11" s="3" customFormat="1" ht="15" customHeight="1" x14ac:dyDescent="0.25">
      <c r="A39" s="70" t="s">
        <v>13</v>
      </c>
      <c r="B39" s="71">
        <v>4</v>
      </c>
      <c r="C39" s="175" t="s">
        <v>272</v>
      </c>
      <c r="D39" s="55"/>
      <c r="E39" s="57"/>
      <c r="F39" s="58"/>
      <c r="G39" s="202"/>
      <c r="H39" s="167"/>
      <c r="I39" s="50"/>
      <c r="J39" s="2"/>
      <c r="K39" s="2"/>
    </row>
    <row r="40" spans="1:11" s="3" customFormat="1" ht="15.75" x14ac:dyDescent="0.25">
      <c r="A40" s="208"/>
      <c r="B40" s="209"/>
      <c r="C40" s="181" t="s">
        <v>89</v>
      </c>
      <c r="D40" s="64"/>
      <c r="E40" s="95"/>
      <c r="F40" s="63"/>
      <c r="G40" s="102"/>
      <c r="H40" s="85"/>
      <c r="I40" s="50"/>
      <c r="J40" s="2"/>
      <c r="K40" s="2"/>
    </row>
    <row r="41" spans="1:11" s="3" customFormat="1" ht="15.75" x14ac:dyDescent="0.25">
      <c r="A41" s="88"/>
      <c r="B41" s="195"/>
      <c r="C41" s="69" t="s">
        <v>88</v>
      </c>
      <c r="D41" s="52" t="s">
        <v>47</v>
      </c>
      <c r="E41" s="53">
        <v>1</v>
      </c>
      <c r="F41" s="210"/>
      <c r="G41" s="203">
        <f t="shared" ref="G41:G63" si="6">E41*F41</f>
        <v>0</v>
      </c>
      <c r="H41" s="128">
        <f t="shared" ref="H41:H63" si="7">F41*0.3</f>
        <v>0</v>
      </c>
      <c r="I41" s="54">
        <f t="shared" ref="I41:I63" si="8">E41*H41</f>
        <v>0</v>
      </c>
      <c r="J41" s="2"/>
      <c r="K41" s="2"/>
    </row>
    <row r="42" spans="1:11" s="3" customFormat="1" ht="15.75" x14ac:dyDescent="0.25">
      <c r="A42" s="66" t="s">
        <v>13</v>
      </c>
      <c r="B42" s="117">
        <v>5</v>
      </c>
      <c r="C42" s="118" t="s">
        <v>290</v>
      </c>
      <c r="D42" s="119"/>
      <c r="E42" s="156"/>
      <c r="F42" s="121"/>
      <c r="G42" s="97"/>
      <c r="H42" s="169"/>
      <c r="I42" s="56"/>
      <c r="J42" s="2"/>
      <c r="K42" s="2"/>
    </row>
    <row r="43" spans="1:11" s="3" customFormat="1" ht="15.75" x14ac:dyDescent="0.25">
      <c r="A43" s="124"/>
      <c r="B43" s="125"/>
      <c r="C43" s="69" t="s">
        <v>90</v>
      </c>
      <c r="D43" s="52" t="s">
        <v>47</v>
      </c>
      <c r="E43" s="127">
        <v>2</v>
      </c>
      <c r="F43" s="174"/>
      <c r="G43" s="203">
        <f t="shared" si="6"/>
        <v>0</v>
      </c>
      <c r="H43" s="128">
        <f t="shared" si="7"/>
        <v>0</v>
      </c>
      <c r="I43" s="54">
        <f t="shared" si="8"/>
        <v>0</v>
      </c>
      <c r="J43" s="2"/>
      <c r="K43" s="2"/>
    </row>
    <row r="44" spans="1:11" s="3" customFormat="1" ht="15.75" x14ac:dyDescent="0.25">
      <c r="A44" s="70" t="s">
        <v>13</v>
      </c>
      <c r="B44" s="71">
        <v>6</v>
      </c>
      <c r="C44" s="164" t="s">
        <v>291</v>
      </c>
      <c r="D44" s="55"/>
      <c r="E44" s="165"/>
      <c r="F44" s="121"/>
      <c r="G44" s="151"/>
      <c r="H44" s="169"/>
      <c r="I44" s="56"/>
      <c r="J44" s="2"/>
      <c r="K44" s="2"/>
    </row>
    <row r="45" spans="1:11" s="3" customFormat="1" ht="15.75" x14ac:dyDescent="0.25">
      <c r="A45" s="124"/>
      <c r="B45" s="125"/>
      <c r="C45" s="69" t="s">
        <v>91</v>
      </c>
      <c r="D45" s="52" t="s">
        <v>47</v>
      </c>
      <c r="E45" s="127">
        <v>1</v>
      </c>
      <c r="F45" s="128"/>
      <c r="G45" s="203">
        <f t="shared" si="6"/>
        <v>0</v>
      </c>
      <c r="H45" s="128">
        <f t="shared" si="7"/>
        <v>0</v>
      </c>
      <c r="I45" s="54">
        <f t="shared" si="8"/>
        <v>0</v>
      </c>
      <c r="J45" s="2"/>
      <c r="K45" s="2"/>
    </row>
    <row r="46" spans="1:11" s="3" customFormat="1" ht="15.75" x14ac:dyDescent="0.25">
      <c r="A46" s="70" t="s">
        <v>13</v>
      </c>
      <c r="B46" s="71">
        <v>7</v>
      </c>
      <c r="C46" s="175" t="s">
        <v>292</v>
      </c>
      <c r="D46" s="55"/>
      <c r="E46" s="57"/>
      <c r="F46" s="176"/>
      <c r="G46" s="97"/>
      <c r="H46" s="169"/>
      <c r="I46" s="56"/>
      <c r="J46" s="2"/>
      <c r="K46" s="2"/>
    </row>
    <row r="47" spans="1:11" s="3" customFormat="1" ht="15.75" x14ac:dyDescent="0.25">
      <c r="A47" s="124"/>
      <c r="B47" s="125"/>
      <c r="C47" s="173" t="s">
        <v>92</v>
      </c>
      <c r="D47" s="52" t="s">
        <v>47</v>
      </c>
      <c r="E47" s="53">
        <v>1</v>
      </c>
      <c r="F47" s="129"/>
      <c r="G47" s="203">
        <f t="shared" si="6"/>
        <v>0</v>
      </c>
      <c r="H47" s="128">
        <f t="shared" si="7"/>
        <v>0</v>
      </c>
      <c r="I47" s="54">
        <f t="shared" si="8"/>
        <v>0</v>
      </c>
      <c r="J47" s="2"/>
      <c r="K47" s="2"/>
    </row>
    <row r="48" spans="1:11" s="3" customFormat="1" ht="15.75" x14ac:dyDescent="0.25">
      <c r="A48" s="116" t="s">
        <v>13</v>
      </c>
      <c r="B48" s="117">
        <v>8</v>
      </c>
      <c r="C48" s="175" t="s">
        <v>93</v>
      </c>
      <c r="D48" s="119"/>
      <c r="E48" s="120"/>
      <c r="F48" s="121"/>
      <c r="G48" s="151"/>
      <c r="H48" s="169"/>
      <c r="I48" s="56"/>
      <c r="J48" s="2"/>
      <c r="K48" s="2"/>
    </row>
    <row r="49" spans="1:11" s="3" customFormat="1" ht="15.75" x14ac:dyDescent="0.25">
      <c r="A49" s="124"/>
      <c r="B49" s="125"/>
      <c r="C49" s="173" t="s">
        <v>94</v>
      </c>
      <c r="D49" s="52" t="s">
        <v>47</v>
      </c>
      <c r="E49" s="53">
        <v>8</v>
      </c>
      <c r="F49" s="126"/>
      <c r="G49" s="203">
        <f t="shared" si="6"/>
        <v>0</v>
      </c>
      <c r="H49" s="128">
        <f t="shared" si="7"/>
        <v>0</v>
      </c>
      <c r="I49" s="54">
        <f t="shared" si="8"/>
        <v>0</v>
      </c>
      <c r="J49" s="2"/>
      <c r="K49" s="2"/>
    </row>
    <row r="50" spans="1:11" s="3" customFormat="1" ht="15.75" x14ac:dyDescent="0.25">
      <c r="A50" s="116" t="s">
        <v>13</v>
      </c>
      <c r="B50" s="117">
        <v>9</v>
      </c>
      <c r="C50" s="175" t="s">
        <v>93</v>
      </c>
      <c r="D50" s="119"/>
      <c r="E50" s="120"/>
      <c r="F50" s="121"/>
      <c r="G50" s="151"/>
      <c r="H50" s="169"/>
      <c r="I50" s="56"/>
      <c r="J50" s="2"/>
      <c r="K50" s="2"/>
    </row>
    <row r="51" spans="1:11" s="3" customFormat="1" ht="15.75" x14ac:dyDescent="0.25">
      <c r="A51" s="124"/>
      <c r="B51" s="125"/>
      <c r="C51" s="173" t="s">
        <v>146</v>
      </c>
      <c r="D51" s="52" t="s">
        <v>47</v>
      </c>
      <c r="E51" s="53">
        <v>5</v>
      </c>
      <c r="F51" s="126"/>
      <c r="G51" s="203">
        <f t="shared" si="6"/>
        <v>0</v>
      </c>
      <c r="H51" s="128">
        <f t="shared" si="7"/>
        <v>0</v>
      </c>
      <c r="I51" s="162">
        <f t="shared" si="8"/>
        <v>0</v>
      </c>
      <c r="J51" s="2"/>
      <c r="K51" s="2"/>
    </row>
    <row r="52" spans="1:11" s="3" customFormat="1" ht="15.75" x14ac:dyDescent="0.25">
      <c r="A52" s="70" t="s">
        <v>13</v>
      </c>
      <c r="B52" s="180">
        <v>10</v>
      </c>
      <c r="C52" s="72" t="s">
        <v>49</v>
      </c>
      <c r="D52" s="55"/>
      <c r="E52" s="165"/>
      <c r="F52" s="58"/>
      <c r="G52" s="143"/>
      <c r="H52" s="169"/>
      <c r="I52" s="56"/>
      <c r="J52" s="2"/>
      <c r="K52" s="2"/>
    </row>
    <row r="53" spans="1:11" s="3" customFormat="1" ht="15.75" x14ac:dyDescent="0.25">
      <c r="A53" s="73"/>
      <c r="B53" s="74"/>
      <c r="C53" s="181" t="s">
        <v>50</v>
      </c>
      <c r="D53" s="48"/>
      <c r="E53" s="59"/>
      <c r="F53" s="182"/>
      <c r="G53" s="83"/>
      <c r="H53" s="85"/>
      <c r="I53" s="50"/>
      <c r="J53" s="2"/>
      <c r="K53" s="2"/>
    </row>
    <row r="54" spans="1:11" s="3" customFormat="1" ht="15.75" x14ac:dyDescent="0.25">
      <c r="A54" s="73"/>
      <c r="B54" s="74"/>
      <c r="C54" s="68" t="s">
        <v>54</v>
      </c>
      <c r="D54" s="48" t="s">
        <v>48</v>
      </c>
      <c r="E54" s="59">
        <v>7</v>
      </c>
      <c r="F54" s="182"/>
      <c r="G54" s="83">
        <f t="shared" si="6"/>
        <v>0</v>
      </c>
      <c r="H54" s="85">
        <f t="shared" si="7"/>
        <v>0</v>
      </c>
      <c r="I54" s="50">
        <f t="shared" si="8"/>
        <v>0</v>
      </c>
      <c r="J54" s="2"/>
      <c r="K54" s="2"/>
    </row>
    <row r="55" spans="1:11" s="3" customFormat="1" ht="15.75" x14ac:dyDescent="0.25">
      <c r="A55" s="73"/>
      <c r="B55" s="74"/>
      <c r="C55" s="181" t="s">
        <v>55</v>
      </c>
      <c r="D55" s="48" t="s">
        <v>47</v>
      </c>
      <c r="E55" s="59">
        <v>4</v>
      </c>
      <c r="F55" s="182"/>
      <c r="G55" s="83">
        <f t="shared" si="6"/>
        <v>0</v>
      </c>
      <c r="H55" s="85">
        <f t="shared" si="7"/>
        <v>0</v>
      </c>
      <c r="I55" s="50">
        <f t="shared" si="8"/>
        <v>0</v>
      </c>
      <c r="J55" s="2"/>
      <c r="K55" s="2"/>
    </row>
    <row r="56" spans="1:11" s="3" customFormat="1" ht="15.75" x14ac:dyDescent="0.25">
      <c r="A56" s="73"/>
      <c r="B56" s="74"/>
      <c r="C56" s="68" t="s">
        <v>56</v>
      </c>
      <c r="D56" s="48" t="s">
        <v>48</v>
      </c>
      <c r="E56" s="59">
        <v>12</v>
      </c>
      <c r="F56" s="183"/>
      <c r="G56" s="83">
        <f t="shared" si="6"/>
        <v>0</v>
      </c>
      <c r="H56" s="85">
        <f t="shared" si="7"/>
        <v>0</v>
      </c>
      <c r="I56" s="50">
        <f t="shared" si="8"/>
        <v>0</v>
      </c>
      <c r="J56" s="2"/>
      <c r="K56" s="2"/>
    </row>
    <row r="57" spans="1:11" s="3" customFormat="1" ht="15.75" x14ac:dyDescent="0.25">
      <c r="A57" s="73"/>
      <c r="B57" s="74"/>
      <c r="C57" s="181" t="s">
        <v>57</v>
      </c>
      <c r="D57" s="48" t="s">
        <v>47</v>
      </c>
      <c r="E57" s="59">
        <v>1</v>
      </c>
      <c r="F57" s="184"/>
      <c r="G57" s="83">
        <f t="shared" si="6"/>
        <v>0</v>
      </c>
      <c r="H57" s="85">
        <f t="shared" si="7"/>
        <v>0</v>
      </c>
      <c r="I57" s="50">
        <f t="shared" si="8"/>
        <v>0</v>
      </c>
      <c r="J57" s="2"/>
      <c r="K57" s="2"/>
    </row>
    <row r="58" spans="1:11" s="3" customFormat="1" ht="15.75" x14ac:dyDescent="0.25">
      <c r="A58" s="73"/>
      <c r="B58" s="74"/>
      <c r="C58" s="68" t="s">
        <v>51</v>
      </c>
      <c r="D58" s="48" t="s">
        <v>48</v>
      </c>
      <c r="E58" s="59">
        <v>2</v>
      </c>
      <c r="F58" s="183"/>
      <c r="G58" s="83">
        <f t="shared" si="6"/>
        <v>0</v>
      </c>
      <c r="H58" s="85">
        <f t="shared" si="7"/>
        <v>0</v>
      </c>
      <c r="I58" s="50">
        <f t="shared" si="8"/>
        <v>0</v>
      </c>
      <c r="J58" s="2"/>
      <c r="K58" s="2"/>
    </row>
    <row r="59" spans="1:11" s="3" customFormat="1" ht="15.75" x14ac:dyDescent="0.25">
      <c r="A59" s="73"/>
      <c r="B59" s="74"/>
      <c r="C59" s="181" t="s">
        <v>52</v>
      </c>
      <c r="D59" s="48" t="s">
        <v>47</v>
      </c>
      <c r="E59" s="59">
        <v>1</v>
      </c>
      <c r="F59" s="184"/>
      <c r="G59" s="83">
        <f t="shared" si="6"/>
        <v>0</v>
      </c>
      <c r="H59" s="85">
        <f t="shared" si="7"/>
        <v>0</v>
      </c>
      <c r="I59" s="50">
        <f t="shared" si="8"/>
        <v>0</v>
      </c>
      <c r="J59" s="2"/>
      <c r="K59" s="2"/>
    </row>
    <row r="60" spans="1:11" s="3" customFormat="1" ht="15.75" x14ac:dyDescent="0.25">
      <c r="A60" s="187"/>
      <c r="B60" s="188"/>
      <c r="C60" s="69" t="s">
        <v>53</v>
      </c>
      <c r="D60" s="52" t="s">
        <v>48</v>
      </c>
      <c r="E60" s="127">
        <v>3</v>
      </c>
      <c r="F60" s="129"/>
      <c r="G60" s="142">
        <f t="shared" si="6"/>
        <v>0</v>
      </c>
      <c r="H60" s="128">
        <f t="shared" si="7"/>
        <v>0</v>
      </c>
      <c r="I60" s="54">
        <f t="shared" si="8"/>
        <v>0</v>
      </c>
      <c r="J60" s="2"/>
      <c r="K60" s="2"/>
    </row>
    <row r="61" spans="1:11" s="3" customFormat="1" ht="15.75" x14ac:dyDescent="0.25">
      <c r="A61" s="70" t="s">
        <v>13</v>
      </c>
      <c r="B61" s="180">
        <v>11</v>
      </c>
      <c r="C61" s="72" t="s">
        <v>58</v>
      </c>
      <c r="D61" s="55"/>
      <c r="E61" s="165"/>
      <c r="F61" s="58"/>
      <c r="G61" s="143"/>
      <c r="H61" s="169"/>
      <c r="I61" s="56"/>
      <c r="J61" s="2"/>
      <c r="K61" s="2"/>
    </row>
    <row r="62" spans="1:11" s="3" customFormat="1" ht="15.75" x14ac:dyDescent="0.25">
      <c r="A62" s="73"/>
      <c r="B62" s="74"/>
      <c r="C62" s="181" t="s">
        <v>59</v>
      </c>
      <c r="D62" s="48"/>
      <c r="E62" s="59"/>
      <c r="F62" s="182"/>
      <c r="G62" s="83"/>
      <c r="H62" s="144"/>
      <c r="I62" s="122"/>
      <c r="J62" s="2"/>
      <c r="K62" s="2"/>
    </row>
    <row r="63" spans="1:11" ht="18" thickBot="1" x14ac:dyDescent="0.3">
      <c r="A63" s="75"/>
      <c r="B63" s="76"/>
      <c r="C63" s="77" t="s">
        <v>60</v>
      </c>
      <c r="D63" s="60" t="s">
        <v>61</v>
      </c>
      <c r="E63" s="61">
        <v>18</v>
      </c>
      <c r="F63" s="198"/>
      <c r="G63" s="158">
        <f t="shared" si="6"/>
        <v>0</v>
      </c>
      <c r="H63" s="99">
        <f t="shared" si="7"/>
        <v>0</v>
      </c>
      <c r="I63" s="62">
        <f t="shared" si="8"/>
        <v>0</v>
      </c>
      <c r="J63" s="1"/>
      <c r="K63" s="1"/>
    </row>
    <row r="64" spans="1:11" s="4" customFormat="1" ht="15.75" x14ac:dyDescent="0.25">
      <c r="A64" s="134"/>
      <c r="B64" s="135"/>
      <c r="C64" s="136"/>
      <c r="D64" s="137"/>
      <c r="E64" s="138"/>
      <c r="F64" s="139"/>
      <c r="G64" s="140"/>
      <c r="H64" s="22"/>
      <c r="I64" s="21"/>
      <c r="J64" s="1"/>
      <c r="K64" s="1"/>
    </row>
    <row r="65" spans="1:11" s="131" customFormat="1" ht="26.25" customHeight="1" x14ac:dyDescent="0.35">
      <c r="A65" s="305" t="str">
        <f>A1</f>
        <v>SOUPIS PRACÍ A DODÁVEK - VZDUCHOTECHNIKA</v>
      </c>
      <c r="B65" s="305"/>
      <c r="C65" s="305"/>
      <c r="D65" s="305"/>
      <c r="E65" s="305"/>
      <c r="F65" s="305"/>
      <c r="G65" s="305"/>
      <c r="H65" s="305"/>
      <c r="I65" s="305"/>
    </row>
    <row r="66" spans="1:11" s="133" customFormat="1" ht="18.75" x14ac:dyDescent="0.3">
      <c r="A66" s="1" t="s">
        <v>0</v>
      </c>
      <c r="B66" s="14"/>
      <c r="C66" s="132" t="str">
        <f>C2</f>
        <v>Karlovy Vary - ZŠ Krušnohorská; Bazén, tělocvičny - Výměna vzduchotechniky</v>
      </c>
      <c r="D66" s="15"/>
      <c r="E66" s="15"/>
      <c r="F66" s="15"/>
      <c r="G66" s="15"/>
      <c r="H66" s="1"/>
      <c r="I66" s="1"/>
    </row>
    <row r="67" spans="1:11" s="133" customFormat="1" ht="18.75" x14ac:dyDescent="0.3">
      <c r="A67" s="1" t="s">
        <v>234</v>
      </c>
      <c r="B67" s="14"/>
      <c r="C67" s="132"/>
      <c r="D67" s="15"/>
      <c r="E67" s="15"/>
      <c r="F67" s="15"/>
      <c r="G67" s="15"/>
      <c r="H67" s="1"/>
      <c r="I67" s="1"/>
    </row>
    <row r="68" spans="1:11" ht="7.5" customHeight="1" thickBot="1" x14ac:dyDescent="0.3">
      <c r="A68" s="1"/>
      <c r="B68" s="14"/>
      <c r="C68" s="1"/>
      <c r="D68" s="15"/>
      <c r="E68" s="15"/>
      <c r="F68" s="15"/>
      <c r="G68" s="15"/>
      <c r="H68" s="1"/>
      <c r="I68" s="1"/>
    </row>
    <row r="69" spans="1:11" ht="15.75" customHeight="1" x14ac:dyDescent="0.25">
      <c r="A69" s="307" t="s">
        <v>32</v>
      </c>
      <c r="B69" s="308"/>
      <c r="C69" s="311" t="s">
        <v>1</v>
      </c>
      <c r="D69" s="303" t="s">
        <v>2</v>
      </c>
      <c r="E69" s="316" t="s">
        <v>3</v>
      </c>
      <c r="F69" s="301" t="s">
        <v>29</v>
      </c>
      <c r="G69" s="302"/>
      <c r="H69" s="301" t="s">
        <v>31</v>
      </c>
      <c r="I69" s="306"/>
      <c r="J69" s="1"/>
      <c r="K69" s="1"/>
    </row>
    <row r="70" spans="1:11" ht="15.75" customHeight="1" thickBot="1" x14ac:dyDescent="0.3">
      <c r="A70" s="309"/>
      <c r="B70" s="310"/>
      <c r="C70" s="312"/>
      <c r="D70" s="304"/>
      <c r="E70" s="317"/>
      <c r="F70" s="80" t="s">
        <v>30</v>
      </c>
      <c r="G70" s="82" t="s">
        <v>28</v>
      </c>
      <c r="H70" s="84" t="s">
        <v>30</v>
      </c>
      <c r="I70" s="81" t="s">
        <v>28</v>
      </c>
      <c r="J70" s="1"/>
      <c r="K70" s="1"/>
    </row>
    <row r="71" spans="1:11" s="79" customFormat="1" ht="15.75" customHeight="1" x14ac:dyDescent="0.25">
      <c r="A71" s="70" t="s">
        <v>13</v>
      </c>
      <c r="B71" s="71">
        <v>12</v>
      </c>
      <c r="C71" s="72" t="s">
        <v>62</v>
      </c>
      <c r="D71" s="55"/>
      <c r="E71" s="165"/>
      <c r="F71" s="176"/>
      <c r="G71" s="143"/>
      <c r="H71" s="167"/>
      <c r="I71" s="168"/>
      <c r="J71" s="78"/>
      <c r="K71" s="78"/>
    </row>
    <row r="72" spans="1:11" s="79" customFormat="1" ht="15.75" customHeight="1" x14ac:dyDescent="0.25">
      <c r="A72" s="116"/>
      <c r="B72" s="117"/>
      <c r="C72" s="190" t="s">
        <v>63</v>
      </c>
      <c r="D72" s="119"/>
      <c r="E72" s="156"/>
      <c r="F72" s="145"/>
      <c r="G72" s="141"/>
      <c r="H72" s="85"/>
      <c r="I72" s="50"/>
      <c r="J72" s="78"/>
      <c r="K72" s="78"/>
    </row>
    <row r="73" spans="1:11" s="147" customFormat="1" ht="15.75" customHeight="1" x14ac:dyDescent="0.25">
      <c r="A73" s="66"/>
      <c r="B73" s="67"/>
      <c r="C73" s="68" t="s">
        <v>275</v>
      </c>
      <c r="D73" s="48"/>
      <c r="E73" s="59"/>
      <c r="F73" s="183"/>
      <c r="G73" s="83"/>
      <c r="H73" s="85"/>
      <c r="I73" s="50"/>
      <c r="J73" s="146"/>
      <c r="K73" s="146"/>
    </row>
    <row r="74" spans="1:11" s="147" customFormat="1" ht="15.75" customHeight="1" x14ac:dyDescent="0.25">
      <c r="A74" s="66"/>
      <c r="B74" s="67"/>
      <c r="C74" s="68" t="s">
        <v>64</v>
      </c>
      <c r="D74" s="48"/>
      <c r="E74" s="59"/>
      <c r="F74" s="183"/>
      <c r="G74" s="83"/>
      <c r="H74" s="85"/>
      <c r="I74" s="50"/>
      <c r="J74" s="146"/>
      <c r="K74" s="146"/>
    </row>
    <row r="75" spans="1:11" s="147" customFormat="1" ht="15" x14ac:dyDescent="0.25">
      <c r="A75" s="191"/>
      <c r="B75" s="192"/>
      <c r="C75" s="193" t="s">
        <v>65</v>
      </c>
      <c r="D75" s="160"/>
      <c r="E75" s="189"/>
      <c r="F75" s="194"/>
      <c r="G75" s="166"/>
      <c r="H75" s="85"/>
      <c r="I75" s="50"/>
      <c r="J75" s="146"/>
      <c r="K75" s="146"/>
    </row>
    <row r="76" spans="1:11" s="147" customFormat="1" ht="15" x14ac:dyDescent="0.25">
      <c r="A76" s="191"/>
      <c r="B76" s="192"/>
      <c r="C76" s="193" t="s">
        <v>66</v>
      </c>
      <c r="D76" s="160"/>
      <c r="E76" s="189"/>
      <c r="F76" s="194"/>
      <c r="G76" s="166"/>
      <c r="H76" s="85"/>
      <c r="I76" s="50"/>
      <c r="J76" s="146"/>
      <c r="K76" s="146"/>
    </row>
    <row r="77" spans="1:11" s="79" customFormat="1" ht="17.25" x14ac:dyDescent="0.25">
      <c r="A77" s="88"/>
      <c r="B77" s="195"/>
      <c r="C77" s="69" t="s">
        <v>67</v>
      </c>
      <c r="D77" s="52" t="s">
        <v>61</v>
      </c>
      <c r="E77" s="127">
        <v>21</v>
      </c>
      <c r="F77" s="129"/>
      <c r="G77" s="142">
        <f>E77*F77</f>
        <v>0</v>
      </c>
      <c r="H77" s="128">
        <f>F77*0.3</f>
        <v>0</v>
      </c>
      <c r="I77" s="54">
        <f>E77*H77</f>
        <v>0</v>
      </c>
    </row>
    <row r="78" spans="1:11" s="79" customFormat="1" ht="14.25" x14ac:dyDescent="0.2">
      <c r="A78" s="70" t="s">
        <v>13</v>
      </c>
      <c r="B78" s="71">
        <v>13</v>
      </c>
      <c r="C78" s="72" t="s">
        <v>62</v>
      </c>
      <c r="D78" s="55"/>
      <c r="E78" s="165"/>
      <c r="F78" s="176"/>
      <c r="G78" s="143"/>
      <c r="H78" s="144"/>
      <c r="I78" s="122"/>
    </row>
    <row r="79" spans="1:11" s="79" customFormat="1" ht="15" x14ac:dyDescent="0.25">
      <c r="A79" s="116"/>
      <c r="B79" s="117"/>
      <c r="C79" s="190" t="s">
        <v>68</v>
      </c>
      <c r="D79" s="119"/>
      <c r="E79" s="156"/>
      <c r="F79" s="145"/>
      <c r="G79" s="141"/>
      <c r="H79" s="85"/>
      <c r="I79" s="50"/>
      <c r="K79" s="146"/>
    </row>
    <row r="80" spans="1:11" s="79" customFormat="1" ht="15" x14ac:dyDescent="0.25">
      <c r="A80" s="66"/>
      <c r="B80" s="67"/>
      <c r="C80" s="68" t="s">
        <v>293</v>
      </c>
      <c r="D80" s="48"/>
      <c r="E80" s="59"/>
      <c r="F80" s="183"/>
      <c r="G80" s="83"/>
      <c r="H80" s="85"/>
      <c r="I80" s="50"/>
      <c r="K80" s="146"/>
    </row>
    <row r="81" spans="1:11" s="79" customFormat="1" ht="15" x14ac:dyDescent="0.25">
      <c r="A81" s="66"/>
      <c r="B81" s="67"/>
      <c r="C81" s="68" t="s">
        <v>64</v>
      </c>
      <c r="D81" s="48"/>
      <c r="E81" s="59"/>
      <c r="F81" s="183"/>
      <c r="G81" s="83"/>
      <c r="H81" s="85"/>
      <c r="I81" s="50"/>
    </row>
    <row r="82" spans="1:11" s="79" customFormat="1" ht="15" x14ac:dyDescent="0.25">
      <c r="A82" s="191"/>
      <c r="B82" s="192"/>
      <c r="C82" s="193" t="s">
        <v>65</v>
      </c>
      <c r="D82" s="160"/>
      <c r="E82" s="189"/>
      <c r="F82" s="194"/>
      <c r="G82" s="166"/>
      <c r="H82" s="85"/>
      <c r="I82" s="50"/>
      <c r="K82" s="146"/>
    </row>
    <row r="83" spans="1:11" s="79" customFormat="1" ht="15" x14ac:dyDescent="0.25">
      <c r="A83" s="191"/>
      <c r="B83" s="192"/>
      <c r="C83" s="193" t="s">
        <v>69</v>
      </c>
      <c r="D83" s="160"/>
      <c r="E83" s="189"/>
      <c r="F83" s="194"/>
      <c r="G83" s="166"/>
      <c r="H83" s="85"/>
      <c r="I83" s="50"/>
    </row>
    <row r="84" spans="1:11" s="79" customFormat="1" ht="17.25" x14ac:dyDescent="0.25">
      <c r="A84" s="88"/>
      <c r="B84" s="195"/>
      <c r="C84" s="69" t="s">
        <v>67</v>
      </c>
      <c r="D84" s="52" t="s">
        <v>61</v>
      </c>
      <c r="E84" s="127">
        <v>25</v>
      </c>
      <c r="F84" s="129"/>
      <c r="G84" s="142">
        <f>E84*F84</f>
        <v>0</v>
      </c>
      <c r="H84" s="128">
        <f>F84*0.3</f>
        <v>0</v>
      </c>
      <c r="I84" s="54">
        <f>E84*H84</f>
        <v>0</v>
      </c>
    </row>
    <row r="85" spans="1:11" s="79" customFormat="1" ht="14.25" x14ac:dyDescent="0.2">
      <c r="A85" s="116" t="s">
        <v>13</v>
      </c>
      <c r="B85" s="117">
        <v>14</v>
      </c>
      <c r="C85" s="155" t="s">
        <v>42</v>
      </c>
      <c r="D85" s="119"/>
      <c r="E85" s="156"/>
      <c r="F85" s="121"/>
      <c r="G85" s="141"/>
      <c r="H85" s="144"/>
      <c r="I85" s="122"/>
    </row>
    <row r="86" spans="1:11" s="79" customFormat="1" ht="15" x14ac:dyDescent="0.25">
      <c r="A86" s="116"/>
      <c r="B86" s="117"/>
      <c r="C86" s="118" t="s">
        <v>43</v>
      </c>
      <c r="D86" s="48"/>
      <c r="E86" s="59"/>
      <c r="F86" s="51"/>
      <c r="G86" s="83"/>
      <c r="H86" s="85"/>
      <c r="I86" s="50"/>
    </row>
    <row r="87" spans="1:11" s="79" customFormat="1" ht="15" x14ac:dyDescent="0.25">
      <c r="A87" s="88"/>
      <c r="B87" s="90"/>
      <c r="C87" s="69" t="s">
        <v>44</v>
      </c>
      <c r="D87" s="52" t="s">
        <v>45</v>
      </c>
      <c r="E87" s="127">
        <v>1</v>
      </c>
      <c r="F87" s="129"/>
      <c r="G87" s="83">
        <f>E87*F87</f>
        <v>0</v>
      </c>
      <c r="H87" s="85">
        <f>F87*0.3</f>
        <v>0</v>
      </c>
      <c r="I87" s="50">
        <f>E87*H87</f>
        <v>0</v>
      </c>
    </row>
    <row r="88" spans="1:11" s="79" customFormat="1" ht="14.25" x14ac:dyDescent="0.2">
      <c r="A88" s="70" t="s">
        <v>13</v>
      </c>
      <c r="B88" s="71">
        <v>15</v>
      </c>
      <c r="C88" s="72" t="s">
        <v>22</v>
      </c>
      <c r="D88" s="55"/>
      <c r="E88" s="57"/>
      <c r="F88" s="58"/>
      <c r="G88" s="97"/>
      <c r="H88" s="89"/>
      <c r="I88" s="56"/>
    </row>
    <row r="89" spans="1:11" s="79" customFormat="1" ht="15" x14ac:dyDescent="0.25">
      <c r="A89" s="93"/>
      <c r="B89" s="94"/>
      <c r="C89" s="86" t="s">
        <v>46</v>
      </c>
      <c r="D89" s="64"/>
      <c r="E89" s="95"/>
      <c r="F89" s="63"/>
      <c r="G89" s="102"/>
      <c r="H89" s="103"/>
      <c r="I89" s="65"/>
    </row>
    <row r="90" spans="1:11" s="79" customFormat="1" ht="15.75" thickBot="1" x14ac:dyDescent="0.3">
      <c r="A90" s="75"/>
      <c r="B90" s="76"/>
      <c r="C90" s="87" t="s">
        <v>24</v>
      </c>
      <c r="D90" s="60" t="s">
        <v>26</v>
      </c>
      <c r="E90" s="91">
        <v>30</v>
      </c>
      <c r="F90" s="92"/>
      <c r="G90" s="98">
        <f>E90*F90</f>
        <v>0</v>
      </c>
      <c r="H90" s="100">
        <f>F90*0.3</f>
        <v>0</v>
      </c>
      <c r="I90" s="62">
        <f>E90*H90</f>
        <v>0</v>
      </c>
    </row>
    <row r="91" spans="1:11" s="133" customFormat="1" ht="15.75" x14ac:dyDescent="0.25">
      <c r="A91" s="5"/>
      <c r="B91" s="7"/>
      <c r="C91" s="148" t="s">
        <v>34</v>
      </c>
      <c r="D91" s="24"/>
      <c r="E91" s="6"/>
      <c r="F91" s="23"/>
      <c r="G91" s="104">
        <f>SUM(G7:G90)</f>
        <v>0</v>
      </c>
      <c r="H91" s="105"/>
      <c r="I91" s="106">
        <f>SUM(I7:I90)</f>
        <v>0</v>
      </c>
    </row>
    <row r="92" spans="1:11" s="79" customFormat="1" ht="15" x14ac:dyDescent="0.25">
      <c r="A92" s="73"/>
      <c r="B92" s="74"/>
      <c r="C92" s="68" t="s">
        <v>41</v>
      </c>
      <c r="D92" s="48"/>
      <c r="E92" s="59"/>
      <c r="F92" s="51"/>
      <c r="G92" s="96" t="s">
        <v>27</v>
      </c>
      <c r="H92" s="101"/>
      <c r="I92" s="50">
        <f>G91*0.02</f>
        <v>0</v>
      </c>
    </row>
    <row r="93" spans="1:11" s="79" customFormat="1" ht="15" x14ac:dyDescent="0.25">
      <c r="A93" s="93"/>
      <c r="B93" s="149"/>
      <c r="C93" s="86" t="s">
        <v>35</v>
      </c>
      <c r="D93" s="64"/>
      <c r="E93" s="150"/>
      <c r="F93" s="123"/>
      <c r="G93" s="151" t="s">
        <v>27</v>
      </c>
      <c r="H93" s="103"/>
      <c r="I93" s="152">
        <f>G91*0.036</f>
        <v>0</v>
      </c>
    </row>
    <row r="94" spans="1:11" ht="18.75" x14ac:dyDescent="0.3">
      <c r="A94" s="107"/>
      <c r="B94" s="108"/>
      <c r="C94" s="109" t="s">
        <v>37</v>
      </c>
      <c r="D94" s="110"/>
      <c r="E94" s="111"/>
      <c r="F94" s="112"/>
      <c r="G94" s="113">
        <f>SUM(G91:G93)</f>
        <v>0</v>
      </c>
      <c r="H94" s="114"/>
      <c r="I94" s="115">
        <f>SUM(I91:I93)</f>
        <v>0</v>
      </c>
    </row>
    <row r="95" spans="1:11" ht="19.5" thickBot="1" x14ac:dyDescent="0.35">
      <c r="A95" s="8"/>
      <c r="B95" s="9"/>
      <c r="C95" s="10" t="s">
        <v>18</v>
      </c>
      <c r="D95" s="25"/>
      <c r="E95" s="11"/>
      <c r="F95" s="313">
        <f>G94+I94</f>
        <v>0</v>
      </c>
      <c r="G95" s="314"/>
      <c r="H95" s="314"/>
      <c r="I95" s="315"/>
    </row>
    <row r="96" spans="1:11" s="79" customFormat="1" ht="15" x14ac:dyDescent="0.25">
      <c r="B96" s="153"/>
      <c r="D96" s="154"/>
      <c r="E96" s="154"/>
      <c r="F96" s="154"/>
      <c r="G96" s="154"/>
      <c r="H96" s="154"/>
      <c r="I96" s="154"/>
    </row>
    <row r="97" spans="2:9" s="79" customFormat="1" ht="15" x14ac:dyDescent="0.25">
      <c r="B97" s="153"/>
      <c r="D97" s="154"/>
      <c r="E97" s="154"/>
      <c r="F97" s="154"/>
      <c r="G97" s="154"/>
      <c r="H97" s="154"/>
      <c r="I97" s="154"/>
    </row>
  </sheetData>
  <mergeCells count="22">
    <mergeCell ref="F95:I95"/>
    <mergeCell ref="A65:I65"/>
    <mergeCell ref="A69:B70"/>
    <mergeCell ref="C69:C70"/>
    <mergeCell ref="D69:D70"/>
    <mergeCell ref="E69:E70"/>
    <mergeCell ref="F69:G69"/>
    <mergeCell ref="H69:I69"/>
    <mergeCell ref="A33:I33"/>
    <mergeCell ref="A37:B38"/>
    <mergeCell ref="C37:C38"/>
    <mergeCell ref="D37:D38"/>
    <mergeCell ref="E37:E38"/>
    <mergeCell ref="F37:G37"/>
    <mergeCell ref="H37:I37"/>
    <mergeCell ref="A1:I1"/>
    <mergeCell ref="A5:B6"/>
    <mergeCell ref="C5:C6"/>
    <mergeCell ref="D5:D6"/>
    <mergeCell ref="E5:E6"/>
    <mergeCell ref="F5:G5"/>
    <mergeCell ref="H5:I5"/>
  </mergeCells>
  <phoneticPr fontId="24" type="noConversion"/>
  <pageMargins left="0.59055118110236227" right="0.59055118110236227" top="0.59055118110236227" bottom="0.59055118110236227" header="0.51181102362204722" footer="0.51181102362204722"/>
  <pageSetup paperSize="9" orientation="landscape" horizontalDpi="300" verticalDpi="300" r:id="rId1"/>
  <headerFooter alignWithMargins="0">
    <oddFooter xml:space="preserve">&amp;C&amp;"Times New Roman CE,Obyčejné"List číslo: &amp;"Times New Roman CE,Tučné"&amp;P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97"/>
  <sheetViews>
    <sheetView workbookViewId="0">
      <selection activeCell="L15" sqref="L15"/>
    </sheetView>
  </sheetViews>
  <sheetFormatPr defaultColWidth="9.140625" defaultRowHeight="12.75" x14ac:dyDescent="0.2"/>
  <cols>
    <col min="1" max="1" width="4" customWidth="1"/>
    <col min="2" max="2" width="4" style="12" customWidth="1"/>
    <col min="3" max="3" width="67.140625" customWidth="1"/>
    <col min="4" max="5" width="9.42578125" style="13" customWidth="1"/>
    <col min="6" max="6" width="8.5703125" style="13" customWidth="1"/>
    <col min="7" max="7" width="12.85546875" style="13" customWidth="1"/>
    <col min="8" max="8" width="8.5703125" style="13" customWidth="1"/>
    <col min="9" max="9" width="12.85546875" style="13" customWidth="1"/>
    <col min="10" max="10" width="1.42578125" customWidth="1"/>
    <col min="11" max="11" width="9.5703125" bestFit="1" customWidth="1"/>
  </cols>
  <sheetData>
    <row r="1" spans="1:11" s="131" customFormat="1" ht="26.25" customHeight="1" x14ac:dyDescent="0.35">
      <c r="A1" s="305" t="str">
        <f>'Zař. č. 1'!A1:I1</f>
        <v>SOUPIS PRACÍ A DODÁVEK - VZDUCHOTECHNIKA</v>
      </c>
      <c r="B1" s="305"/>
      <c r="C1" s="305"/>
      <c r="D1" s="305"/>
      <c r="E1" s="305"/>
      <c r="F1" s="305"/>
      <c r="G1" s="305"/>
      <c r="H1" s="305"/>
      <c r="I1" s="305"/>
    </row>
    <row r="2" spans="1:11" s="133" customFormat="1" ht="18.75" x14ac:dyDescent="0.3">
      <c r="A2" s="1" t="s">
        <v>0</v>
      </c>
      <c r="B2" s="14"/>
      <c r="C2" s="132" t="str">
        <f>'Zař. č. 1'!C2</f>
        <v>Karlovy Vary - ZŠ Krušnohorská; Bazén, tělocvičny - Výměna vzduchotechniky</v>
      </c>
      <c r="D2" s="15"/>
      <c r="E2" s="15"/>
      <c r="F2" s="15"/>
      <c r="G2" s="15"/>
      <c r="H2" s="1"/>
      <c r="I2" s="1"/>
    </row>
    <row r="3" spans="1:11" s="133" customFormat="1" ht="18.75" x14ac:dyDescent="0.3">
      <c r="A3" s="1" t="s">
        <v>235</v>
      </c>
      <c r="B3" s="14"/>
      <c r="C3" s="132"/>
      <c r="D3" s="15"/>
      <c r="E3" s="15"/>
      <c r="F3" s="15"/>
      <c r="G3" s="15"/>
      <c r="H3" s="1"/>
      <c r="I3" s="1"/>
    </row>
    <row r="4" spans="1:11" ht="7.5" customHeight="1" thickBot="1" x14ac:dyDescent="0.3">
      <c r="A4" s="1"/>
      <c r="B4" s="14"/>
      <c r="C4" s="1"/>
      <c r="D4" s="15"/>
      <c r="E4" s="15"/>
      <c r="F4" s="15"/>
      <c r="G4" s="15"/>
      <c r="H4" s="1"/>
      <c r="I4" s="1"/>
    </row>
    <row r="5" spans="1:11" s="79" customFormat="1" ht="15.75" customHeight="1" x14ac:dyDescent="0.25">
      <c r="A5" s="307" t="s">
        <v>32</v>
      </c>
      <c r="B5" s="308"/>
      <c r="C5" s="311" t="s">
        <v>1</v>
      </c>
      <c r="D5" s="303" t="s">
        <v>2</v>
      </c>
      <c r="E5" s="316" t="s">
        <v>3</v>
      </c>
      <c r="F5" s="301" t="s">
        <v>29</v>
      </c>
      <c r="G5" s="302"/>
      <c r="H5" s="301" t="s">
        <v>31</v>
      </c>
      <c r="I5" s="306"/>
      <c r="J5" s="78"/>
      <c r="K5" s="78"/>
    </row>
    <row r="6" spans="1:11" s="79" customFormat="1" ht="15.75" thickBot="1" x14ac:dyDescent="0.3">
      <c r="A6" s="309"/>
      <c r="B6" s="310"/>
      <c r="C6" s="312"/>
      <c r="D6" s="304"/>
      <c r="E6" s="317"/>
      <c r="F6" s="80" t="s">
        <v>30</v>
      </c>
      <c r="G6" s="82" t="s">
        <v>28</v>
      </c>
      <c r="H6" s="84" t="s">
        <v>30</v>
      </c>
      <c r="I6" s="81" t="s">
        <v>28</v>
      </c>
      <c r="J6" s="78"/>
      <c r="K6" s="78"/>
    </row>
    <row r="7" spans="1:11" s="3" customFormat="1" ht="15" customHeight="1" x14ac:dyDescent="0.25">
      <c r="A7" s="66" t="s">
        <v>15</v>
      </c>
      <c r="B7" s="67">
        <v>1</v>
      </c>
      <c r="C7" s="199" t="s">
        <v>288</v>
      </c>
      <c r="D7" s="48"/>
      <c r="E7" s="186"/>
      <c r="F7" s="200"/>
      <c r="G7" s="202"/>
      <c r="H7" s="167"/>
      <c r="I7" s="50"/>
      <c r="J7" s="2"/>
      <c r="K7" s="2"/>
    </row>
    <row r="8" spans="1:11" s="3" customFormat="1" ht="15.75" x14ac:dyDescent="0.25">
      <c r="A8" s="66" t="s">
        <v>15</v>
      </c>
      <c r="B8" s="67" t="s">
        <v>70</v>
      </c>
      <c r="C8" s="68" t="s">
        <v>77</v>
      </c>
      <c r="D8" s="48" t="s">
        <v>47</v>
      </c>
      <c r="E8" s="59">
        <v>1</v>
      </c>
      <c r="F8" s="201"/>
      <c r="G8" s="96">
        <f t="shared" ref="G8:G24" si="0">E8*F8</f>
        <v>0</v>
      </c>
      <c r="H8" s="85">
        <f t="shared" ref="H8:H23" si="1">F8*0.3</f>
        <v>0</v>
      </c>
      <c r="I8" s="50">
        <f t="shared" ref="I8:I24" si="2">E8*H8</f>
        <v>0</v>
      </c>
      <c r="J8" s="2"/>
      <c r="K8" s="2"/>
    </row>
    <row r="9" spans="1:11" s="3" customFormat="1" ht="15.75" x14ac:dyDescent="0.25">
      <c r="A9" s="66" t="s">
        <v>15</v>
      </c>
      <c r="B9" s="67" t="s">
        <v>71</v>
      </c>
      <c r="C9" s="68" t="s">
        <v>78</v>
      </c>
      <c r="D9" s="48" t="s">
        <v>47</v>
      </c>
      <c r="E9" s="59">
        <v>2</v>
      </c>
      <c r="F9" s="201"/>
      <c r="G9" s="96">
        <f t="shared" si="0"/>
        <v>0</v>
      </c>
      <c r="H9" s="85">
        <f t="shared" si="1"/>
        <v>0</v>
      </c>
      <c r="I9" s="50">
        <f t="shared" si="2"/>
        <v>0</v>
      </c>
      <c r="J9" s="2"/>
      <c r="K9" s="2"/>
    </row>
    <row r="10" spans="1:11" s="3" customFormat="1" ht="15.75" x14ac:dyDescent="0.25">
      <c r="A10" s="66" t="s">
        <v>15</v>
      </c>
      <c r="B10" s="67" t="s">
        <v>72</v>
      </c>
      <c r="C10" s="68" t="s">
        <v>80</v>
      </c>
      <c r="D10" s="48" t="s">
        <v>47</v>
      </c>
      <c r="E10" s="59">
        <v>1</v>
      </c>
      <c r="F10" s="201"/>
      <c r="G10" s="96">
        <f t="shared" si="0"/>
        <v>0</v>
      </c>
      <c r="H10" s="85">
        <f t="shared" si="1"/>
        <v>0</v>
      </c>
      <c r="I10" s="50">
        <f t="shared" si="2"/>
        <v>0</v>
      </c>
      <c r="J10" s="2"/>
      <c r="K10" s="2"/>
    </row>
    <row r="11" spans="1:11" s="3" customFormat="1" ht="15.75" x14ac:dyDescent="0.25">
      <c r="A11" s="66"/>
      <c r="B11" s="67"/>
      <c r="C11" s="68" t="s">
        <v>82</v>
      </c>
      <c r="D11" s="48" t="s">
        <v>47</v>
      </c>
      <c r="E11" s="59">
        <v>1</v>
      </c>
      <c r="F11" s="201"/>
      <c r="G11" s="96">
        <f t="shared" si="0"/>
        <v>0</v>
      </c>
      <c r="H11" s="85">
        <f t="shared" si="1"/>
        <v>0</v>
      </c>
      <c r="I11" s="50">
        <f t="shared" si="2"/>
        <v>0</v>
      </c>
      <c r="J11" s="2"/>
      <c r="K11" s="2"/>
    </row>
    <row r="12" spans="1:11" s="3" customFormat="1" ht="15.75" x14ac:dyDescent="0.25">
      <c r="A12" s="66" t="s">
        <v>15</v>
      </c>
      <c r="B12" s="67" t="s">
        <v>73</v>
      </c>
      <c r="C12" s="68" t="s">
        <v>255</v>
      </c>
      <c r="D12" s="48" t="s">
        <v>47</v>
      </c>
      <c r="E12" s="59">
        <v>1</v>
      </c>
      <c r="F12" s="201"/>
      <c r="G12" s="96">
        <f t="shared" si="0"/>
        <v>0</v>
      </c>
      <c r="H12" s="85">
        <f t="shared" si="1"/>
        <v>0</v>
      </c>
      <c r="I12" s="50">
        <f t="shared" si="2"/>
        <v>0</v>
      </c>
      <c r="J12" s="2"/>
      <c r="K12" s="2"/>
    </row>
    <row r="13" spans="1:11" s="3" customFormat="1" ht="15.75" x14ac:dyDescent="0.25">
      <c r="A13" s="66" t="s">
        <v>15</v>
      </c>
      <c r="B13" s="67" t="s">
        <v>74</v>
      </c>
      <c r="C13" s="68" t="s">
        <v>246</v>
      </c>
      <c r="D13" s="48" t="s">
        <v>47</v>
      </c>
      <c r="E13" s="59">
        <v>1</v>
      </c>
      <c r="F13" s="201"/>
      <c r="G13" s="96">
        <f t="shared" si="0"/>
        <v>0</v>
      </c>
      <c r="H13" s="85">
        <f t="shared" si="1"/>
        <v>0</v>
      </c>
      <c r="I13" s="50">
        <f t="shared" si="2"/>
        <v>0</v>
      </c>
      <c r="J13" s="2"/>
      <c r="K13" s="2"/>
    </row>
    <row r="14" spans="1:11" s="3" customFormat="1" ht="18.75" x14ac:dyDescent="0.3">
      <c r="A14" s="66"/>
      <c r="B14" s="67"/>
      <c r="C14" s="68" t="s">
        <v>249</v>
      </c>
      <c r="D14" s="48"/>
      <c r="E14" s="59"/>
      <c r="F14" s="201"/>
      <c r="G14" s="96"/>
      <c r="H14" s="85"/>
      <c r="I14" s="50"/>
      <c r="J14" s="2"/>
      <c r="K14" s="2"/>
    </row>
    <row r="15" spans="1:11" s="3" customFormat="1" ht="15.75" x14ac:dyDescent="0.25">
      <c r="A15" s="66"/>
      <c r="B15" s="67"/>
      <c r="C15" s="68" t="s">
        <v>247</v>
      </c>
      <c r="D15" s="48"/>
      <c r="E15" s="59"/>
      <c r="F15" s="201"/>
      <c r="G15" s="96"/>
      <c r="H15" s="85"/>
      <c r="I15" s="50"/>
      <c r="J15" s="2"/>
      <c r="K15" s="2"/>
    </row>
    <row r="16" spans="1:11" s="3" customFormat="1" ht="15.75" x14ac:dyDescent="0.25">
      <c r="A16" s="66" t="s">
        <v>15</v>
      </c>
      <c r="B16" s="67" t="s">
        <v>75</v>
      </c>
      <c r="C16" s="68" t="s">
        <v>79</v>
      </c>
      <c r="D16" s="48" t="s">
        <v>47</v>
      </c>
      <c r="E16" s="59">
        <v>2</v>
      </c>
      <c r="F16" s="201"/>
      <c r="G16" s="96">
        <f t="shared" si="0"/>
        <v>0</v>
      </c>
      <c r="H16" s="85">
        <f t="shared" si="1"/>
        <v>0</v>
      </c>
      <c r="I16" s="50">
        <f t="shared" si="2"/>
        <v>0</v>
      </c>
      <c r="J16" s="2"/>
      <c r="K16" s="2"/>
    </row>
    <row r="17" spans="1:11" s="3" customFormat="1" ht="15.75" x14ac:dyDescent="0.25">
      <c r="A17" s="66" t="s">
        <v>15</v>
      </c>
      <c r="B17" s="67" t="s">
        <v>76</v>
      </c>
      <c r="C17" s="68" t="s">
        <v>81</v>
      </c>
      <c r="D17" s="48" t="s">
        <v>47</v>
      </c>
      <c r="E17" s="59">
        <v>1</v>
      </c>
      <c r="F17" s="182"/>
      <c r="G17" s="96">
        <f t="shared" si="0"/>
        <v>0</v>
      </c>
      <c r="H17" s="85">
        <f t="shared" si="1"/>
        <v>0</v>
      </c>
      <c r="I17" s="50">
        <f t="shared" si="2"/>
        <v>0</v>
      </c>
      <c r="J17" s="2"/>
      <c r="K17" s="2"/>
    </row>
    <row r="18" spans="1:11" s="3" customFormat="1" ht="16.5" x14ac:dyDescent="0.3">
      <c r="A18" s="66"/>
      <c r="B18" s="67"/>
      <c r="C18" s="68" t="s">
        <v>96</v>
      </c>
      <c r="D18" s="48"/>
      <c r="E18" s="59"/>
      <c r="F18" s="182"/>
      <c r="G18" s="96"/>
      <c r="H18" s="85"/>
      <c r="I18" s="50"/>
      <c r="J18" s="2"/>
      <c r="K18" s="2"/>
    </row>
    <row r="19" spans="1:11" s="3" customFormat="1" ht="15.75" x14ac:dyDescent="0.25">
      <c r="A19" s="124" t="s">
        <v>15</v>
      </c>
      <c r="B19" s="125" t="s">
        <v>269</v>
      </c>
      <c r="C19" s="69" t="s">
        <v>270</v>
      </c>
      <c r="D19" s="52" t="s">
        <v>47</v>
      </c>
      <c r="E19" s="127">
        <v>1</v>
      </c>
      <c r="F19" s="174"/>
      <c r="G19" s="203">
        <f t="shared" ref="G19" si="3">E19*F19</f>
        <v>0</v>
      </c>
      <c r="H19" s="128">
        <f t="shared" ref="H19" si="4">F19*0.3</f>
        <v>0</v>
      </c>
      <c r="I19" s="54">
        <f t="shared" ref="I19" si="5">E19*H19</f>
        <v>0</v>
      </c>
      <c r="J19" s="2"/>
      <c r="K19" s="2"/>
    </row>
    <row r="20" spans="1:11" s="3" customFormat="1" ht="15.75" x14ac:dyDescent="0.25">
      <c r="A20" s="70" t="s">
        <v>15</v>
      </c>
      <c r="B20" s="71">
        <v>2</v>
      </c>
      <c r="C20" s="164" t="s">
        <v>289</v>
      </c>
      <c r="D20" s="55"/>
      <c r="E20" s="57"/>
      <c r="F20" s="159"/>
      <c r="G20" s="97"/>
      <c r="H20" s="169"/>
      <c r="I20" s="56"/>
      <c r="J20" s="2"/>
      <c r="K20" s="2"/>
    </row>
    <row r="21" spans="1:11" s="3" customFormat="1" ht="15.75" x14ac:dyDescent="0.25">
      <c r="A21" s="66"/>
      <c r="B21" s="67"/>
      <c r="C21" s="68" t="s">
        <v>248</v>
      </c>
      <c r="D21" s="48"/>
      <c r="E21" s="49"/>
      <c r="F21" s="85"/>
      <c r="G21" s="96"/>
      <c r="H21" s="85"/>
      <c r="I21" s="50"/>
      <c r="J21" s="2"/>
      <c r="K21" s="2"/>
    </row>
    <row r="22" spans="1:11" s="3" customFormat="1" ht="18.75" x14ac:dyDescent="0.3">
      <c r="A22" s="191"/>
      <c r="B22" s="192"/>
      <c r="C22" s="68" t="s">
        <v>98</v>
      </c>
      <c r="D22" s="160"/>
      <c r="E22" s="161"/>
      <c r="F22" s="85"/>
      <c r="G22" s="204"/>
      <c r="H22" s="85"/>
      <c r="I22" s="50"/>
      <c r="J22" s="2"/>
      <c r="K22" s="2"/>
    </row>
    <row r="23" spans="1:11" s="3" customFormat="1" ht="15.75" x14ac:dyDescent="0.25">
      <c r="A23" s="124"/>
      <c r="B23" s="125"/>
      <c r="C23" s="69" t="s">
        <v>251</v>
      </c>
      <c r="D23" s="52" t="s">
        <v>47</v>
      </c>
      <c r="E23" s="53">
        <v>1</v>
      </c>
      <c r="F23" s="126"/>
      <c r="G23" s="203">
        <f t="shared" si="0"/>
        <v>0</v>
      </c>
      <c r="H23" s="128">
        <f t="shared" si="1"/>
        <v>0</v>
      </c>
      <c r="I23" s="54">
        <f t="shared" si="2"/>
        <v>0</v>
      </c>
      <c r="J23" s="2"/>
      <c r="K23" s="2"/>
    </row>
    <row r="24" spans="1:11" s="3" customFormat="1" ht="15.75" x14ac:dyDescent="0.25">
      <c r="A24" s="70" t="s">
        <v>15</v>
      </c>
      <c r="B24" s="163" t="s">
        <v>87</v>
      </c>
      <c r="C24" s="164" t="s">
        <v>294</v>
      </c>
      <c r="D24" s="55" t="s">
        <v>86</v>
      </c>
      <c r="E24" s="165">
        <v>1</v>
      </c>
      <c r="F24" s="121"/>
      <c r="G24" s="97">
        <f t="shared" si="0"/>
        <v>0</v>
      </c>
      <c r="H24" s="169">
        <f>F24*0.15</f>
        <v>0</v>
      </c>
      <c r="I24" s="56">
        <f t="shared" si="2"/>
        <v>0</v>
      </c>
      <c r="J24" s="2"/>
      <c r="K24" s="2"/>
    </row>
    <row r="25" spans="1:11" s="3" customFormat="1" ht="15.75" x14ac:dyDescent="0.25">
      <c r="A25" s="116" t="s">
        <v>15</v>
      </c>
      <c r="B25" s="205" t="s">
        <v>258</v>
      </c>
      <c r="C25" s="118" t="s">
        <v>252</v>
      </c>
      <c r="D25" s="119" t="s">
        <v>47</v>
      </c>
      <c r="E25" s="156">
        <v>1</v>
      </c>
      <c r="F25" s="121"/>
      <c r="G25" s="151"/>
      <c r="H25" s="144"/>
      <c r="I25" s="122"/>
      <c r="J25" s="2"/>
      <c r="K25" s="2"/>
    </row>
    <row r="26" spans="1:11" s="3" customFormat="1" ht="15.75" x14ac:dyDescent="0.25">
      <c r="A26" s="116" t="s">
        <v>15</v>
      </c>
      <c r="B26" s="205" t="s">
        <v>259</v>
      </c>
      <c r="C26" s="118" t="s">
        <v>253</v>
      </c>
      <c r="D26" s="119" t="s">
        <v>47</v>
      </c>
      <c r="E26" s="156">
        <v>1</v>
      </c>
      <c r="F26" s="121"/>
      <c r="G26" s="96"/>
      <c r="H26" s="85"/>
      <c r="I26" s="50"/>
      <c r="J26" s="2"/>
      <c r="K26" s="2"/>
    </row>
    <row r="27" spans="1:11" s="3" customFormat="1" ht="15.75" x14ac:dyDescent="0.25">
      <c r="A27" s="116" t="s">
        <v>15</v>
      </c>
      <c r="B27" s="205" t="s">
        <v>260</v>
      </c>
      <c r="C27" s="68" t="s">
        <v>254</v>
      </c>
      <c r="D27" s="119" t="s">
        <v>47</v>
      </c>
      <c r="E27" s="59">
        <v>2</v>
      </c>
      <c r="F27" s="51"/>
      <c r="G27" s="96"/>
      <c r="H27" s="85"/>
      <c r="I27" s="50"/>
      <c r="J27" s="2"/>
      <c r="K27" s="2"/>
    </row>
    <row r="28" spans="1:11" s="3" customFormat="1" ht="15.75" x14ac:dyDescent="0.25">
      <c r="A28" s="116" t="s">
        <v>15</v>
      </c>
      <c r="B28" s="205" t="s">
        <v>261</v>
      </c>
      <c r="C28" s="68" t="s">
        <v>267</v>
      </c>
      <c r="D28" s="119" t="s">
        <v>47</v>
      </c>
      <c r="E28" s="59">
        <v>1</v>
      </c>
      <c r="F28" s="51"/>
      <c r="G28" s="96"/>
      <c r="H28" s="85"/>
      <c r="I28" s="50"/>
      <c r="J28" s="2"/>
      <c r="K28" s="2"/>
    </row>
    <row r="29" spans="1:11" s="4" customFormat="1" ht="15.75" x14ac:dyDescent="0.25">
      <c r="A29" s="116" t="s">
        <v>15</v>
      </c>
      <c r="B29" s="205" t="s">
        <v>262</v>
      </c>
      <c r="C29" s="68" t="s">
        <v>266</v>
      </c>
      <c r="D29" s="119" t="s">
        <v>47</v>
      </c>
      <c r="E29" s="59">
        <v>1</v>
      </c>
      <c r="F29" s="51"/>
      <c r="G29" s="96"/>
      <c r="H29" s="85"/>
      <c r="I29" s="50"/>
      <c r="J29" s="1"/>
      <c r="K29" s="1"/>
    </row>
    <row r="30" spans="1:11" s="4" customFormat="1" ht="15.75" x14ac:dyDescent="0.25">
      <c r="A30" s="116" t="s">
        <v>15</v>
      </c>
      <c r="B30" s="205" t="s">
        <v>263</v>
      </c>
      <c r="C30" s="68" t="s">
        <v>256</v>
      </c>
      <c r="D30" s="119" t="s">
        <v>47</v>
      </c>
      <c r="E30" s="59">
        <v>1</v>
      </c>
      <c r="F30" s="51"/>
      <c r="G30" s="96"/>
      <c r="H30" s="85"/>
      <c r="I30" s="50"/>
      <c r="J30" s="1"/>
      <c r="K30" s="1"/>
    </row>
    <row r="31" spans="1:11" s="4" customFormat="1" ht="16.5" thickBot="1" x14ac:dyDescent="0.3">
      <c r="A31" s="177" t="s">
        <v>15</v>
      </c>
      <c r="B31" s="207" t="s">
        <v>264</v>
      </c>
      <c r="C31" s="87" t="s">
        <v>257</v>
      </c>
      <c r="D31" s="60" t="s">
        <v>47</v>
      </c>
      <c r="E31" s="61">
        <v>1</v>
      </c>
      <c r="F31" s="198"/>
      <c r="G31" s="98"/>
      <c r="H31" s="99"/>
      <c r="I31" s="62"/>
      <c r="J31" s="1"/>
      <c r="K31" s="1"/>
    </row>
    <row r="32" spans="1:11" s="4" customFormat="1" ht="15.75" x14ac:dyDescent="0.25">
      <c r="A32" s="295"/>
      <c r="B32" s="296"/>
      <c r="C32" s="146"/>
      <c r="D32" s="137"/>
      <c r="E32" s="138"/>
      <c r="F32" s="139"/>
      <c r="G32" s="140"/>
      <c r="H32" s="139"/>
      <c r="I32" s="140"/>
      <c r="J32" s="1"/>
      <c r="K32" s="1"/>
    </row>
    <row r="33" spans="1:11" s="131" customFormat="1" ht="26.25" customHeight="1" x14ac:dyDescent="0.35">
      <c r="A33" s="305" t="str">
        <f>A1</f>
        <v>SOUPIS PRACÍ A DODÁVEK - VZDUCHOTECHNIKA</v>
      </c>
      <c r="B33" s="305"/>
      <c r="C33" s="305"/>
      <c r="D33" s="305"/>
      <c r="E33" s="305"/>
      <c r="F33" s="305"/>
      <c r="G33" s="305"/>
      <c r="H33" s="305"/>
      <c r="I33" s="305"/>
    </row>
    <row r="34" spans="1:11" s="133" customFormat="1" ht="18.75" x14ac:dyDescent="0.3">
      <c r="A34" s="1" t="s">
        <v>0</v>
      </c>
      <c r="B34" s="14"/>
      <c r="C34" s="132" t="str">
        <f>C2</f>
        <v>Karlovy Vary - ZŠ Krušnohorská; Bazén, tělocvičny - Výměna vzduchotechniky</v>
      </c>
      <c r="D34" s="15"/>
      <c r="E34" s="15"/>
      <c r="F34" s="15"/>
      <c r="G34" s="15"/>
      <c r="H34" s="1"/>
      <c r="I34" s="1"/>
    </row>
    <row r="35" spans="1:11" s="133" customFormat="1" ht="18.75" x14ac:dyDescent="0.3">
      <c r="A35" s="1" t="s">
        <v>235</v>
      </c>
      <c r="B35" s="14"/>
      <c r="C35" s="132"/>
      <c r="D35" s="15"/>
      <c r="E35" s="15"/>
      <c r="F35" s="15"/>
      <c r="G35" s="15"/>
      <c r="H35" s="1"/>
      <c r="I35" s="1"/>
    </row>
    <row r="36" spans="1:11" ht="7.5" customHeight="1" thickBot="1" x14ac:dyDescent="0.3">
      <c r="A36" s="1"/>
      <c r="B36" s="14"/>
      <c r="C36" s="1"/>
      <c r="D36" s="15"/>
      <c r="E36" s="15"/>
      <c r="F36" s="15"/>
      <c r="G36" s="15"/>
      <c r="H36" s="1"/>
      <c r="I36" s="1"/>
    </row>
    <row r="37" spans="1:11" s="79" customFormat="1" ht="15.75" customHeight="1" x14ac:dyDescent="0.25">
      <c r="A37" s="307" t="s">
        <v>32</v>
      </c>
      <c r="B37" s="308"/>
      <c r="C37" s="311" t="s">
        <v>1</v>
      </c>
      <c r="D37" s="303" t="s">
        <v>2</v>
      </c>
      <c r="E37" s="316" t="s">
        <v>3</v>
      </c>
      <c r="F37" s="301" t="s">
        <v>29</v>
      </c>
      <c r="G37" s="302"/>
      <c r="H37" s="301" t="s">
        <v>31</v>
      </c>
      <c r="I37" s="306"/>
      <c r="J37" s="78"/>
      <c r="K37" s="78"/>
    </row>
    <row r="38" spans="1:11" s="79" customFormat="1" ht="15.75" thickBot="1" x14ac:dyDescent="0.3">
      <c r="A38" s="309"/>
      <c r="B38" s="310"/>
      <c r="C38" s="312"/>
      <c r="D38" s="304"/>
      <c r="E38" s="317"/>
      <c r="F38" s="80" t="s">
        <v>30</v>
      </c>
      <c r="G38" s="82" t="s">
        <v>28</v>
      </c>
      <c r="H38" s="84" t="s">
        <v>30</v>
      </c>
      <c r="I38" s="81" t="s">
        <v>28</v>
      </c>
      <c r="J38" s="78"/>
      <c r="K38" s="78"/>
    </row>
    <row r="39" spans="1:11" s="3" customFormat="1" ht="15" customHeight="1" x14ac:dyDescent="0.25">
      <c r="A39" s="70" t="s">
        <v>15</v>
      </c>
      <c r="B39" s="71">
        <v>4</v>
      </c>
      <c r="C39" s="175" t="s">
        <v>284</v>
      </c>
      <c r="D39" s="55"/>
      <c r="E39" s="57"/>
      <c r="F39" s="58"/>
      <c r="G39" s="202"/>
      <c r="H39" s="167"/>
      <c r="I39" s="168"/>
      <c r="J39" s="2"/>
      <c r="K39" s="2"/>
    </row>
    <row r="40" spans="1:11" s="3" customFormat="1" ht="15.75" x14ac:dyDescent="0.25">
      <c r="A40" s="208"/>
      <c r="B40" s="209"/>
      <c r="C40" s="181" t="s">
        <v>97</v>
      </c>
      <c r="D40" s="64"/>
      <c r="E40" s="95"/>
      <c r="F40" s="63"/>
      <c r="G40" s="96"/>
      <c r="H40" s="85"/>
      <c r="I40" s="50"/>
      <c r="J40" s="2"/>
      <c r="K40" s="2"/>
    </row>
    <row r="41" spans="1:11" s="3" customFormat="1" ht="15.75" x14ac:dyDescent="0.25">
      <c r="A41" s="88"/>
      <c r="B41" s="195"/>
      <c r="C41" s="69" t="s">
        <v>88</v>
      </c>
      <c r="D41" s="52" t="s">
        <v>47</v>
      </c>
      <c r="E41" s="53">
        <v>1</v>
      </c>
      <c r="F41" s="210"/>
      <c r="G41" s="203">
        <f t="shared" ref="G41:G63" si="6">E41*F41</f>
        <v>0</v>
      </c>
      <c r="H41" s="128">
        <f t="shared" ref="H41:H63" si="7">F41*0.3</f>
        <v>0</v>
      </c>
      <c r="I41" s="54">
        <f t="shared" ref="I41:I63" si="8">E41*H41</f>
        <v>0</v>
      </c>
      <c r="J41" s="2"/>
      <c r="K41" s="2"/>
    </row>
    <row r="42" spans="1:11" s="3" customFormat="1" ht="15.75" x14ac:dyDescent="0.25">
      <c r="A42" s="66" t="s">
        <v>15</v>
      </c>
      <c r="B42" s="117">
        <v>5</v>
      </c>
      <c r="C42" s="118" t="s">
        <v>295</v>
      </c>
      <c r="D42" s="119"/>
      <c r="E42" s="156"/>
      <c r="F42" s="121"/>
      <c r="G42" s="97"/>
      <c r="H42" s="169"/>
      <c r="I42" s="56"/>
      <c r="J42" s="2"/>
      <c r="K42" s="2"/>
    </row>
    <row r="43" spans="1:11" s="3" customFormat="1" ht="15.75" x14ac:dyDescent="0.25">
      <c r="A43" s="124"/>
      <c r="B43" s="125"/>
      <c r="C43" s="69" t="s">
        <v>90</v>
      </c>
      <c r="D43" s="52" t="s">
        <v>47</v>
      </c>
      <c r="E43" s="127">
        <v>2</v>
      </c>
      <c r="F43" s="174"/>
      <c r="G43" s="203">
        <f t="shared" si="6"/>
        <v>0</v>
      </c>
      <c r="H43" s="128">
        <f t="shared" si="7"/>
        <v>0</v>
      </c>
      <c r="I43" s="54">
        <f t="shared" si="8"/>
        <v>0</v>
      </c>
      <c r="J43" s="2"/>
      <c r="K43" s="2"/>
    </row>
    <row r="44" spans="1:11" s="3" customFormat="1" ht="15.75" x14ac:dyDescent="0.25">
      <c r="A44" s="70" t="s">
        <v>15</v>
      </c>
      <c r="B44" s="71">
        <v>6</v>
      </c>
      <c r="C44" s="164" t="s">
        <v>296</v>
      </c>
      <c r="D44" s="55"/>
      <c r="E44" s="165"/>
      <c r="F44" s="121"/>
      <c r="G44" s="151"/>
      <c r="H44" s="169"/>
      <c r="I44" s="56"/>
      <c r="J44" s="2"/>
      <c r="K44" s="2"/>
    </row>
    <row r="45" spans="1:11" s="3" customFormat="1" ht="15.75" x14ac:dyDescent="0.25">
      <c r="A45" s="124"/>
      <c r="B45" s="125"/>
      <c r="C45" s="69" t="s">
        <v>91</v>
      </c>
      <c r="D45" s="52" t="s">
        <v>47</v>
      </c>
      <c r="E45" s="127">
        <v>1</v>
      </c>
      <c r="F45" s="128"/>
      <c r="G45" s="203">
        <f t="shared" si="6"/>
        <v>0</v>
      </c>
      <c r="H45" s="128">
        <f t="shared" si="7"/>
        <v>0</v>
      </c>
      <c r="I45" s="54">
        <f t="shared" si="8"/>
        <v>0</v>
      </c>
      <c r="J45" s="2"/>
      <c r="K45" s="2"/>
    </row>
    <row r="46" spans="1:11" s="3" customFormat="1" ht="15.75" x14ac:dyDescent="0.25">
      <c r="A46" s="70" t="s">
        <v>15</v>
      </c>
      <c r="B46" s="71">
        <v>7</v>
      </c>
      <c r="C46" s="175" t="s">
        <v>297</v>
      </c>
      <c r="D46" s="55"/>
      <c r="E46" s="57"/>
      <c r="F46" s="176"/>
      <c r="G46" s="97"/>
      <c r="H46" s="169"/>
      <c r="I46" s="56"/>
      <c r="J46" s="2"/>
      <c r="K46" s="2"/>
    </row>
    <row r="47" spans="1:11" s="3" customFormat="1" ht="15.75" x14ac:dyDescent="0.25">
      <c r="A47" s="124"/>
      <c r="B47" s="125"/>
      <c r="C47" s="173" t="s">
        <v>92</v>
      </c>
      <c r="D47" s="52" t="s">
        <v>47</v>
      </c>
      <c r="E47" s="53">
        <v>1</v>
      </c>
      <c r="F47" s="129"/>
      <c r="G47" s="203">
        <f t="shared" si="6"/>
        <v>0</v>
      </c>
      <c r="H47" s="128">
        <f t="shared" si="7"/>
        <v>0</v>
      </c>
      <c r="I47" s="54">
        <f t="shared" si="8"/>
        <v>0</v>
      </c>
      <c r="J47" s="2"/>
      <c r="K47" s="2"/>
    </row>
    <row r="48" spans="1:11" s="3" customFormat="1" ht="15.75" x14ac:dyDescent="0.25">
      <c r="A48" s="116" t="s">
        <v>15</v>
      </c>
      <c r="B48" s="117">
        <v>8</v>
      </c>
      <c r="C48" s="175" t="s">
        <v>93</v>
      </c>
      <c r="D48" s="119"/>
      <c r="E48" s="120"/>
      <c r="F48" s="121"/>
      <c r="G48" s="151"/>
      <c r="H48" s="169"/>
      <c r="I48" s="56"/>
      <c r="J48" s="2"/>
      <c r="K48" s="2"/>
    </row>
    <row r="49" spans="1:11" s="3" customFormat="1" ht="15.75" x14ac:dyDescent="0.25">
      <c r="A49" s="124"/>
      <c r="B49" s="125"/>
      <c r="C49" s="173" t="s">
        <v>94</v>
      </c>
      <c r="D49" s="52" t="s">
        <v>47</v>
      </c>
      <c r="E49" s="53">
        <v>8</v>
      </c>
      <c r="F49" s="126"/>
      <c r="G49" s="203">
        <f t="shared" si="6"/>
        <v>0</v>
      </c>
      <c r="H49" s="128">
        <f t="shared" si="7"/>
        <v>0</v>
      </c>
      <c r="I49" s="54">
        <f t="shared" si="8"/>
        <v>0</v>
      </c>
      <c r="J49" s="2"/>
      <c r="K49" s="2"/>
    </row>
    <row r="50" spans="1:11" s="3" customFormat="1" ht="15.75" x14ac:dyDescent="0.25">
      <c r="A50" s="116" t="s">
        <v>15</v>
      </c>
      <c r="B50" s="117">
        <v>9</v>
      </c>
      <c r="C50" s="175" t="s">
        <v>93</v>
      </c>
      <c r="D50" s="119"/>
      <c r="E50" s="120"/>
      <c r="F50" s="121"/>
      <c r="G50" s="151"/>
      <c r="H50" s="169"/>
      <c r="I50" s="56"/>
      <c r="J50" s="2"/>
      <c r="K50" s="2"/>
    </row>
    <row r="51" spans="1:11" s="3" customFormat="1" ht="15.75" x14ac:dyDescent="0.25">
      <c r="A51" s="124"/>
      <c r="B51" s="125"/>
      <c r="C51" s="173" t="s">
        <v>146</v>
      </c>
      <c r="D51" s="52" t="s">
        <v>47</v>
      </c>
      <c r="E51" s="53">
        <v>5</v>
      </c>
      <c r="F51" s="126"/>
      <c r="G51" s="203">
        <f t="shared" si="6"/>
        <v>0</v>
      </c>
      <c r="H51" s="128">
        <f t="shared" si="7"/>
        <v>0</v>
      </c>
      <c r="I51" s="54">
        <f t="shared" si="8"/>
        <v>0</v>
      </c>
      <c r="J51" s="2"/>
      <c r="K51" s="2"/>
    </row>
    <row r="52" spans="1:11" s="3" customFormat="1" ht="15.75" x14ac:dyDescent="0.25">
      <c r="A52" s="116" t="s">
        <v>15</v>
      </c>
      <c r="B52" s="170">
        <v>10</v>
      </c>
      <c r="C52" s="155" t="s">
        <v>49</v>
      </c>
      <c r="D52" s="119"/>
      <c r="E52" s="156"/>
      <c r="F52" s="171"/>
      <c r="G52" s="141"/>
      <c r="H52" s="144"/>
      <c r="I52" s="56"/>
      <c r="J52" s="2"/>
      <c r="K52" s="2"/>
    </row>
    <row r="53" spans="1:11" s="3" customFormat="1" ht="15.75" x14ac:dyDescent="0.25">
      <c r="A53" s="73"/>
      <c r="B53" s="74"/>
      <c r="C53" s="181" t="s">
        <v>50</v>
      </c>
      <c r="D53" s="48"/>
      <c r="E53" s="59"/>
      <c r="F53" s="182"/>
      <c r="G53" s="83"/>
      <c r="H53" s="85"/>
      <c r="I53" s="50"/>
      <c r="J53" s="2"/>
      <c r="K53" s="2"/>
    </row>
    <row r="54" spans="1:11" s="3" customFormat="1" ht="15.75" x14ac:dyDescent="0.25">
      <c r="A54" s="73"/>
      <c r="B54" s="74"/>
      <c r="C54" s="68" t="s">
        <v>54</v>
      </c>
      <c r="D54" s="48" t="s">
        <v>48</v>
      </c>
      <c r="E54" s="59">
        <v>1</v>
      </c>
      <c r="F54" s="182"/>
      <c r="G54" s="83">
        <f t="shared" si="6"/>
        <v>0</v>
      </c>
      <c r="H54" s="85">
        <f t="shared" si="7"/>
        <v>0</v>
      </c>
      <c r="I54" s="50">
        <f t="shared" si="8"/>
        <v>0</v>
      </c>
      <c r="J54" s="2"/>
      <c r="K54" s="2"/>
    </row>
    <row r="55" spans="1:11" s="3" customFormat="1" ht="15.75" x14ac:dyDescent="0.25">
      <c r="A55" s="73"/>
      <c r="B55" s="74"/>
      <c r="C55" s="181" t="s">
        <v>55</v>
      </c>
      <c r="D55" s="48" t="s">
        <v>47</v>
      </c>
      <c r="E55" s="59">
        <v>1</v>
      </c>
      <c r="F55" s="182"/>
      <c r="G55" s="83">
        <f t="shared" si="6"/>
        <v>0</v>
      </c>
      <c r="H55" s="85">
        <f t="shared" si="7"/>
        <v>0</v>
      </c>
      <c r="I55" s="50">
        <f t="shared" si="8"/>
        <v>0</v>
      </c>
      <c r="J55" s="2"/>
      <c r="K55" s="2"/>
    </row>
    <row r="56" spans="1:11" s="3" customFormat="1" ht="15.75" x14ac:dyDescent="0.25">
      <c r="A56" s="73"/>
      <c r="B56" s="74"/>
      <c r="C56" s="68" t="s">
        <v>56</v>
      </c>
      <c r="D56" s="48" t="s">
        <v>48</v>
      </c>
      <c r="E56" s="59">
        <v>25</v>
      </c>
      <c r="F56" s="183"/>
      <c r="G56" s="83">
        <f t="shared" si="6"/>
        <v>0</v>
      </c>
      <c r="H56" s="85">
        <f t="shared" si="7"/>
        <v>0</v>
      </c>
      <c r="I56" s="50">
        <f t="shared" si="8"/>
        <v>0</v>
      </c>
      <c r="J56" s="2"/>
      <c r="K56" s="2"/>
    </row>
    <row r="57" spans="1:11" s="3" customFormat="1" ht="15.75" x14ac:dyDescent="0.25">
      <c r="A57" s="73"/>
      <c r="B57" s="74"/>
      <c r="C57" s="181" t="s">
        <v>57</v>
      </c>
      <c r="D57" s="48" t="s">
        <v>47</v>
      </c>
      <c r="E57" s="59">
        <v>5</v>
      </c>
      <c r="F57" s="184"/>
      <c r="G57" s="83">
        <f t="shared" si="6"/>
        <v>0</v>
      </c>
      <c r="H57" s="85">
        <f t="shared" si="7"/>
        <v>0</v>
      </c>
      <c r="I57" s="50">
        <f t="shared" si="8"/>
        <v>0</v>
      </c>
      <c r="J57" s="2"/>
      <c r="K57" s="2"/>
    </row>
    <row r="58" spans="1:11" s="3" customFormat="1" ht="15.75" x14ac:dyDescent="0.25">
      <c r="A58" s="73"/>
      <c r="B58" s="74"/>
      <c r="C58" s="68" t="s">
        <v>51</v>
      </c>
      <c r="D58" s="48" t="s">
        <v>48</v>
      </c>
      <c r="E58" s="59">
        <v>9</v>
      </c>
      <c r="F58" s="183"/>
      <c r="G58" s="83">
        <f t="shared" si="6"/>
        <v>0</v>
      </c>
      <c r="H58" s="85">
        <f t="shared" si="7"/>
        <v>0</v>
      </c>
      <c r="I58" s="50">
        <f t="shared" si="8"/>
        <v>0</v>
      </c>
      <c r="J58" s="2"/>
      <c r="K58" s="2"/>
    </row>
    <row r="59" spans="1:11" s="3" customFormat="1" ht="15.75" x14ac:dyDescent="0.25">
      <c r="A59" s="73"/>
      <c r="B59" s="74"/>
      <c r="C59" s="181" t="s">
        <v>52</v>
      </c>
      <c r="D59" s="48" t="s">
        <v>47</v>
      </c>
      <c r="E59" s="59">
        <v>1</v>
      </c>
      <c r="F59" s="184"/>
      <c r="G59" s="83">
        <f t="shared" si="6"/>
        <v>0</v>
      </c>
      <c r="H59" s="85">
        <f t="shared" si="7"/>
        <v>0</v>
      </c>
      <c r="I59" s="50">
        <f t="shared" si="8"/>
        <v>0</v>
      </c>
      <c r="J59" s="2"/>
      <c r="K59" s="2"/>
    </row>
    <row r="60" spans="1:11" s="3" customFormat="1" ht="15.75" x14ac:dyDescent="0.25">
      <c r="A60" s="187"/>
      <c r="B60" s="188"/>
      <c r="C60" s="69" t="s">
        <v>53</v>
      </c>
      <c r="D60" s="52" t="s">
        <v>48</v>
      </c>
      <c r="E60" s="127">
        <v>6</v>
      </c>
      <c r="F60" s="129"/>
      <c r="G60" s="142">
        <f t="shared" si="6"/>
        <v>0</v>
      </c>
      <c r="H60" s="128">
        <f t="shared" si="7"/>
        <v>0</v>
      </c>
      <c r="I60" s="54">
        <f t="shared" si="8"/>
        <v>0</v>
      </c>
      <c r="J60" s="2"/>
      <c r="K60" s="2"/>
    </row>
    <row r="61" spans="1:11" s="3" customFormat="1" ht="15.75" x14ac:dyDescent="0.25">
      <c r="A61" s="70" t="s">
        <v>15</v>
      </c>
      <c r="B61" s="180">
        <v>11</v>
      </c>
      <c r="C61" s="72" t="s">
        <v>58</v>
      </c>
      <c r="D61" s="55"/>
      <c r="E61" s="165"/>
      <c r="F61" s="58"/>
      <c r="G61" s="143"/>
      <c r="H61" s="169"/>
      <c r="I61" s="56"/>
      <c r="J61" s="2"/>
      <c r="K61" s="2"/>
    </row>
    <row r="62" spans="1:11" s="3" customFormat="1" ht="15.75" x14ac:dyDescent="0.25">
      <c r="A62" s="73"/>
      <c r="B62" s="74"/>
      <c r="C62" s="181" t="s">
        <v>59</v>
      </c>
      <c r="D62" s="48"/>
      <c r="E62" s="59"/>
      <c r="F62" s="182"/>
      <c r="G62" s="83"/>
      <c r="H62" s="144"/>
      <c r="I62" s="122"/>
      <c r="J62" s="2"/>
      <c r="K62" s="2"/>
    </row>
    <row r="63" spans="1:11" ht="18" thickBot="1" x14ac:dyDescent="0.3">
      <c r="A63" s="75"/>
      <c r="B63" s="76"/>
      <c r="C63" s="77" t="s">
        <v>60</v>
      </c>
      <c r="D63" s="60" t="s">
        <v>61</v>
      </c>
      <c r="E63" s="61">
        <v>17</v>
      </c>
      <c r="F63" s="198"/>
      <c r="G63" s="158">
        <f t="shared" si="6"/>
        <v>0</v>
      </c>
      <c r="H63" s="99">
        <f t="shared" si="7"/>
        <v>0</v>
      </c>
      <c r="I63" s="62">
        <f t="shared" si="8"/>
        <v>0</v>
      </c>
      <c r="J63" s="1"/>
      <c r="K63" s="1"/>
    </row>
    <row r="64" spans="1:11" s="4" customFormat="1" ht="15.75" x14ac:dyDescent="0.25">
      <c r="A64" s="134"/>
      <c r="B64" s="135"/>
      <c r="C64" s="136"/>
      <c r="D64" s="137"/>
      <c r="E64" s="138"/>
      <c r="F64" s="139"/>
      <c r="G64" s="140"/>
      <c r="H64" s="22"/>
      <c r="I64" s="21"/>
      <c r="J64" s="1"/>
      <c r="K64" s="1"/>
    </row>
    <row r="65" spans="1:11" s="131" customFormat="1" ht="26.25" customHeight="1" x14ac:dyDescent="0.35">
      <c r="A65" s="305" t="str">
        <f>A1</f>
        <v>SOUPIS PRACÍ A DODÁVEK - VZDUCHOTECHNIKA</v>
      </c>
      <c r="B65" s="305"/>
      <c r="C65" s="305"/>
      <c r="D65" s="305"/>
      <c r="E65" s="305"/>
      <c r="F65" s="305"/>
      <c r="G65" s="305"/>
      <c r="H65" s="305"/>
      <c r="I65" s="305"/>
    </row>
    <row r="66" spans="1:11" s="133" customFormat="1" ht="18.75" x14ac:dyDescent="0.3">
      <c r="A66" s="1" t="s">
        <v>0</v>
      </c>
      <c r="B66" s="14"/>
      <c r="C66" s="132" t="str">
        <f>C2</f>
        <v>Karlovy Vary - ZŠ Krušnohorská; Bazén, tělocvičny - Výměna vzduchotechniky</v>
      </c>
      <c r="D66" s="15"/>
      <c r="E66" s="15"/>
      <c r="F66" s="15"/>
      <c r="G66" s="15"/>
      <c r="H66" s="1"/>
      <c r="I66" s="1"/>
    </row>
    <row r="67" spans="1:11" s="133" customFormat="1" ht="18.75" x14ac:dyDescent="0.3">
      <c r="A67" s="1" t="s">
        <v>235</v>
      </c>
      <c r="B67" s="14"/>
      <c r="C67" s="132"/>
      <c r="D67" s="15"/>
      <c r="E67" s="15"/>
      <c r="F67" s="15"/>
      <c r="G67" s="15"/>
      <c r="H67" s="1"/>
      <c r="I67" s="1"/>
    </row>
    <row r="68" spans="1:11" ht="7.5" customHeight="1" thickBot="1" x14ac:dyDescent="0.3">
      <c r="A68" s="1"/>
      <c r="B68" s="14"/>
      <c r="C68" s="1"/>
      <c r="D68" s="15"/>
      <c r="E68" s="15"/>
      <c r="F68" s="15"/>
      <c r="G68" s="15"/>
      <c r="H68" s="1"/>
      <c r="I68" s="1"/>
    </row>
    <row r="69" spans="1:11" ht="15.75" customHeight="1" x14ac:dyDescent="0.25">
      <c r="A69" s="307" t="s">
        <v>32</v>
      </c>
      <c r="B69" s="308"/>
      <c r="C69" s="311" t="s">
        <v>1</v>
      </c>
      <c r="D69" s="303" t="s">
        <v>2</v>
      </c>
      <c r="E69" s="316" t="s">
        <v>3</v>
      </c>
      <c r="F69" s="301" t="s">
        <v>29</v>
      </c>
      <c r="G69" s="302"/>
      <c r="H69" s="301" t="s">
        <v>31</v>
      </c>
      <c r="I69" s="306"/>
      <c r="J69" s="1"/>
      <c r="K69" s="1"/>
    </row>
    <row r="70" spans="1:11" ht="15.75" customHeight="1" thickBot="1" x14ac:dyDescent="0.3">
      <c r="A70" s="309"/>
      <c r="B70" s="310"/>
      <c r="C70" s="312"/>
      <c r="D70" s="304"/>
      <c r="E70" s="317"/>
      <c r="F70" s="80" t="s">
        <v>30</v>
      </c>
      <c r="G70" s="82" t="s">
        <v>28</v>
      </c>
      <c r="H70" s="196" t="s">
        <v>30</v>
      </c>
      <c r="I70" s="197" t="s">
        <v>28</v>
      </c>
      <c r="J70" s="1"/>
      <c r="K70" s="1"/>
    </row>
    <row r="71" spans="1:11" s="79" customFormat="1" ht="15.75" customHeight="1" x14ac:dyDescent="0.25">
      <c r="A71" s="70" t="s">
        <v>15</v>
      </c>
      <c r="B71" s="71">
        <v>12</v>
      </c>
      <c r="C71" s="72" t="s">
        <v>62</v>
      </c>
      <c r="D71" s="55"/>
      <c r="E71" s="165"/>
      <c r="F71" s="176"/>
      <c r="G71" s="143"/>
      <c r="H71" s="167"/>
      <c r="I71" s="168"/>
      <c r="J71" s="78"/>
      <c r="K71" s="78"/>
    </row>
    <row r="72" spans="1:11" s="79" customFormat="1" ht="15.75" customHeight="1" x14ac:dyDescent="0.25">
      <c r="A72" s="116"/>
      <c r="B72" s="117"/>
      <c r="C72" s="190" t="s">
        <v>63</v>
      </c>
      <c r="D72" s="119"/>
      <c r="E72" s="156"/>
      <c r="F72" s="145"/>
      <c r="G72" s="141"/>
      <c r="H72" s="85"/>
      <c r="I72" s="50"/>
      <c r="J72" s="78"/>
      <c r="K72" s="78"/>
    </row>
    <row r="73" spans="1:11" s="147" customFormat="1" ht="15.75" customHeight="1" x14ac:dyDescent="0.25">
      <c r="A73" s="66"/>
      <c r="B73" s="67"/>
      <c r="C73" s="68" t="s">
        <v>275</v>
      </c>
      <c r="D73" s="48"/>
      <c r="E73" s="59"/>
      <c r="F73" s="183"/>
      <c r="G73" s="83"/>
      <c r="H73" s="85"/>
      <c r="I73" s="50"/>
      <c r="J73" s="146"/>
      <c r="K73" s="146"/>
    </row>
    <row r="74" spans="1:11" s="147" customFormat="1" ht="15.75" customHeight="1" x14ac:dyDescent="0.25">
      <c r="A74" s="66"/>
      <c r="B74" s="67"/>
      <c r="C74" s="68" t="s">
        <v>64</v>
      </c>
      <c r="D74" s="48"/>
      <c r="E74" s="59"/>
      <c r="F74" s="183"/>
      <c r="G74" s="83"/>
      <c r="H74" s="85"/>
      <c r="I74" s="50"/>
      <c r="J74" s="146"/>
      <c r="K74" s="146"/>
    </row>
    <row r="75" spans="1:11" s="147" customFormat="1" ht="15" x14ac:dyDescent="0.25">
      <c r="A75" s="191"/>
      <c r="B75" s="192"/>
      <c r="C75" s="193" t="s">
        <v>65</v>
      </c>
      <c r="D75" s="160"/>
      <c r="E75" s="189"/>
      <c r="F75" s="194"/>
      <c r="G75" s="166"/>
      <c r="H75" s="85"/>
      <c r="I75" s="50"/>
      <c r="J75" s="146"/>
      <c r="K75" s="146"/>
    </row>
    <row r="76" spans="1:11" s="147" customFormat="1" ht="15" x14ac:dyDescent="0.25">
      <c r="A76" s="191"/>
      <c r="B76" s="192"/>
      <c r="C76" s="193" t="s">
        <v>66</v>
      </c>
      <c r="D76" s="160"/>
      <c r="E76" s="189"/>
      <c r="F76" s="194"/>
      <c r="G76" s="166"/>
      <c r="H76" s="85"/>
      <c r="I76" s="50"/>
      <c r="J76" s="146"/>
      <c r="K76" s="146"/>
    </row>
    <row r="77" spans="1:11" s="79" customFormat="1" ht="17.25" x14ac:dyDescent="0.25">
      <c r="A77" s="88"/>
      <c r="B77" s="195"/>
      <c r="C77" s="69" t="s">
        <v>67</v>
      </c>
      <c r="D77" s="52" t="s">
        <v>61</v>
      </c>
      <c r="E77" s="127">
        <v>26</v>
      </c>
      <c r="F77" s="129"/>
      <c r="G77" s="142">
        <f>E77*F77</f>
        <v>0</v>
      </c>
      <c r="H77" s="128">
        <f>F77*0.3</f>
        <v>0</v>
      </c>
      <c r="I77" s="54">
        <f>E77*H77</f>
        <v>0</v>
      </c>
    </row>
    <row r="78" spans="1:11" s="79" customFormat="1" ht="15" x14ac:dyDescent="0.25">
      <c r="A78" s="70" t="s">
        <v>15</v>
      </c>
      <c r="B78" s="71">
        <v>13</v>
      </c>
      <c r="C78" s="72" t="s">
        <v>62</v>
      </c>
      <c r="D78" s="55"/>
      <c r="E78" s="165"/>
      <c r="F78" s="176"/>
      <c r="G78" s="143"/>
      <c r="H78" s="144"/>
      <c r="I78" s="122"/>
      <c r="K78" s="146"/>
    </row>
    <row r="79" spans="1:11" s="79" customFormat="1" ht="15" x14ac:dyDescent="0.25">
      <c r="A79" s="116"/>
      <c r="B79" s="117"/>
      <c r="C79" s="190" t="s">
        <v>68</v>
      </c>
      <c r="D79" s="119"/>
      <c r="E79" s="156"/>
      <c r="F79" s="145"/>
      <c r="G79" s="141"/>
      <c r="H79" s="85"/>
      <c r="I79" s="50"/>
      <c r="K79" s="146"/>
    </row>
    <row r="80" spans="1:11" s="79" customFormat="1" ht="15" x14ac:dyDescent="0.25">
      <c r="A80" s="66"/>
      <c r="B80" s="67"/>
      <c r="C80" s="68" t="s">
        <v>293</v>
      </c>
      <c r="D80" s="48"/>
      <c r="E80" s="59"/>
      <c r="F80" s="183"/>
      <c r="G80" s="83"/>
      <c r="H80" s="85"/>
      <c r="I80" s="50"/>
    </row>
    <row r="81" spans="1:11" s="79" customFormat="1" ht="15" x14ac:dyDescent="0.25">
      <c r="A81" s="66"/>
      <c r="B81" s="67"/>
      <c r="C81" s="68" t="s">
        <v>64</v>
      </c>
      <c r="D81" s="48"/>
      <c r="E81" s="59"/>
      <c r="F81" s="183"/>
      <c r="G81" s="83"/>
      <c r="H81" s="85"/>
      <c r="I81" s="50"/>
      <c r="K81" s="146"/>
    </row>
    <row r="82" spans="1:11" s="79" customFormat="1" ht="15" x14ac:dyDescent="0.25">
      <c r="A82" s="191"/>
      <c r="B82" s="192"/>
      <c r="C82" s="193" t="s">
        <v>65</v>
      </c>
      <c r="D82" s="160"/>
      <c r="E82" s="189"/>
      <c r="F82" s="194"/>
      <c r="G82" s="166"/>
      <c r="H82" s="85"/>
      <c r="I82" s="50"/>
    </row>
    <row r="83" spans="1:11" s="79" customFormat="1" ht="15" x14ac:dyDescent="0.25">
      <c r="A83" s="191"/>
      <c r="B83" s="192"/>
      <c r="C83" s="193" t="s">
        <v>69</v>
      </c>
      <c r="D83" s="160"/>
      <c r="E83" s="189"/>
      <c r="F83" s="194"/>
      <c r="G83" s="166"/>
      <c r="H83" s="85"/>
      <c r="I83" s="50"/>
    </row>
    <row r="84" spans="1:11" s="79" customFormat="1" ht="17.25" x14ac:dyDescent="0.25">
      <c r="A84" s="88"/>
      <c r="B84" s="195"/>
      <c r="C84" s="69" t="s">
        <v>67</v>
      </c>
      <c r="D84" s="52" t="s">
        <v>61</v>
      </c>
      <c r="E84" s="127">
        <v>28</v>
      </c>
      <c r="F84" s="129"/>
      <c r="G84" s="142">
        <f>E84*F84</f>
        <v>0</v>
      </c>
      <c r="H84" s="128">
        <f>F84*0.3</f>
        <v>0</v>
      </c>
      <c r="I84" s="54">
        <f>E84*H84</f>
        <v>0</v>
      </c>
    </row>
    <row r="85" spans="1:11" s="79" customFormat="1" ht="14.25" x14ac:dyDescent="0.2">
      <c r="A85" s="116" t="s">
        <v>15</v>
      </c>
      <c r="B85" s="117">
        <v>14</v>
      </c>
      <c r="C85" s="155" t="s">
        <v>42</v>
      </c>
      <c r="D85" s="119"/>
      <c r="E85" s="156"/>
      <c r="F85" s="121"/>
      <c r="G85" s="141"/>
      <c r="H85" s="144"/>
      <c r="I85" s="122"/>
    </row>
    <row r="86" spans="1:11" s="79" customFormat="1" ht="15" x14ac:dyDescent="0.25">
      <c r="A86" s="116"/>
      <c r="B86" s="117"/>
      <c r="C86" s="118" t="s">
        <v>43</v>
      </c>
      <c r="D86" s="48"/>
      <c r="E86" s="59"/>
      <c r="F86" s="51"/>
      <c r="G86" s="83"/>
      <c r="H86" s="85"/>
      <c r="I86" s="50"/>
    </row>
    <row r="87" spans="1:11" s="79" customFormat="1" ht="15" x14ac:dyDescent="0.25">
      <c r="A87" s="88"/>
      <c r="B87" s="90"/>
      <c r="C87" s="69" t="s">
        <v>44</v>
      </c>
      <c r="D87" s="52" t="s">
        <v>45</v>
      </c>
      <c r="E87" s="127">
        <v>2</v>
      </c>
      <c r="F87" s="129"/>
      <c r="G87" s="83">
        <f>E87*F87</f>
        <v>0</v>
      </c>
      <c r="H87" s="85">
        <f>F87*0.3</f>
        <v>0</v>
      </c>
      <c r="I87" s="50">
        <f>E87*H87</f>
        <v>0</v>
      </c>
    </row>
    <row r="88" spans="1:11" s="79" customFormat="1" ht="14.25" x14ac:dyDescent="0.2">
      <c r="A88" s="70" t="s">
        <v>15</v>
      </c>
      <c r="B88" s="71">
        <v>15</v>
      </c>
      <c r="C88" s="72" t="s">
        <v>22</v>
      </c>
      <c r="D88" s="55"/>
      <c r="E88" s="57"/>
      <c r="F88" s="58"/>
      <c r="G88" s="97"/>
      <c r="H88" s="89"/>
      <c r="I88" s="56"/>
    </row>
    <row r="89" spans="1:11" s="79" customFormat="1" ht="15" x14ac:dyDescent="0.25">
      <c r="A89" s="93"/>
      <c r="B89" s="94"/>
      <c r="C89" s="86" t="s">
        <v>46</v>
      </c>
      <c r="D89" s="64"/>
      <c r="E89" s="95"/>
      <c r="F89" s="63"/>
      <c r="G89" s="102"/>
      <c r="H89" s="103"/>
      <c r="I89" s="65"/>
    </row>
    <row r="90" spans="1:11" s="79" customFormat="1" ht="15.75" thickBot="1" x14ac:dyDescent="0.3">
      <c r="A90" s="75"/>
      <c r="B90" s="76"/>
      <c r="C90" s="87" t="s">
        <v>24</v>
      </c>
      <c r="D90" s="60" t="s">
        <v>26</v>
      </c>
      <c r="E90" s="91">
        <v>35</v>
      </c>
      <c r="F90" s="92"/>
      <c r="G90" s="98">
        <f>E90*F90</f>
        <v>0</v>
      </c>
      <c r="H90" s="100">
        <f>F90*0.3</f>
        <v>0</v>
      </c>
      <c r="I90" s="62">
        <f>E90*H90</f>
        <v>0</v>
      </c>
    </row>
    <row r="91" spans="1:11" s="133" customFormat="1" ht="15.75" x14ac:dyDescent="0.25">
      <c r="A91" s="5"/>
      <c r="B91" s="7"/>
      <c r="C91" s="148" t="s">
        <v>34</v>
      </c>
      <c r="D91" s="24"/>
      <c r="E91" s="6"/>
      <c r="F91" s="23"/>
      <c r="G91" s="104">
        <f>SUM(G7:G90)</f>
        <v>0</v>
      </c>
      <c r="H91" s="105"/>
      <c r="I91" s="106">
        <f>SUM(I7:I90)</f>
        <v>0</v>
      </c>
    </row>
    <row r="92" spans="1:11" s="79" customFormat="1" ht="15" x14ac:dyDescent="0.25">
      <c r="A92" s="73"/>
      <c r="B92" s="74"/>
      <c r="C92" s="68" t="s">
        <v>41</v>
      </c>
      <c r="D92" s="48"/>
      <c r="E92" s="59"/>
      <c r="F92" s="51"/>
      <c r="G92" s="96" t="s">
        <v>27</v>
      </c>
      <c r="H92" s="101"/>
      <c r="I92" s="50">
        <f>G91*0.02</f>
        <v>0</v>
      </c>
    </row>
    <row r="93" spans="1:11" s="79" customFormat="1" ht="15" x14ac:dyDescent="0.25">
      <c r="A93" s="93"/>
      <c r="B93" s="149"/>
      <c r="C93" s="86" t="s">
        <v>35</v>
      </c>
      <c r="D93" s="64"/>
      <c r="E93" s="150"/>
      <c r="F93" s="123"/>
      <c r="G93" s="151" t="s">
        <v>27</v>
      </c>
      <c r="H93" s="103"/>
      <c r="I93" s="152">
        <f>G91*0.036</f>
        <v>0</v>
      </c>
    </row>
    <row r="94" spans="1:11" ht="18.75" x14ac:dyDescent="0.3">
      <c r="A94" s="107"/>
      <c r="B94" s="108"/>
      <c r="C94" s="109" t="s">
        <v>36</v>
      </c>
      <c r="D94" s="110"/>
      <c r="E94" s="111"/>
      <c r="F94" s="112"/>
      <c r="G94" s="113">
        <f>SUM(G91:G93)</f>
        <v>0</v>
      </c>
      <c r="H94" s="114"/>
      <c r="I94" s="115">
        <f>SUM(I91:I93)</f>
        <v>0</v>
      </c>
    </row>
    <row r="95" spans="1:11" ht="19.5" thickBot="1" x14ac:dyDescent="0.35">
      <c r="A95" s="8"/>
      <c r="B95" s="9"/>
      <c r="C95" s="10" t="s">
        <v>19</v>
      </c>
      <c r="D95" s="25"/>
      <c r="E95" s="11"/>
      <c r="F95" s="313">
        <f>G94+I94</f>
        <v>0</v>
      </c>
      <c r="G95" s="314"/>
      <c r="H95" s="314"/>
      <c r="I95" s="315"/>
    </row>
    <row r="96" spans="1:11" s="79" customFormat="1" ht="15" x14ac:dyDescent="0.25">
      <c r="B96" s="153"/>
      <c r="D96" s="154"/>
      <c r="E96" s="154"/>
      <c r="F96" s="154"/>
      <c r="G96" s="154"/>
      <c r="H96" s="154"/>
      <c r="I96" s="154"/>
    </row>
    <row r="97" spans="2:9" s="79" customFormat="1" ht="15" x14ac:dyDescent="0.25">
      <c r="B97" s="153"/>
      <c r="D97" s="154"/>
      <c r="E97" s="154"/>
      <c r="F97" s="154"/>
      <c r="G97" s="154"/>
      <c r="H97" s="154"/>
      <c r="I97" s="154"/>
    </row>
  </sheetData>
  <mergeCells count="22">
    <mergeCell ref="F95:I95"/>
    <mergeCell ref="A65:I65"/>
    <mergeCell ref="A69:B70"/>
    <mergeCell ref="C69:C70"/>
    <mergeCell ref="D69:D70"/>
    <mergeCell ref="E69:E70"/>
    <mergeCell ref="F69:G69"/>
    <mergeCell ref="H69:I69"/>
    <mergeCell ref="A33:I33"/>
    <mergeCell ref="A37:B38"/>
    <mergeCell ref="C37:C38"/>
    <mergeCell ref="D37:D38"/>
    <mergeCell ref="E37:E38"/>
    <mergeCell ref="F37:G37"/>
    <mergeCell ref="H37:I37"/>
    <mergeCell ref="A1:I1"/>
    <mergeCell ref="A5:B6"/>
    <mergeCell ref="C5:C6"/>
    <mergeCell ref="D5:D6"/>
    <mergeCell ref="E5:E6"/>
    <mergeCell ref="F5:G5"/>
    <mergeCell ref="H5:I5"/>
  </mergeCells>
  <phoneticPr fontId="24" type="noConversion"/>
  <pageMargins left="0.59055118110236227" right="0.59055118110236227" top="0.59055118110236227" bottom="0.59055118110236227" header="0.51181102362204722" footer="0.51181102362204722"/>
  <pageSetup paperSize="9" orientation="landscape" horizontalDpi="300" verticalDpi="300" r:id="rId1"/>
  <headerFooter alignWithMargins="0">
    <oddFooter xml:space="preserve">&amp;C&amp;"Times New Roman CE,Obyčejné"List číslo: &amp;"Times New Roman CE,Tučné"&amp;P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82"/>
  <sheetViews>
    <sheetView workbookViewId="0">
      <selection activeCell="A4" sqref="A4"/>
    </sheetView>
  </sheetViews>
  <sheetFormatPr defaultColWidth="9.140625" defaultRowHeight="12.75" x14ac:dyDescent="0.2"/>
  <cols>
    <col min="1" max="1" width="4" customWidth="1"/>
    <col min="2" max="2" width="4" style="12" customWidth="1"/>
    <col min="3" max="3" width="67.140625" customWidth="1"/>
    <col min="4" max="5" width="9.42578125" style="13" customWidth="1"/>
    <col min="6" max="6" width="8.5703125" style="13" customWidth="1"/>
    <col min="7" max="7" width="12.85546875" style="13" customWidth="1"/>
    <col min="8" max="8" width="8.5703125" style="13" customWidth="1"/>
    <col min="9" max="9" width="12.85546875" style="13" customWidth="1"/>
    <col min="10" max="10" width="1.42578125" customWidth="1"/>
    <col min="11" max="11" width="9.5703125" bestFit="1" customWidth="1"/>
  </cols>
  <sheetData>
    <row r="1" spans="1:13" s="131" customFormat="1" ht="26.25" customHeight="1" x14ac:dyDescent="0.35">
      <c r="A1" s="305" t="str">
        <f>'Zař. č. 1'!A1:I1</f>
        <v>SOUPIS PRACÍ A DODÁVEK - VZDUCHOTECHNIKA</v>
      </c>
      <c r="B1" s="305"/>
      <c r="C1" s="305"/>
      <c r="D1" s="305"/>
      <c r="E1" s="305"/>
      <c r="F1" s="305"/>
      <c r="G1" s="305"/>
      <c r="H1" s="305"/>
      <c r="I1" s="305"/>
    </row>
    <row r="2" spans="1:13" s="133" customFormat="1" ht="18.75" x14ac:dyDescent="0.3">
      <c r="A2" s="1" t="s">
        <v>0</v>
      </c>
      <c r="B2" s="14"/>
      <c r="C2" s="132" t="str">
        <f>'Zař. č. 1'!C2</f>
        <v>Karlovy Vary - ZŠ Krušnohorská; Bazén, tělocvičny - Výměna vzduchotechniky</v>
      </c>
      <c r="D2" s="15"/>
      <c r="E2" s="15"/>
      <c r="F2" s="15"/>
      <c r="G2" s="15"/>
      <c r="H2" s="1"/>
      <c r="I2" s="1"/>
    </row>
    <row r="3" spans="1:13" s="133" customFormat="1" ht="18.75" x14ac:dyDescent="0.3">
      <c r="A3" s="1" t="s">
        <v>187</v>
      </c>
      <c r="B3" s="14"/>
      <c r="C3" s="132"/>
      <c r="D3" s="15"/>
      <c r="E3" s="15"/>
      <c r="F3" s="15"/>
      <c r="G3" s="15"/>
      <c r="H3" s="1"/>
      <c r="I3" s="1"/>
    </row>
    <row r="4" spans="1:13" ht="7.5" customHeight="1" thickBot="1" x14ac:dyDescent="0.3">
      <c r="A4" s="1"/>
      <c r="B4" s="14"/>
      <c r="C4" s="1"/>
      <c r="D4" s="15"/>
      <c r="E4" s="15"/>
      <c r="F4" s="15"/>
      <c r="G4" s="15"/>
      <c r="H4" s="1"/>
      <c r="I4" s="1"/>
    </row>
    <row r="5" spans="1:13" s="79" customFormat="1" ht="15.75" customHeight="1" x14ac:dyDescent="0.25">
      <c r="A5" s="307" t="s">
        <v>32</v>
      </c>
      <c r="B5" s="308"/>
      <c r="C5" s="311" t="s">
        <v>1</v>
      </c>
      <c r="D5" s="303" t="s">
        <v>2</v>
      </c>
      <c r="E5" s="316" t="s">
        <v>3</v>
      </c>
      <c r="F5" s="301" t="s">
        <v>29</v>
      </c>
      <c r="G5" s="302"/>
      <c r="H5" s="301" t="s">
        <v>31</v>
      </c>
      <c r="I5" s="306"/>
      <c r="J5" s="78"/>
      <c r="K5" s="78"/>
    </row>
    <row r="6" spans="1:13" s="79" customFormat="1" ht="15.75" thickBot="1" x14ac:dyDescent="0.3">
      <c r="A6" s="309"/>
      <c r="B6" s="310"/>
      <c r="C6" s="312"/>
      <c r="D6" s="304"/>
      <c r="E6" s="317"/>
      <c r="F6" s="80" t="s">
        <v>30</v>
      </c>
      <c r="G6" s="82" t="s">
        <v>28</v>
      </c>
      <c r="H6" s="84" t="s">
        <v>30</v>
      </c>
      <c r="I6" s="81" t="s">
        <v>28</v>
      </c>
      <c r="J6" s="78"/>
      <c r="K6" s="78"/>
    </row>
    <row r="7" spans="1:13" s="3" customFormat="1" ht="15" customHeight="1" x14ac:dyDescent="0.25">
      <c r="A7" s="258"/>
      <c r="B7" s="259"/>
      <c r="C7" s="260" t="s">
        <v>199</v>
      </c>
      <c r="D7" s="261"/>
      <c r="E7" s="262"/>
      <c r="F7" s="263"/>
      <c r="G7" s="264"/>
      <c r="H7" s="265"/>
      <c r="I7" s="266"/>
      <c r="J7" s="2"/>
      <c r="K7" s="2"/>
    </row>
    <row r="8" spans="1:13" s="3" customFormat="1" ht="15.75" x14ac:dyDescent="0.25">
      <c r="A8" s="70" t="s">
        <v>195</v>
      </c>
      <c r="B8" s="71">
        <v>1</v>
      </c>
      <c r="C8" s="267" t="s">
        <v>200</v>
      </c>
      <c r="D8" s="55"/>
      <c r="E8" s="165"/>
      <c r="F8" s="268"/>
      <c r="G8" s="97"/>
      <c r="H8" s="169"/>
      <c r="I8" s="56"/>
      <c r="J8" s="2"/>
      <c r="K8" s="2"/>
    </row>
    <row r="9" spans="1:13" s="3" customFormat="1" ht="15.75" x14ac:dyDescent="0.25">
      <c r="A9" s="124"/>
      <c r="B9" s="125"/>
      <c r="C9" s="269" t="s">
        <v>201</v>
      </c>
      <c r="D9" s="52" t="s">
        <v>47</v>
      </c>
      <c r="E9" s="127">
        <v>2</v>
      </c>
      <c r="F9" s="270" t="s">
        <v>27</v>
      </c>
      <c r="G9" s="203" t="s">
        <v>27</v>
      </c>
      <c r="H9" s="128"/>
      <c r="I9" s="54">
        <f>E9*H9</f>
        <v>0</v>
      </c>
      <c r="J9" s="2"/>
      <c r="K9" s="2"/>
    </row>
    <row r="10" spans="1:13" s="3" customFormat="1" ht="15.75" x14ac:dyDescent="0.25">
      <c r="A10" s="70" t="s">
        <v>195</v>
      </c>
      <c r="B10" s="71">
        <v>2</v>
      </c>
      <c r="C10" s="267" t="s">
        <v>202</v>
      </c>
      <c r="D10" s="55"/>
      <c r="E10" s="165"/>
      <c r="F10" s="268"/>
      <c r="G10" s="97"/>
      <c r="H10" s="169"/>
      <c r="I10" s="56"/>
      <c r="J10" s="2"/>
      <c r="K10" s="2"/>
    </row>
    <row r="11" spans="1:13" s="3" customFormat="1" ht="15.75" x14ac:dyDescent="0.25">
      <c r="A11" s="124"/>
      <c r="B11" s="125"/>
      <c r="C11" s="269" t="s">
        <v>203</v>
      </c>
      <c r="D11" s="52" t="s">
        <v>47</v>
      </c>
      <c r="E11" s="127">
        <v>2</v>
      </c>
      <c r="F11" s="270" t="s">
        <v>27</v>
      </c>
      <c r="G11" s="203" t="s">
        <v>27</v>
      </c>
      <c r="H11" s="128"/>
      <c r="I11" s="54">
        <f t="shared" ref="I11:I31" si="0">E11*H11</f>
        <v>0</v>
      </c>
      <c r="J11" s="2"/>
      <c r="K11" s="2"/>
    </row>
    <row r="12" spans="1:13" s="3" customFormat="1" ht="15.75" x14ac:dyDescent="0.25">
      <c r="A12" s="70" t="s">
        <v>195</v>
      </c>
      <c r="B12" s="71">
        <v>3</v>
      </c>
      <c r="C12" s="267" t="s">
        <v>204</v>
      </c>
      <c r="D12" s="55"/>
      <c r="E12" s="165"/>
      <c r="F12" s="268"/>
      <c r="G12" s="97"/>
      <c r="H12" s="169"/>
      <c r="I12" s="56"/>
      <c r="J12" s="2"/>
      <c r="K12" s="2"/>
    </row>
    <row r="13" spans="1:13" s="3" customFormat="1" ht="15.75" x14ac:dyDescent="0.25">
      <c r="A13" s="124"/>
      <c r="B13" s="125"/>
      <c r="C13" s="269" t="s">
        <v>205</v>
      </c>
      <c r="D13" s="52" t="s">
        <v>47</v>
      </c>
      <c r="E13" s="127">
        <v>1</v>
      </c>
      <c r="F13" s="270" t="s">
        <v>27</v>
      </c>
      <c r="G13" s="203" t="s">
        <v>27</v>
      </c>
      <c r="H13" s="128"/>
      <c r="I13" s="54">
        <f t="shared" si="0"/>
        <v>0</v>
      </c>
      <c r="J13" s="2"/>
      <c r="K13" s="2"/>
      <c r="M13" s="3" t="s">
        <v>238</v>
      </c>
    </row>
    <row r="14" spans="1:13" s="3" customFormat="1" ht="15.75" x14ac:dyDescent="0.25">
      <c r="A14" s="70" t="s">
        <v>195</v>
      </c>
      <c r="B14" s="71">
        <v>4</v>
      </c>
      <c r="C14" s="267" t="s">
        <v>204</v>
      </c>
      <c r="D14" s="55"/>
      <c r="E14" s="165"/>
      <c r="F14" s="268"/>
      <c r="G14" s="97"/>
      <c r="H14" s="169"/>
      <c r="I14" s="56"/>
      <c r="J14" s="2"/>
      <c r="K14" s="2"/>
    </row>
    <row r="15" spans="1:13" s="3" customFormat="1" ht="15.75" x14ac:dyDescent="0.25">
      <c r="A15" s="124"/>
      <c r="B15" s="125"/>
      <c r="C15" s="269" t="s">
        <v>206</v>
      </c>
      <c r="D15" s="52" t="s">
        <v>47</v>
      </c>
      <c r="E15" s="127">
        <v>1</v>
      </c>
      <c r="F15" s="270" t="s">
        <v>27</v>
      </c>
      <c r="G15" s="203" t="s">
        <v>27</v>
      </c>
      <c r="H15" s="128"/>
      <c r="I15" s="54">
        <f t="shared" si="0"/>
        <v>0</v>
      </c>
      <c r="J15" s="2"/>
      <c r="K15" s="2"/>
    </row>
    <row r="16" spans="1:13" s="3" customFormat="1" ht="15.75" x14ac:dyDescent="0.25">
      <c r="A16" s="70" t="s">
        <v>195</v>
      </c>
      <c r="B16" s="71">
        <v>5</v>
      </c>
      <c r="C16" s="267" t="s">
        <v>236</v>
      </c>
      <c r="D16" s="55"/>
      <c r="E16" s="165"/>
      <c r="F16" s="268"/>
      <c r="G16" s="97"/>
      <c r="H16" s="169"/>
      <c r="I16" s="56"/>
      <c r="J16" s="2"/>
      <c r="K16" s="2"/>
    </row>
    <row r="17" spans="1:11" s="3" customFormat="1" ht="15.75" x14ac:dyDescent="0.25">
      <c r="A17" s="124"/>
      <c r="B17" s="125"/>
      <c r="C17" s="269" t="s">
        <v>207</v>
      </c>
      <c r="D17" s="52" t="s">
        <v>47</v>
      </c>
      <c r="E17" s="127">
        <v>1</v>
      </c>
      <c r="F17" s="270" t="s">
        <v>27</v>
      </c>
      <c r="G17" s="203" t="s">
        <v>27</v>
      </c>
      <c r="H17" s="128"/>
      <c r="I17" s="54">
        <f t="shared" si="0"/>
        <v>0</v>
      </c>
      <c r="J17" s="2"/>
      <c r="K17" s="2"/>
    </row>
    <row r="18" spans="1:11" s="3" customFormat="1" ht="15.75" x14ac:dyDescent="0.25">
      <c r="A18" s="70" t="s">
        <v>195</v>
      </c>
      <c r="B18" s="71">
        <v>6</v>
      </c>
      <c r="C18" s="267" t="s">
        <v>237</v>
      </c>
      <c r="D18" s="55"/>
      <c r="E18" s="165"/>
      <c r="F18" s="268"/>
      <c r="G18" s="97"/>
      <c r="H18" s="169"/>
      <c r="I18" s="56"/>
      <c r="J18" s="2"/>
      <c r="K18" s="2"/>
    </row>
    <row r="19" spans="1:11" s="3" customFormat="1" ht="15.75" x14ac:dyDescent="0.25">
      <c r="A19" s="124"/>
      <c r="B19" s="125"/>
      <c r="C19" s="269" t="s">
        <v>208</v>
      </c>
      <c r="D19" s="52" t="s">
        <v>47</v>
      </c>
      <c r="E19" s="127">
        <v>1</v>
      </c>
      <c r="F19" s="270" t="s">
        <v>27</v>
      </c>
      <c r="G19" s="203" t="s">
        <v>27</v>
      </c>
      <c r="H19" s="128"/>
      <c r="I19" s="54">
        <f t="shared" si="0"/>
        <v>0</v>
      </c>
      <c r="J19" s="2"/>
      <c r="K19" s="2"/>
    </row>
    <row r="20" spans="1:11" s="3" customFormat="1" ht="15.75" x14ac:dyDescent="0.25">
      <c r="A20" s="70" t="s">
        <v>195</v>
      </c>
      <c r="B20" s="71">
        <v>7</v>
      </c>
      <c r="C20" s="267" t="s">
        <v>209</v>
      </c>
      <c r="D20" s="55"/>
      <c r="E20" s="165"/>
      <c r="F20" s="268"/>
      <c r="G20" s="97"/>
      <c r="H20" s="169"/>
      <c r="I20" s="56"/>
      <c r="J20" s="2"/>
      <c r="K20" s="2"/>
    </row>
    <row r="21" spans="1:11" s="3" customFormat="1" ht="15.75" x14ac:dyDescent="0.25">
      <c r="A21" s="124"/>
      <c r="B21" s="125"/>
      <c r="C21" s="269" t="s">
        <v>207</v>
      </c>
      <c r="D21" s="52" t="s">
        <v>47</v>
      </c>
      <c r="E21" s="127">
        <v>1</v>
      </c>
      <c r="F21" s="270" t="s">
        <v>27</v>
      </c>
      <c r="G21" s="203" t="s">
        <v>27</v>
      </c>
      <c r="H21" s="128"/>
      <c r="I21" s="54">
        <f t="shared" si="0"/>
        <v>0</v>
      </c>
      <c r="J21" s="2"/>
      <c r="K21" s="2"/>
    </row>
    <row r="22" spans="1:11" s="3" customFormat="1" ht="15.75" x14ac:dyDescent="0.25">
      <c r="A22" s="70" t="s">
        <v>195</v>
      </c>
      <c r="B22" s="71">
        <v>8</v>
      </c>
      <c r="C22" s="267" t="s">
        <v>210</v>
      </c>
      <c r="D22" s="55"/>
      <c r="E22" s="165"/>
      <c r="F22" s="268"/>
      <c r="G22" s="97"/>
      <c r="H22" s="169"/>
      <c r="I22" s="56"/>
      <c r="J22" s="2"/>
      <c r="K22" s="2"/>
    </row>
    <row r="23" spans="1:11" s="3" customFormat="1" ht="15.75" x14ac:dyDescent="0.25">
      <c r="A23" s="124"/>
      <c r="B23" s="125"/>
      <c r="C23" s="269" t="s">
        <v>211</v>
      </c>
      <c r="D23" s="52" t="s">
        <v>47</v>
      </c>
      <c r="E23" s="127">
        <v>1</v>
      </c>
      <c r="F23" s="270" t="s">
        <v>27</v>
      </c>
      <c r="G23" s="203" t="s">
        <v>27</v>
      </c>
      <c r="H23" s="128"/>
      <c r="I23" s="54">
        <f t="shared" si="0"/>
        <v>0</v>
      </c>
      <c r="J23" s="2"/>
      <c r="K23" s="2"/>
    </row>
    <row r="24" spans="1:11" s="3" customFormat="1" ht="15.75" x14ac:dyDescent="0.25">
      <c r="A24" s="191" t="s">
        <v>195</v>
      </c>
      <c r="B24" s="192">
        <v>9</v>
      </c>
      <c r="C24" s="68" t="s">
        <v>212</v>
      </c>
      <c r="D24" s="160"/>
      <c r="E24" s="161"/>
      <c r="F24" s="85"/>
      <c r="G24" s="204"/>
      <c r="H24" s="85"/>
      <c r="I24" s="50"/>
      <c r="J24" s="2"/>
      <c r="K24" s="2"/>
    </row>
    <row r="25" spans="1:11" s="3" customFormat="1" ht="15.75" x14ac:dyDescent="0.25">
      <c r="A25" s="124"/>
      <c r="B25" s="125"/>
      <c r="C25" s="69" t="s">
        <v>213</v>
      </c>
      <c r="D25" s="52" t="s">
        <v>47</v>
      </c>
      <c r="E25" s="127">
        <v>2</v>
      </c>
      <c r="F25" s="270" t="s">
        <v>27</v>
      </c>
      <c r="G25" s="203" t="s">
        <v>27</v>
      </c>
      <c r="H25" s="128"/>
      <c r="I25" s="54">
        <f t="shared" si="0"/>
        <v>0</v>
      </c>
      <c r="J25" s="2"/>
      <c r="K25" s="2"/>
    </row>
    <row r="26" spans="1:11" s="3" customFormat="1" ht="15.75" x14ac:dyDescent="0.25">
      <c r="A26" s="191" t="s">
        <v>195</v>
      </c>
      <c r="B26" s="192">
        <v>10</v>
      </c>
      <c r="C26" s="68" t="s">
        <v>214</v>
      </c>
      <c r="D26" s="160"/>
      <c r="E26" s="161"/>
      <c r="F26" s="85"/>
      <c r="G26" s="204"/>
      <c r="H26" s="85"/>
      <c r="I26" s="50"/>
      <c r="J26" s="2"/>
      <c r="K26" s="2"/>
    </row>
    <row r="27" spans="1:11" s="3" customFormat="1" ht="15.75" x14ac:dyDescent="0.25">
      <c r="A27" s="124"/>
      <c r="B27" s="125"/>
      <c r="C27" s="69" t="s">
        <v>215</v>
      </c>
      <c r="D27" s="52" t="s">
        <v>47</v>
      </c>
      <c r="E27" s="127">
        <v>1</v>
      </c>
      <c r="F27" s="270" t="s">
        <v>27</v>
      </c>
      <c r="G27" s="203" t="s">
        <v>27</v>
      </c>
      <c r="H27" s="128"/>
      <c r="I27" s="54">
        <f t="shared" si="0"/>
        <v>0</v>
      </c>
      <c r="J27" s="2"/>
      <c r="K27" s="2"/>
    </row>
    <row r="28" spans="1:11" s="3" customFormat="1" ht="15.75" x14ac:dyDescent="0.25">
      <c r="A28" s="191" t="s">
        <v>195</v>
      </c>
      <c r="B28" s="192">
        <v>11</v>
      </c>
      <c r="C28" s="68" t="s">
        <v>216</v>
      </c>
      <c r="D28" s="160"/>
      <c r="E28" s="161"/>
      <c r="F28" s="85"/>
      <c r="G28" s="204"/>
      <c r="H28" s="85"/>
      <c r="I28" s="50"/>
      <c r="J28" s="2"/>
      <c r="K28" s="2"/>
    </row>
    <row r="29" spans="1:11" s="3" customFormat="1" ht="15.75" x14ac:dyDescent="0.25">
      <c r="A29" s="124"/>
      <c r="B29" s="125"/>
      <c r="C29" s="69" t="s">
        <v>217</v>
      </c>
      <c r="D29" s="52" t="s">
        <v>47</v>
      </c>
      <c r="E29" s="127">
        <v>4</v>
      </c>
      <c r="F29" s="270" t="s">
        <v>27</v>
      </c>
      <c r="G29" s="203" t="s">
        <v>27</v>
      </c>
      <c r="H29" s="128"/>
      <c r="I29" s="54">
        <f t="shared" si="0"/>
        <v>0</v>
      </c>
      <c r="J29" s="2"/>
      <c r="K29" s="2"/>
    </row>
    <row r="30" spans="1:11" s="4" customFormat="1" ht="15.75" x14ac:dyDescent="0.25">
      <c r="A30" s="191" t="s">
        <v>195</v>
      </c>
      <c r="B30" s="192">
        <v>12</v>
      </c>
      <c r="C30" s="68" t="s">
        <v>218</v>
      </c>
      <c r="D30" s="160" t="s">
        <v>48</v>
      </c>
      <c r="E30" s="161">
        <v>30</v>
      </c>
      <c r="F30" s="85" t="s">
        <v>27</v>
      </c>
      <c r="G30" s="204" t="s">
        <v>27</v>
      </c>
      <c r="H30" s="85"/>
      <c r="I30" s="56">
        <f t="shared" si="0"/>
        <v>0</v>
      </c>
      <c r="J30" s="1"/>
      <c r="K30" s="1"/>
    </row>
    <row r="31" spans="1:11" s="4" customFormat="1" ht="16.5" thickBot="1" x14ac:dyDescent="0.3">
      <c r="A31" s="177" t="s">
        <v>195</v>
      </c>
      <c r="B31" s="178">
        <v>13</v>
      </c>
      <c r="C31" s="87" t="s">
        <v>219</v>
      </c>
      <c r="D31" s="60" t="s">
        <v>47</v>
      </c>
      <c r="E31" s="61">
        <v>4</v>
      </c>
      <c r="F31" s="198" t="s">
        <v>27</v>
      </c>
      <c r="G31" s="98" t="s">
        <v>27</v>
      </c>
      <c r="H31" s="99"/>
      <c r="I31" s="62">
        <f t="shared" si="0"/>
        <v>0</v>
      </c>
      <c r="J31" s="1"/>
      <c r="K31" s="1"/>
    </row>
    <row r="32" spans="1:11" s="4" customFormat="1" ht="15.75" x14ac:dyDescent="0.25">
      <c r="A32" s="134"/>
      <c r="B32" s="135"/>
      <c r="C32" s="136"/>
      <c r="D32" s="137"/>
      <c r="E32" s="138"/>
      <c r="F32" s="139"/>
      <c r="G32" s="140"/>
      <c r="H32" s="22"/>
      <c r="I32" s="21"/>
      <c r="J32" s="1"/>
      <c r="K32" s="1"/>
    </row>
    <row r="33" spans="1:11" s="131" customFormat="1" ht="26.25" customHeight="1" x14ac:dyDescent="0.35">
      <c r="A33" s="305" t="str">
        <f>A1</f>
        <v>SOUPIS PRACÍ A DODÁVEK - VZDUCHOTECHNIKA</v>
      </c>
      <c r="B33" s="305"/>
      <c r="C33" s="305"/>
      <c r="D33" s="305"/>
      <c r="E33" s="305"/>
      <c r="F33" s="305"/>
      <c r="G33" s="305"/>
      <c r="H33" s="305"/>
      <c r="I33" s="305"/>
    </row>
    <row r="34" spans="1:11" s="133" customFormat="1" ht="18.75" x14ac:dyDescent="0.3">
      <c r="A34" s="1" t="s">
        <v>0</v>
      </c>
      <c r="B34" s="14"/>
      <c r="C34" s="132" t="str">
        <f>C2</f>
        <v>Karlovy Vary - ZŠ Krušnohorská; Bazén, tělocvičny - Výměna vzduchotechniky</v>
      </c>
      <c r="D34" s="15"/>
      <c r="E34" s="15"/>
      <c r="F34" s="15"/>
      <c r="G34" s="15"/>
      <c r="H34" s="1"/>
      <c r="I34" s="1"/>
    </row>
    <row r="35" spans="1:11" s="133" customFormat="1" ht="18.75" x14ac:dyDescent="0.3">
      <c r="A35" s="1" t="s">
        <v>187</v>
      </c>
      <c r="B35" s="14"/>
      <c r="C35" s="132"/>
      <c r="D35" s="15"/>
      <c r="E35" s="15"/>
      <c r="F35" s="15"/>
      <c r="G35" s="15"/>
      <c r="H35" s="1"/>
      <c r="I35" s="1"/>
    </row>
    <row r="36" spans="1:11" ht="7.5" customHeight="1" thickBot="1" x14ac:dyDescent="0.3">
      <c r="A36" s="1"/>
      <c r="B36" s="14"/>
      <c r="C36" s="1"/>
      <c r="D36" s="15"/>
      <c r="E36" s="15"/>
      <c r="F36" s="15"/>
      <c r="G36" s="15"/>
      <c r="H36" s="1"/>
      <c r="I36" s="1"/>
    </row>
    <row r="37" spans="1:11" s="79" customFormat="1" ht="15.75" customHeight="1" x14ac:dyDescent="0.25">
      <c r="A37" s="307" t="s">
        <v>32</v>
      </c>
      <c r="B37" s="308"/>
      <c r="C37" s="311" t="s">
        <v>1</v>
      </c>
      <c r="D37" s="303" t="s">
        <v>2</v>
      </c>
      <c r="E37" s="316" t="s">
        <v>3</v>
      </c>
      <c r="F37" s="301" t="s">
        <v>29</v>
      </c>
      <c r="G37" s="302"/>
      <c r="H37" s="301" t="s">
        <v>31</v>
      </c>
      <c r="I37" s="306"/>
      <c r="J37" s="78"/>
      <c r="K37" s="78"/>
    </row>
    <row r="38" spans="1:11" s="79" customFormat="1" ht="15.75" thickBot="1" x14ac:dyDescent="0.3">
      <c r="A38" s="309"/>
      <c r="B38" s="310"/>
      <c r="C38" s="312"/>
      <c r="D38" s="304"/>
      <c r="E38" s="317"/>
      <c r="F38" s="80" t="s">
        <v>30</v>
      </c>
      <c r="G38" s="82" t="s">
        <v>28</v>
      </c>
      <c r="H38" s="84" t="s">
        <v>30</v>
      </c>
      <c r="I38" s="81" t="s">
        <v>28</v>
      </c>
      <c r="J38" s="78"/>
      <c r="K38" s="78"/>
    </row>
    <row r="39" spans="1:11" s="3" customFormat="1" ht="15" customHeight="1" x14ac:dyDescent="0.25">
      <c r="A39" s="70" t="s">
        <v>195</v>
      </c>
      <c r="B39" s="180">
        <v>14</v>
      </c>
      <c r="C39" s="72" t="s">
        <v>58</v>
      </c>
      <c r="D39" s="55"/>
      <c r="E39" s="165"/>
      <c r="F39" s="58"/>
      <c r="G39" s="143"/>
      <c r="H39" s="169"/>
      <c r="I39" s="56"/>
      <c r="J39" s="2"/>
      <c r="K39" s="2"/>
    </row>
    <row r="40" spans="1:11" s="3" customFormat="1" ht="15.75" x14ac:dyDescent="0.25">
      <c r="A40" s="73"/>
      <c r="B40" s="74"/>
      <c r="C40" s="181" t="s">
        <v>59</v>
      </c>
      <c r="D40" s="48"/>
      <c r="E40" s="59"/>
      <c r="F40" s="182"/>
      <c r="G40" s="83"/>
      <c r="H40" s="144"/>
      <c r="I40" s="122"/>
      <c r="J40" s="2"/>
      <c r="K40" s="2"/>
    </row>
    <row r="41" spans="1:11" s="3" customFormat="1" ht="17.25" x14ac:dyDescent="0.25">
      <c r="A41" s="88"/>
      <c r="B41" s="90"/>
      <c r="C41" s="173" t="s">
        <v>60</v>
      </c>
      <c r="D41" s="52" t="s">
        <v>61</v>
      </c>
      <c r="E41" s="127">
        <v>74</v>
      </c>
      <c r="F41" s="270" t="s">
        <v>27</v>
      </c>
      <c r="G41" s="203" t="s">
        <v>27</v>
      </c>
      <c r="H41" s="128"/>
      <c r="I41" s="54">
        <f>E41*H41</f>
        <v>0</v>
      </c>
      <c r="J41" s="2"/>
      <c r="K41" s="2"/>
    </row>
    <row r="42" spans="1:11" s="147" customFormat="1" ht="15" x14ac:dyDescent="0.25">
      <c r="A42" s="70" t="s">
        <v>195</v>
      </c>
      <c r="B42" s="71">
        <v>15</v>
      </c>
      <c r="C42" s="72" t="s">
        <v>242</v>
      </c>
      <c r="D42" s="55"/>
      <c r="E42" s="165"/>
      <c r="F42" s="176"/>
      <c r="G42" s="176"/>
      <c r="H42" s="218"/>
      <c r="I42" s="122"/>
    </row>
    <row r="43" spans="1:11" s="147" customFormat="1" ht="15" x14ac:dyDescent="0.25">
      <c r="A43" s="66"/>
      <c r="B43" s="67"/>
      <c r="C43" s="68" t="s">
        <v>282</v>
      </c>
      <c r="D43" s="48"/>
      <c r="E43" s="59"/>
      <c r="F43" s="183"/>
      <c r="G43" s="183"/>
      <c r="H43" s="144"/>
      <c r="I43" s="122"/>
    </row>
    <row r="44" spans="1:11" s="147" customFormat="1" ht="18" thickBot="1" x14ac:dyDescent="0.3">
      <c r="A44" s="88"/>
      <c r="B44" s="195"/>
      <c r="C44" s="69" t="s">
        <v>240</v>
      </c>
      <c r="D44" s="52" t="s">
        <v>61</v>
      </c>
      <c r="E44" s="127">
        <v>74</v>
      </c>
      <c r="F44" s="129" t="s">
        <v>27</v>
      </c>
      <c r="G44" s="129" t="s">
        <v>27</v>
      </c>
      <c r="H44" s="128"/>
      <c r="I44" s="54">
        <f>E44*H44</f>
        <v>0</v>
      </c>
    </row>
    <row r="45" spans="1:11" s="3" customFormat="1" ht="15.75" x14ac:dyDescent="0.25">
      <c r="A45" s="258"/>
      <c r="B45" s="259"/>
      <c r="C45" s="260" t="s">
        <v>232</v>
      </c>
      <c r="D45" s="261"/>
      <c r="E45" s="262"/>
      <c r="F45" s="263"/>
      <c r="G45" s="264"/>
      <c r="H45" s="265"/>
      <c r="I45" s="266"/>
      <c r="J45" s="2"/>
      <c r="K45" s="2"/>
    </row>
    <row r="46" spans="1:11" s="3" customFormat="1" ht="15.75" x14ac:dyDescent="0.25">
      <c r="A46" s="70" t="s">
        <v>195</v>
      </c>
      <c r="B46" s="71">
        <v>16</v>
      </c>
      <c r="C46" s="267" t="s">
        <v>220</v>
      </c>
      <c r="D46" s="55"/>
      <c r="E46" s="165"/>
      <c r="F46" s="268"/>
      <c r="G46" s="97"/>
      <c r="H46" s="169"/>
      <c r="I46" s="56"/>
      <c r="J46" s="2"/>
      <c r="K46" s="2"/>
    </row>
    <row r="47" spans="1:11" s="3" customFormat="1" ht="15.75" x14ac:dyDescent="0.25">
      <c r="A47" s="124"/>
      <c r="B47" s="125"/>
      <c r="C47" s="269" t="s">
        <v>221</v>
      </c>
      <c r="D47" s="52" t="s">
        <v>47</v>
      </c>
      <c r="E47" s="127">
        <v>2</v>
      </c>
      <c r="F47" s="270" t="s">
        <v>27</v>
      </c>
      <c r="G47" s="203" t="s">
        <v>27</v>
      </c>
      <c r="H47" s="128"/>
      <c r="I47" s="54">
        <f>E47*H47</f>
        <v>0</v>
      </c>
      <c r="J47" s="2"/>
      <c r="K47" s="2"/>
    </row>
    <row r="48" spans="1:11" s="3" customFormat="1" ht="15.75" x14ac:dyDescent="0.25">
      <c r="A48" s="70" t="s">
        <v>195</v>
      </c>
      <c r="B48" s="71">
        <v>17</v>
      </c>
      <c r="C48" s="267" t="s">
        <v>222</v>
      </c>
      <c r="D48" s="55"/>
      <c r="E48" s="165"/>
      <c r="F48" s="268"/>
      <c r="G48" s="97"/>
      <c r="H48" s="169"/>
      <c r="I48" s="56"/>
      <c r="J48" s="2"/>
      <c r="K48" s="2"/>
    </row>
    <row r="49" spans="1:11" s="3" customFormat="1" ht="15.75" x14ac:dyDescent="0.25">
      <c r="A49" s="124"/>
      <c r="B49" s="125"/>
      <c r="C49" s="269" t="s">
        <v>223</v>
      </c>
      <c r="D49" s="52" t="s">
        <v>47</v>
      </c>
      <c r="E49" s="127">
        <v>2</v>
      </c>
      <c r="F49" s="270"/>
      <c r="G49" s="203"/>
      <c r="H49" s="128"/>
      <c r="I49" s="54">
        <f>E49*H49</f>
        <v>0</v>
      </c>
      <c r="J49" s="2"/>
      <c r="K49" s="2"/>
    </row>
    <row r="50" spans="1:11" s="3" customFormat="1" ht="15.75" x14ac:dyDescent="0.25">
      <c r="A50" s="191" t="s">
        <v>195</v>
      </c>
      <c r="B50" s="192">
        <v>18</v>
      </c>
      <c r="C50" s="68" t="s">
        <v>224</v>
      </c>
      <c r="D50" s="160"/>
      <c r="E50" s="161"/>
      <c r="F50" s="85"/>
      <c r="G50" s="204"/>
      <c r="H50" s="85"/>
      <c r="I50" s="50"/>
      <c r="J50" s="2"/>
      <c r="K50" s="2"/>
    </row>
    <row r="51" spans="1:11" s="3" customFormat="1" ht="15.75" x14ac:dyDescent="0.25">
      <c r="A51" s="124"/>
      <c r="B51" s="125"/>
      <c r="C51" s="69" t="s">
        <v>225</v>
      </c>
      <c r="D51" s="52" t="s">
        <v>47</v>
      </c>
      <c r="E51" s="127">
        <v>10</v>
      </c>
      <c r="F51" s="270" t="s">
        <v>27</v>
      </c>
      <c r="G51" s="203" t="s">
        <v>27</v>
      </c>
      <c r="H51" s="128"/>
      <c r="I51" s="54">
        <f>E51*H51</f>
        <v>0</v>
      </c>
      <c r="J51" s="2"/>
      <c r="K51" s="2"/>
    </row>
    <row r="52" spans="1:11" s="3" customFormat="1" ht="15.75" x14ac:dyDescent="0.25">
      <c r="A52" s="271" t="s">
        <v>195</v>
      </c>
      <c r="B52" s="272">
        <v>19</v>
      </c>
      <c r="C52" s="273" t="s">
        <v>226</v>
      </c>
      <c r="D52" s="274" t="s">
        <v>47</v>
      </c>
      <c r="E52" s="275">
        <v>12</v>
      </c>
      <c r="F52" s="270" t="s">
        <v>27</v>
      </c>
      <c r="G52" s="203" t="s">
        <v>27</v>
      </c>
      <c r="H52" s="277"/>
      <c r="I52" s="278">
        <f>E52*H52</f>
        <v>0</v>
      </c>
      <c r="J52" s="2"/>
      <c r="K52" s="2"/>
    </row>
    <row r="53" spans="1:11" s="3" customFormat="1" ht="15.75" x14ac:dyDescent="0.25">
      <c r="A53" s="271" t="s">
        <v>195</v>
      </c>
      <c r="B53" s="272">
        <v>20</v>
      </c>
      <c r="C53" s="273" t="s">
        <v>227</v>
      </c>
      <c r="D53" s="274" t="s">
        <v>48</v>
      </c>
      <c r="E53" s="279">
        <v>62</v>
      </c>
      <c r="F53" s="270" t="s">
        <v>27</v>
      </c>
      <c r="G53" s="203" t="s">
        <v>27</v>
      </c>
      <c r="H53" s="277"/>
      <c r="I53" s="278">
        <f>E53*H53</f>
        <v>0</v>
      </c>
      <c r="J53" s="2"/>
      <c r="K53" s="2"/>
    </row>
    <row r="54" spans="1:11" s="3" customFormat="1" ht="15.75" x14ac:dyDescent="0.25">
      <c r="A54" s="70" t="s">
        <v>195</v>
      </c>
      <c r="B54" s="180">
        <v>21</v>
      </c>
      <c r="C54" s="72" t="s">
        <v>58</v>
      </c>
      <c r="D54" s="55"/>
      <c r="E54" s="165"/>
      <c r="F54" s="58"/>
      <c r="G54" s="143"/>
      <c r="H54" s="169"/>
      <c r="I54" s="56"/>
      <c r="J54" s="2"/>
      <c r="K54" s="2"/>
    </row>
    <row r="55" spans="1:11" s="3" customFormat="1" ht="15.75" x14ac:dyDescent="0.25">
      <c r="A55" s="73"/>
      <c r="B55" s="74"/>
      <c r="C55" s="181" t="s">
        <v>59</v>
      </c>
      <c r="D55" s="48"/>
      <c r="E55" s="59"/>
      <c r="F55" s="182"/>
      <c r="G55" s="83"/>
      <c r="H55" s="144"/>
      <c r="I55" s="122"/>
      <c r="J55" s="2"/>
      <c r="K55" s="2"/>
    </row>
    <row r="56" spans="1:11" s="3" customFormat="1" ht="18" thickBot="1" x14ac:dyDescent="0.3">
      <c r="A56" s="88"/>
      <c r="B56" s="90"/>
      <c r="C56" s="173" t="s">
        <v>60</v>
      </c>
      <c r="D56" s="52" t="s">
        <v>61</v>
      </c>
      <c r="E56" s="127">
        <v>260</v>
      </c>
      <c r="F56" s="270" t="s">
        <v>27</v>
      </c>
      <c r="G56" s="203" t="s">
        <v>27</v>
      </c>
      <c r="H56" s="128"/>
      <c r="I56" s="54">
        <f>E56*H56</f>
        <v>0</v>
      </c>
      <c r="J56" s="2"/>
      <c r="K56" s="2"/>
    </row>
    <row r="57" spans="1:11" s="3" customFormat="1" ht="15.75" x14ac:dyDescent="0.25">
      <c r="A57" s="258"/>
      <c r="B57" s="259"/>
      <c r="C57" s="260" t="s">
        <v>233</v>
      </c>
      <c r="D57" s="261"/>
      <c r="E57" s="262"/>
      <c r="F57" s="263"/>
      <c r="G57" s="264"/>
      <c r="H57" s="265"/>
      <c r="I57" s="266"/>
      <c r="J57" s="2"/>
      <c r="K57" s="2"/>
    </row>
    <row r="58" spans="1:11" s="3" customFormat="1" ht="15.75" x14ac:dyDescent="0.25">
      <c r="A58" s="70" t="s">
        <v>195</v>
      </c>
      <c r="B58" s="71">
        <v>22</v>
      </c>
      <c r="C58" s="267" t="s">
        <v>228</v>
      </c>
      <c r="D58" s="55"/>
      <c r="E58" s="165"/>
      <c r="F58" s="268"/>
      <c r="G58" s="97"/>
      <c r="H58" s="169"/>
      <c r="I58" s="56"/>
      <c r="J58" s="2"/>
      <c r="K58" s="2"/>
    </row>
    <row r="59" spans="1:11" s="3" customFormat="1" ht="15.75" x14ac:dyDescent="0.25">
      <c r="A59" s="124"/>
      <c r="B59" s="125"/>
      <c r="C59" s="269" t="s">
        <v>229</v>
      </c>
      <c r="D59" s="52" t="s">
        <v>47</v>
      </c>
      <c r="E59" s="127">
        <v>2</v>
      </c>
      <c r="F59" s="270" t="s">
        <v>27</v>
      </c>
      <c r="G59" s="203" t="s">
        <v>27</v>
      </c>
      <c r="H59" s="128"/>
      <c r="I59" s="54">
        <f>E59*H59</f>
        <v>0</v>
      </c>
      <c r="J59" s="2"/>
      <c r="K59" s="2"/>
    </row>
    <row r="60" spans="1:11" s="3" customFormat="1" ht="15.75" x14ac:dyDescent="0.25">
      <c r="A60" s="280" t="s">
        <v>195</v>
      </c>
      <c r="B60" s="281" t="s">
        <v>241</v>
      </c>
      <c r="C60" s="273" t="s">
        <v>230</v>
      </c>
      <c r="D60" s="274" t="s">
        <v>47</v>
      </c>
      <c r="E60" s="275">
        <v>14</v>
      </c>
      <c r="F60" s="285" t="s">
        <v>27</v>
      </c>
      <c r="G60" s="276" t="s">
        <v>27</v>
      </c>
      <c r="H60" s="277"/>
      <c r="I60" s="278">
        <f>E60*H60</f>
        <v>0</v>
      </c>
      <c r="J60" s="2"/>
      <c r="K60" s="2"/>
    </row>
    <row r="61" spans="1:11" s="3" customFormat="1" ht="15.75" x14ac:dyDescent="0.25">
      <c r="A61" s="70" t="s">
        <v>195</v>
      </c>
      <c r="B61" s="180">
        <v>24</v>
      </c>
      <c r="C61" s="72" t="s">
        <v>58</v>
      </c>
      <c r="D61" s="55"/>
      <c r="E61" s="165"/>
      <c r="F61" s="58"/>
      <c r="G61" s="143"/>
      <c r="H61" s="169"/>
      <c r="I61" s="56"/>
      <c r="J61" s="2"/>
      <c r="K61" s="2"/>
    </row>
    <row r="62" spans="1:11" s="3" customFormat="1" ht="15.75" x14ac:dyDescent="0.25">
      <c r="A62" s="73"/>
      <c r="B62" s="74"/>
      <c r="C62" s="181" t="s">
        <v>59</v>
      </c>
      <c r="D62" s="48"/>
      <c r="E62" s="59"/>
      <c r="F62" s="182"/>
      <c r="G62" s="83"/>
      <c r="H62" s="144"/>
      <c r="I62" s="122"/>
      <c r="J62" s="2"/>
      <c r="K62" s="2"/>
    </row>
    <row r="63" spans="1:11" s="3" customFormat="1" ht="18" thickBot="1" x14ac:dyDescent="0.3">
      <c r="A63" s="75"/>
      <c r="B63" s="76"/>
      <c r="C63" s="77" t="s">
        <v>60</v>
      </c>
      <c r="D63" s="60" t="s">
        <v>61</v>
      </c>
      <c r="E63" s="61">
        <v>98</v>
      </c>
      <c r="F63" s="282" t="s">
        <v>27</v>
      </c>
      <c r="G63" s="98" t="s">
        <v>27</v>
      </c>
      <c r="H63" s="99"/>
      <c r="I63" s="62">
        <f>E63*H63</f>
        <v>0</v>
      </c>
      <c r="J63" s="2"/>
      <c r="K63" s="2"/>
    </row>
    <row r="64" spans="1:11" s="3" customFormat="1" ht="15.75" x14ac:dyDescent="0.25">
      <c r="A64" s="134"/>
      <c r="B64" s="135"/>
      <c r="C64" s="136"/>
      <c r="D64" s="137"/>
      <c r="E64" s="138"/>
      <c r="F64" s="139"/>
      <c r="G64" s="140"/>
      <c r="H64" s="22"/>
      <c r="I64" s="21"/>
      <c r="J64" s="2"/>
      <c r="K64" s="2"/>
    </row>
    <row r="65" spans="1:11" s="131" customFormat="1" ht="26.25" customHeight="1" x14ac:dyDescent="0.35">
      <c r="A65" s="305" t="str">
        <f>A1</f>
        <v>SOUPIS PRACÍ A DODÁVEK - VZDUCHOTECHNIKA</v>
      </c>
      <c r="B65" s="305"/>
      <c r="C65" s="305"/>
      <c r="D65" s="305"/>
      <c r="E65" s="305"/>
      <c r="F65" s="305"/>
      <c r="G65" s="305"/>
      <c r="H65" s="305"/>
      <c r="I65" s="305"/>
    </row>
    <row r="66" spans="1:11" s="133" customFormat="1" ht="18.75" x14ac:dyDescent="0.3">
      <c r="A66" s="1" t="s">
        <v>0</v>
      </c>
      <c r="B66" s="14"/>
      <c r="C66" s="132" t="str">
        <f>C2</f>
        <v>Karlovy Vary - ZŠ Krušnohorská; Bazén, tělocvičny - Výměna vzduchotechniky</v>
      </c>
      <c r="D66" s="15"/>
      <c r="E66" s="15"/>
      <c r="F66" s="15"/>
      <c r="G66" s="15"/>
      <c r="H66" s="1"/>
      <c r="I66" s="1"/>
    </row>
    <row r="67" spans="1:11" s="133" customFormat="1" ht="18.75" x14ac:dyDescent="0.3">
      <c r="A67" s="1" t="s">
        <v>187</v>
      </c>
      <c r="B67" s="14"/>
      <c r="C67" s="132"/>
      <c r="D67" s="15"/>
      <c r="E67" s="15"/>
      <c r="F67" s="15"/>
      <c r="G67" s="15"/>
      <c r="H67" s="1"/>
      <c r="I67" s="1"/>
    </row>
    <row r="68" spans="1:11" ht="7.5" customHeight="1" thickBot="1" x14ac:dyDescent="0.3">
      <c r="A68" s="1"/>
      <c r="B68" s="14"/>
      <c r="C68" s="1"/>
      <c r="D68" s="15"/>
      <c r="E68" s="15"/>
      <c r="F68" s="15"/>
      <c r="G68" s="15"/>
      <c r="H68" s="1"/>
      <c r="I68" s="1"/>
    </row>
    <row r="69" spans="1:11" ht="15.75" customHeight="1" x14ac:dyDescent="0.25">
      <c r="A69" s="307" t="s">
        <v>32</v>
      </c>
      <c r="B69" s="308"/>
      <c r="C69" s="311" t="s">
        <v>1</v>
      </c>
      <c r="D69" s="303" t="s">
        <v>2</v>
      </c>
      <c r="E69" s="316" t="s">
        <v>3</v>
      </c>
      <c r="F69" s="301" t="s">
        <v>29</v>
      </c>
      <c r="G69" s="302"/>
      <c r="H69" s="301" t="s">
        <v>31</v>
      </c>
      <c r="I69" s="306"/>
      <c r="J69" s="1"/>
      <c r="K69" s="1"/>
    </row>
    <row r="70" spans="1:11" ht="15.75" customHeight="1" thickBot="1" x14ac:dyDescent="0.3">
      <c r="A70" s="309"/>
      <c r="B70" s="310"/>
      <c r="C70" s="312"/>
      <c r="D70" s="304"/>
      <c r="E70" s="317"/>
      <c r="F70" s="80" t="s">
        <v>30</v>
      </c>
      <c r="G70" s="255" t="s">
        <v>28</v>
      </c>
      <c r="H70" s="256" t="s">
        <v>30</v>
      </c>
      <c r="I70" s="257" t="s">
        <v>28</v>
      </c>
      <c r="J70" s="1"/>
      <c r="K70" s="1"/>
    </row>
    <row r="71" spans="1:11" s="79" customFormat="1" ht="15.75" customHeight="1" x14ac:dyDescent="0.25">
      <c r="A71" s="258"/>
      <c r="B71" s="259"/>
      <c r="C71" s="260" t="s">
        <v>231</v>
      </c>
      <c r="D71" s="261"/>
      <c r="E71" s="262"/>
      <c r="F71" s="263"/>
      <c r="G71" s="264"/>
      <c r="H71" s="265"/>
      <c r="I71" s="266"/>
      <c r="J71" s="78"/>
      <c r="K71" s="78"/>
    </row>
    <row r="72" spans="1:11" s="79" customFormat="1" ht="15.75" customHeight="1" x14ac:dyDescent="0.25">
      <c r="A72" s="70" t="s">
        <v>195</v>
      </c>
      <c r="B72" s="180">
        <v>25</v>
      </c>
      <c r="C72" s="72" t="s">
        <v>58</v>
      </c>
      <c r="D72" s="55"/>
      <c r="E72" s="165"/>
      <c r="F72" s="58"/>
      <c r="G72" s="143"/>
      <c r="H72" s="169"/>
      <c r="I72" s="56"/>
      <c r="J72" s="78"/>
      <c r="K72" s="78"/>
    </row>
    <row r="73" spans="1:11" s="147" customFormat="1" ht="15.75" customHeight="1" x14ac:dyDescent="0.25">
      <c r="A73" s="73"/>
      <c r="B73" s="74"/>
      <c r="C73" s="181" t="s">
        <v>59</v>
      </c>
      <c r="D73" s="48"/>
      <c r="E73" s="59"/>
      <c r="F73" s="182"/>
      <c r="G73" s="83"/>
      <c r="H73" s="144"/>
      <c r="I73" s="122"/>
      <c r="J73" s="146"/>
      <c r="K73" s="146"/>
    </row>
    <row r="74" spans="1:11" s="147" customFormat="1" ht="17.25" x14ac:dyDescent="0.25">
      <c r="A74" s="88"/>
      <c r="B74" s="90"/>
      <c r="C74" s="173" t="s">
        <v>60</v>
      </c>
      <c r="D74" s="52" t="s">
        <v>61</v>
      </c>
      <c r="E74" s="127">
        <v>109</v>
      </c>
      <c r="F74" s="283" t="s">
        <v>27</v>
      </c>
      <c r="G74" s="203" t="s">
        <v>27</v>
      </c>
      <c r="H74" s="128"/>
      <c r="I74" s="54">
        <f>E74*H74</f>
        <v>0</v>
      </c>
      <c r="J74" s="146"/>
      <c r="K74" s="146"/>
    </row>
    <row r="75" spans="1:11" s="147" customFormat="1" ht="15" x14ac:dyDescent="0.25">
      <c r="A75" s="280" t="s">
        <v>195</v>
      </c>
      <c r="B75" s="281" t="s">
        <v>239</v>
      </c>
      <c r="C75" s="284" t="s">
        <v>245</v>
      </c>
      <c r="D75" s="274" t="s">
        <v>47</v>
      </c>
      <c r="E75" s="275">
        <v>1</v>
      </c>
      <c r="F75" s="285" t="s">
        <v>27</v>
      </c>
      <c r="G75" s="276" t="s">
        <v>27</v>
      </c>
      <c r="H75" s="277"/>
      <c r="I75" s="54">
        <f>E75*H75</f>
        <v>0</v>
      </c>
      <c r="J75" s="146"/>
      <c r="K75" s="146"/>
    </row>
    <row r="76" spans="1:11" s="147" customFormat="1" ht="15.75" thickBot="1" x14ac:dyDescent="0.3">
      <c r="A76" s="286" t="s">
        <v>195</v>
      </c>
      <c r="B76" s="287" t="s">
        <v>243</v>
      </c>
      <c r="C76" s="288" t="s">
        <v>244</v>
      </c>
      <c r="D76" s="294" t="s">
        <v>47</v>
      </c>
      <c r="E76" s="289">
        <v>8</v>
      </c>
      <c r="F76" s="290" t="s">
        <v>27</v>
      </c>
      <c r="G76" s="291" t="s">
        <v>27</v>
      </c>
      <c r="H76" s="292"/>
      <c r="I76" s="293">
        <f>E76*H76</f>
        <v>0</v>
      </c>
      <c r="J76" s="146"/>
      <c r="K76" s="146"/>
    </row>
    <row r="77" spans="1:11" s="133" customFormat="1" ht="15.75" x14ac:dyDescent="0.25">
      <c r="A77" s="5"/>
      <c r="B77" s="7"/>
      <c r="C77" s="148" t="s">
        <v>34</v>
      </c>
      <c r="D77" s="24"/>
      <c r="E77" s="6"/>
      <c r="F77" s="23"/>
      <c r="G77" s="104" t="s">
        <v>27</v>
      </c>
      <c r="H77" s="105"/>
      <c r="I77" s="106">
        <f>SUM(I7:I76)</f>
        <v>0</v>
      </c>
    </row>
    <row r="78" spans="1:11" s="79" customFormat="1" ht="15" x14ac:dyDescent="0.25">
      <c r="A78" s="93"/>
      <c r="B78" s="149"/>
      <c r="C78" s="86" t="s">
        <v>35</v>
      </c>
      <c r="D78" s="64"/>
      <c r="E78" s="150"/>
      <c r="F78" s="123"/>
      <c r="G78" s="151" t="s">
        <v>27</v>
      </c>
      <c r="H78" s="103"/>
      <c r="I78" s="152">
        <f>I77*0.036</f>
        <v>0</v>
      </c>
    </row>
    <row r="79" spans="1:11" ht="18.75" x14ac:dyDescent="0.3">
      <c r="A79" s="107"/>
      <c r="B79" s="108"/>
      <c r="C79" s="109" t="s">
        <v>185</v>
      </c>
      <c r="D79" s="110"/>
      <c r="E79" s="111"/>
      <c r="F79" s="112"/>
      <c r="G79" s="113" t="s">
        <v>27</v>
      </c>
      <c r="H79" s="114"/>
      <c r="I79" s="115">
        <f>SUM(I77:I78)</f>
        <v>0</v>
      </c>
    </row>
    <row r="80" spans="1:11" ht="19.5" thickBot="1" x14ac:dyDescent="0.35">
      <c r="A80" s="8"/>
      <c r="B80" s="9"/>
      <c r="C80" s="10" t="s">
        <v>186</v>
      </c>
      <c r="D80" s="25"/>
      <c r="E80" s="11"/>
      <c r="F80" s="313">
        <f>I79</f>
        <v>0</v>
      </c>
      <c r="G80" s="314"/>
      <c r="H80" s="314"/>
      <c r="I80" s="315"/>
    </row>
    <row r="81" spans="2:9" s="79" customFormat="1" ht="15" x14ac:dyDescent="0.25">
      <c r="B81" s="153"/>
      <c r="D81" s="154"/>
      <c r="E81" s="154"/>
      <c r="F81" s="154"/>
      <c r="G81" s="154"/>
      <c r="H81" s="154"/>
      <c r="I81" s="154"/>
    </row>
    <row r="82" spans="2:9" s="79" customFormat="1" ht="15" x14ac:dyDescent="0.25">
      <c r="B82" s="153"/>
      <c r="D82" s="154"/>
      <c r="E82" s="154"/>
      <c r="F82" s="154"/>
      <c r="G82" s="154"/>
      <c r="H82" s="154"/>
      <c r="I82" s="154"/>
    </row>
  </sheetData>
  <mergeCells count="22">
    <mergeCell ref="A1:I1"/>
    <mergeCell ref="A5:B6"/>
    <mergeCell ref="C5:C6"/>
    <mergeCell ref="D5:D6"/>
    <mergeCell ref="E5:E6"/>
    <mergeCell ref="F5:G5"/>
    <mergeCell ref="H5:I5"/>
    <mergeCell ref="A33:I33"/>
    <mergeCell ref="A37:B38"/>
    <mergeCell ref="C37:C38"/>
    <mergeCell ref="D37:D38"/>
    <mergeCell ref="E37:E38"/>
    <mergeCell ref="F37:G37"/>
    <mergeCell ref="H37:I37"/>
    <mergeCell ref="F80:I80"/>
    <mergeCell ref="A65:I65"/>
    <mergeCell ref="A69:B70"/>
    <mergeCell ref="C69:C70"/>
    <mergeCell ref="D69:D70"/>
    <mergeCell ref="E69:E70"/>
    <mergeCell ref="F69:G69"/>
    <mergeCell ref="H69:I69"/>
  </mergeCells>
  <pageMargins left="0.59055118110236227" right="0.59055118110236227" top="0.59055118110236227" bottom="0.59055118110236227" header="0.51181102362204722" footer="0.51181102362204722"/>
  <pageSetup paperSize="9" orientation="landscape" horizontalDpi="300" verticalDpi="300" r:id="rId1"/>
  <headerFooter alignWithMargins="0">
    <oddFooter xml:space="preserve">&amp;C&amp;"Times New Roman CE,Obyčejné"List číslo: &amp;"Times New Roman CE,Tučné"&amp;P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Zař. č. 1</vt:lpstr>
      <vt:lpstr>Zař. č. 2</vt:lpstr>
      <vt:lpstr>Zař. č. 3</vt:lpstr>
      <vt:lpstr>Zař. č. 4</vt:lpstr>
      <vt:lpstr>Zař. č. 5</vt:lpstr>
      <vt:lpstr>Zař. č. 6</vt:lpstr>
      <vt:lpstr>Zař. č. 7</vt:lpstr>
    </vt:vector>
  </TitlesOfParts>
  <Company>AIR GAS Projekt - Karlovy Vary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Matoušek</dc:creator>
  <cp:lastModifiedBy>Petr</cp:lastModifiedBy>
  <cp:lastPrinted>2018-07-16T12:53:48Z</cp:lastPrinted>
  <dcterms:created xsi:type="dcterms:W3CDTF">1999-03-17T10:00:04Z</dcterms:created>
  <dcterms:modified xsi:type="dcterms:W3CDTF">2018-07-16T12:55:31Z</dcterms:modified>
</cp:coreProperties>
</file>