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Kamenické práce" sheetId="2" r:id="rId2"/>
    <sheet name="SO 02 - Prosklené stěny" sheetId="3" r:id="rId3"/>
    <sheet name="SO 03 - Nerezová fontána ..." sheetId="4" r:id="rId4"/>
    <sheet name="SO 04 - Skleněná koruna" sheetId="5" r:id="rId5"/>
    <sheet name="SO 05 - Vzduchotechnika" sheetId="6" r:id="rId6"/>
    <sheet name="SO 06 - Osvětlení vřídeln..." sheetId="7" r:id="rId7"/>
    <sheet name="SO 07 - Venkovní úpravy" sheetId="8" r:id="rId8"/>
    <sheet name="VRN - Vedlejší rozpočtové...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Print_Titles" localSheetId="0">'Rekapitulace stavby'!$52:$52</definedName>
    <definedName name="_xlnm._FilterDatabase" localSheetId="1" hidden="1">'SO 01 - Kamenické práce'!$C$88:$K$233</definedName>
    <definedName name="_xlnm.Print_Area" localSheetId="1">'SO 01 - Kamenické práce'!$C$4:$J$39,'SO 01 - Kamenické práce'!$C$45:$J$70,'SO 01 - Kamenické práce'!$C$76:$K$233</definedName>
    <definedName name="_xlnm.Print_Titles" localSheetId="1">'SO 01 - Kamenické práce'!$88:$88</definedName>
    <definedName name="_xlnm._FilterDatabase" localSheetId="2" hidden="1">'SO 02 - Prosklené stěny'!$C$83:$K$158</definedName>
    <definedName name="_xlnm.Print_Area" localSheetId="2">'SO 02 - Prosklené stěny'!$C$4:$J$39,'SO 02 - Prosklené stěny'!$C$45:$J$65,'SO 02 - Prosklené stěny'!$C$71:$K$158</definedName>
    <definedName name="_xlnm.Print_Titles" localSheetId="2">'SO 02 - Prosklené stěny'!$83:$83</definedName>
    <definedName name="_xlnm._FilterDatabase" localSheetId="3" hidden="1">'SO 03 - Nerezová fontána ...'!$C$82:$K$153</definedName>
    <definedName name="_xlnm.Print_Area" localSheetId="3">'SO 03 - Nerezová fontána ...'!$C$4:$J$39,'SO 03 - Nerezová fontána ...'!$C$45:$J$64,'SO 03 - Nerezová fontána ...'!$C$70:$K$153</definedName>
    <definedName name="_xlnm.Print_Titles" localSheetId="3">'SO 03 - Nerezová fontána ...'!$82:$82</definedName>
    <definedName name="_xlnm._FilterDatabase" localSheetId="4" hidden="1">'SO 04 - Skleněná koruna'!$C$87:$K$174</definedName>
    <definedName name="_xlnm.Print_Area" localSheetId="4">'SO 04 - Skleněná koruna'!$C$4:$J$39,'SO 04 - Skleněná koruna'!$C$45:$J$69,'SO 04 - Skleněná koruna'!$C$75:$K$174</definedName>
    <definedName name="_xlnm.Print_Titles" localSheetId="4">'SO 04 - Skleněná koruna'!$87:$87</definedName>
    <definedName name="_xlnm._FilterDatabase" localSheetId="5" hidden="1">'SO 05 - Vzduchotechnika'!$C$83:$K$207</definedName>
    <definedName name="_xlnm.Print_Area" localSheetId="5">'SO 05 - Vzduchotechnika'!$C$4:$J$39,'SO 05 - Vzduchotechnika'!$C$45:$J$65,'SO 05 - Vzduchotechnika'!$C$71:$K$207</definedName>
    <definedName name="_xlnm.Print_Titles" localSheetId="5">'SO 05 - Vzduchotechnika'!$83:$83</definedName>
    <definedName name="_xlnm._FilterDatabase" localSheetId="6" hidden="1">'SO 06 - Osvětlení vřídeln...'!$C$80:$K$101</definedName>
    <definedName name="_xlnm.Print_Area" localSheetId="6">'SO 06 - Osvětlení vřídeln...'!$C$4:$J$39,'SO 06 - Osvětlení vřídeln...'!$C$45:$J$62,'SO 06 - Osvětlení vřídeln...'!$C$68:$K$101</definedName>
    <definedName name="_xlnm.Print_Titles" localSheetId="6">'SO 06 - Osvětlení vřídeln...'!$80:$80</definedName>
    <definedName name="_xlnm._FilterDatabase" localSheetId="7" hidden="1">'SO 07 - Venkovní úpravy'!$C$87:$K$177</definedName>
    <definedName name="_xlnm.Print_Area" localSheetId="7">'SO 07 - Venkovní úpravy'!$C$4:$J$39,'SO 07 - Venkovní úpravy'!$C$45:$J$69,'SO 07 - Venkovní úpravy'!$C$75:$K$177</definedName>
    <definedName name="_xlnm.Print_Titles" localSheetId="7">'SO 07 - Venkovní úpravy'!$87:$87</definedName>
    <definedName name="_xlnm._FilterDatabase" localSheetId="8" hidden="1">'VRN - Vedlejší rozpočtové...'!$C$82:$K$101</definedName>
    <definedName name="_xlnm.Print_Area" localSheetId="8">'VRN - Vedlejší rozpočtové...'!$C$4:$J$39,'VRN - Vedlejší rozpočtové...'!$C$45:$J$64,'VRN - Vedlejší rozpočtové...'!$C$70:$K$101</definedName>
    <definedName name="_xlnm.Print_Titles" localSheetId="8">'VRN - Vedlejší rozpočtové...'!$82:$82</definedName>
    <definedName name="_xlnm.Print_Area" localSheetId="9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9" l="1" r="J37"/>
  <c r="J36"/>
  <c i="1" r="AY62"/>
  <c i="9" r="J35"/>
  <c i="1" r="AX62"/>
  <c i="9" r="BI100"/>
  <c r="BH100"/>
  <c r="BG100"/>
  <c r="BF100"/>
  <c r="T100"/>
  <c r="T99"/>
  <c r="R100"/>
  <c r="R99"/>
  <c r="P100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6"/>
  <c r="BH86"/>
  <c r="BG86"/>
  <c r="BF86"/>
  <c r="T86"/>
  <c r="T85"/>
  <c r="R86"/>
  <c r="R85"/>
  <c r="P86"/>
  <c r="P85"/>
  <c r="J80"/>
  <c r="J79"/>
  <c r="F77"/>
  <c r="E75"/>
  <c r="J55"/>
  <c r="J54"/>
  <c r="F52"/>
  <c r="E50"/>
  <c r="J18"/>
  <c r="E18"/>
  <c r="F80"/>
  <c r="J17"/>
  <c r="J15"/>
  <c r="E15"/>
  <c r="F79"/>
  <c r="J14"/>
  <c r="J12"/>
  <c r="J77"/>
  <c r="E7"/>
  <c r="E73"/>
  <c i="8" r="J37"/>
  <c r="J36"/>
  <c i="1" r="AY61"/>
  <c i="8" r="J35"/>
  <c i="1" r="AX61"/>
  <c i="8" r="BI176"/>
  <c r="BH176"/>
  <c r="BG176"/>
  <c r="BF176"/>
  <c r="T176"/>
  <c r="R176"/>
  <c r="P176"/>
  <c r="BI173"/>
  <c r="BH173"/>
  <c r="BG173"/>
  <c r="BF173"/>
  <c r="T173"/>
  <c r="R173"/>
  <c r="P173"/>
  <c r="BI169"/>
  <c r="BH169"/>
  <c r="BG169"/>
  <c r="BF169"/>
  <c r="T169"/>
  <c r="T168"/>
  <c r="R169"/>
  <c r="R168"/>
  <c r="P169"/>
  <c r="P168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99"/>
  <c r="BH99"/>
  <c r="BG99"/>
  <c r="BF99"/>
  <c r="T99"/>
  <c r="R99"/>
  <c r="P99"/>
  <c r="BI94"/>
  <c r="BH94"/>
  <c r="BG94"/>
  <c r="BF94"/>
  <c r="T94"/>
  <c r="R94"/>
  <c r="P94"/>
  <c r="BI91"/>
  <c r="BH91"/>
  <c r="BG91"/>
  <c r="BF91"/>
  <c r="T91"/>
  <c r="R91"/>
  <c r="P91"/>
  <c r="J85"/>
  <c r="J84"/>
  <c r="F82"/>
  <c r="E80"/>
  <c r="J55"/>
  <c r="J54"/>
  <c r="F52"/>
  <c r="E50"/>
  <c r="J18"/>
  <c r="E18"/>
  <c r="F85"/>
  <c r="J17"/>
  <c r="J15"/>
  <c r="E15"/>
  <c r="F84"/>
  <c r="J14"/>
  <c r="J12"/>
  <c r="J82"/>
  <c r="E7"/>
  <c r="E78"/>
  <c i="7" r="J37"/>
  <c r="J36"/>
  <c i="1" r="AY60"/>
  <c i="7" r="J35"/>
  <c i="1" r="AX60"/>
  <c i="7"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BI86"/>
  <c r="BH86"/>
  <c r="BG86"/>
  <c r="BF86"/>
  <c r="T86"/>
  <c r="R86"/>
  <c r="P86"/>
  <c r="BI84"/>
  <c r="BH84"/>
  <c r="BG84"/>
  <c r="BF84"/>
  <c r="T84"/>
  <c r="R84"/>
  <c r="P84"/>
  <c r="J78"/>
  <c r="J77"/>
  <c r="F75"/>
  <c r="E73"/>
  <c r="J55"/>
  <c r="J54"/>
  <c r="F52"/>
  <c r="E50"/>
  <c r="J18"/>
  <c r="E18"/>
  <c r="F78"/>
  <c r="J17"/>
  <c r="J15"/>
  <c r="E15"/>
  <c r="F77"/>
  <c r="J14"/>
  <c r="J12"/>
  <c r="J52"/>
  <c r="E7"/>
  <c r="E71"/>
  <c i="6" r="J37"/>
  <c r="J36"/>
  <c i="1" r="AY59"/>
  <c i="6" r="J35"/>
  <c i="1" r="AX59"/>
  <c i="6"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J81"/>
  <c r="J80"/>
  <c r="F78"/>
  <c r="E76"/>
  <c r="J55"/>
  <c r="J54"/>
  <c r="F52"/>
  <c r="E50"/>
  <c r="J18"/>
  <c r="E18"/>
  <c r="F81"/>
  <c r="J17"/>
  <c r="J15"/>
  <c r="E15"/>
  <c r="F80"/>
  <c r="J14"/>
  <c r="J12"/>
  <c r="J78"/>
  <c r="E7"/>
  <c r="E74"/>
  <c i="5" r="J37"/>
  <c r="J36"/>
  <c i="1" r="AY58"/>
  <c i="5" r="J35"/>
  <c i="1" r="AX58"/>
  <c i="5"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J85"/>
  <c r="J84"/>
  <c r="F82"/>
  <c r="E80"/>
  <c r="J55"/>
  <c r="J54"/>
  <c r="F52"/>
  <c r="E50"/>
  <c r="J18"/>
  <c r="E18"/>
  <c r="F85"/>
  <c r="J17"/>
  <c r="J15"/>
  <c r="E15"/>
  <c r="F84"/>
  <c r="J14"/>
  <c r="J12"/>
  <c r="J82"/>
  <c r="E7"/>
  <c r="E78"/>
  <c i="4" r="J37"/>
  <c r="J36"/>
  <c i="1" r="AY57"/>
  <c i="4" r="J35"/>
  <c i="1" r="AX57"/>
  <c i="4"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T100"/>
  <c r="R101"/>
  <c r="R100"/>
  <c r="P101"/>
  <c r="P100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6"/>
  <c r="BH86"/>
  <c r="BG86"/>
  <c r="BF86"/>
  <c r="T86"/>
  <c r="R86"/>
  <c r="P86"/>
  <c r="J80"/>
  <c r="J79"/>
  <c r="F77"/>
  <c r="E75"/>
  <c r="J55"/>
  <c r="J54"/>
  <c r="F52"/>
  <c r="E50"/>
  <c r="J18"/>
  <c r="E18"/>
  <c r="F80"/>
  <c r="J17"/>
  <c r="J15"/>
  <c r="E15"/>
  <c r="F79"/>
  <c r="J14"/>
  <c r="J12"/>
  <c r="J77"/>
  <c r="E7"/>
  <c r="E73"/>
  <c i="3" r="J37"/>
  <c r="J36"/>
  <c i="1" r="AY56"/>
  <c i="3" r="J35"/>
  <c i="1" r="AX56"/>
  <c i="3"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R108"/>
  <c r="P108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4"/>
  <c r="BH94"/>
  <c r="BG94"/>
  <c r="BF94"/>
  <c r="T94"/>
  <c r="R94"/>
  <c r="P94"/>
  <c r="BI87"/>
  <c r="BH87"/>
  <c r="BG87"/>
  <c r="BF87"/>
  <c r="T87"/>
  <c r="R87"/>
  <c r="P87"/>
  <c r="J81"/>
  <c r="J80"/>
  <c r="F78"/>
  <c r="E76"/>
  <c r="J55"/>
  <c r="J54"/>
  <c r="F52"/>
  <c r="E50"/>
  <c r="J18"/>
  <c r="E18"/>
  <c r="F81"/>
  <c r="J17"/>
  <c r="J15"/>
  <c r="E15"/>
  <c r="F80"/>
  <c r="J14"/>
  <c r="J12"/>
  <c r="J52"/>
  <c r="E7"/>
  <c r="E74"/>
  <c i="2" r="J37"/>
  <c r="J36"/>
  <c i="1" r="AY55"/>
  <c i="2" r="J35"/>
  <c i="1" r="AX55"/>
  <c i="2" r="BI232"/>
  <c r="BH232"/>
  <c r="BG232"/>
  <c r="BF232"/>
  <c r="T232"/>
  <c r="R232"/>
  <c r="P232"/>
  <c r="BI228"/>
  <c r="BH228"/>
  <c r="BG228"/>
  <c r="BF228"/>
  <c r="T228"/>
  <c r="R228"/>
  <c r="P228"/>
  <c r="BI221"/>
  <c r="BH221"/>
  <c r="BG221"/>
  <c r="BF221"/>
  <c r="T221"/>
  <c r="R221"/>
  <c r="P221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T117"/>
  <c r="R118"/>
  <c r="R117"/>
  <c r="P118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1"/>
  <c r="BH91"/>
  <c r="BG91"/>
  <c r="BF91"/>
  <c r="T91"/>
  <c r="R91"/>
  <c r="P91"/>
  <c r="J86"/>
  <c r="J85"/>
  <c r="F83"/>
  <c r="E81"/>
  <c r="J55"/>
  <c r="J54"/>
  <c r="F52"/>
  <c r="E50"/>
  <c r="J18"/>
  <c r="E18"/>
  <c r="F86"/>
  <c r="J17"/>
  <c r="J15"/>
  <c r="E15"/>
  <c r="F85"/>
  <c r="J14"/>
  <c r="J12"/>
  <c r="J52"/>
  <c r="E7"/>
  <c r="E48"/>
  <c i="1" r="L50"/>
  <c r="AM50"/>
  <c r="AM49"/>
  <c r="L49"/>
  <c r="AM47"/>
  <c r="L47"/>
  <c r="L45"/>
  <c r="L44"/>
  <c i="9" r="J97"/>
  <c r="BK95"/>
  <c r="J93"/>
  <c i="8" r="J176"/>
  <c r="BK169"/>
  <c r="J162"/>
  <c r="BK157"/>
  <c r="J150"/>
  <c r="J144"/>
  <c r="BK140"/>
  <c r="BK137"/>
  <c r="BK130"/>
  <c r="BK128"/>
  <c r="BK121"/>
  <c r="BK114"/>
  <c r="J105"/>
  <c r="BK94"/>
  <c i="7" r="J100"/>
  <c r="BK98"/>
  <c r="BK94"/>
  <c r="BK90"/>
  <c r="BK84"/>
  <c i="6" r="J204"/>
  <c r="J202"/>
  <c r="J198"/>
  <c r="BK193"/>
  <c r="J193"/>
  <c r="BK189"/>
  <c r="BK185"/>
  <c r="BK180"/>
  <c r="BK176"/>
  <c r="J174"/>
  <c r="BK170"/>
  <c r="J166"/>
  <c r="BK162"/>
  <c r="J156"/>
  <c r="J152"/>
  <c r="J150"/>
  <c r="BK146"/>
  <c r="BK142"/>
  <c r="J140"/>
  <c r="J136"/>
  <c r="J131"/>
  <c r="BK127"/>
  <c r="J125"/>
  <c r="BK121"/>
  <c r="J117"/>
  <c r="BK113"/>
  <c r="J109"/>
  <c r="BK103"/>
  <c r="J103"/>
  <c r="J99"/>
  <c r="BK95"/>
  <c r="BK91"/>
  <c r="J89"/>
  <c i="5" r="J173"/>
  <c r="BK167"/>
  <c r="J165"/>
  <c r="BK159"/>
  <c r="J152"/>
  <c r="J148"/>
  <c r="J144"/>
  <c r="J142"/>
  <c r="J137"/>
  <c r="J134"/>
  <c r="J129"/>
  <c r="BK124"/>
  <c r="BK122"/>
  <c r="BK116"/>
  <c r="BK112"/>
  <c r="J107"/>
  <c r="BK103"/>
  <c r="BK99"/>
  <c r="BK95"/>
  <c r="J91"/>
  <c i="4" r="BK150"/>
  <c r="BK146"/>
  <c r="BK142"/>
  <c r="BK140"/>
  <c r="BK134"/>
  <c r="BK130"/>
  <c r="J126"/>
  <c r="J122"/>
  <c r="BK118"/>
  <c r="BK114"/>
  <c r="J110"/>
  <c r="J106"/>
  <c r="J101"/>
  <c r="BK95"/>
  <c r="J93"/>
  <c r="BK86"/>
  <c i="3" r="BK154"/>
  <c r="J151"/>
  <c r="BK145"/>
  <c r="J142"/>
  <c r="BK137"/>
  <c r="J135"/>
  <c r="J129"/>
  <c r="J126"/>
  <c r="BK117"/>
  <c r="BK113"/>
  <c r="BK108"/>
  <c r="J104"/>
  <c r="BK100"/>
  <c r="BK94"/>
  <c i="2" r="BK232"/>
  <c r="J228"/>
  <c r="J215"/>
  <c r="J205"/>
  <c r="J198"/>
  <c r="BK191"/>
  <c r="BK187"/>
  <c r="BK182"/>
  <c r="J178"/>
  <c r="BK174"/>
  <c r="J170"/>
  <c r="BK162"/>
  <c r="BK158"/>
  <c r="J154"/>
  <c r="BK150"/>
  <c r="BK144"/>
  <c r="BK137"/>
  <c r="BK133"/>
  <c r="BK129"/>
  <c r="J125"/>
  <c r="J121"/>
  <c r="BK115"/>
  <c r="BK111"/>
  <c r="BK107"/>
  <c r="J101"/>
  <c r="J96"/>
  <c i="9" r="BK100"/>
  <c r="J91"/>
  <c r="BK86"/>
  <c i="8" r="BK173"/>
  <c r="J165"/>
  <c r="BK159"/>
  <c r="J153"/>
  <c r="J147"/>
  <c r="J142"/>
  <c r="BK134"/>
  <c r="BK125"/>
  <c r="BK117"/>
  <c r="J111"/>
  <c r="BK99"/>
  <c r="J91"/>
  <c i="7" r="J98"/>
  <c r="J94"/>
  <c r="J90"/>
  <c r="J86"/>
  <c i="6" r="J206"/>
  <c r="J200"/>
  <c r="BK195"/>
  <c r="J189"/>
  <c r="J185"/>
  <c r="J180"/>
  <c r="J176"/>
  <c r="J170"/>
  <c r="BK166"/>
  <c r="J162"/>
  <c r="BK158"/>
  <c r="J154"/>
  <c r="BK150"/>
  <c r="J146"/>
  <c r="J142"/>
  <c r="BK136"/>
  <c r="BK131"/>
  <c r="BK125"/>
  <c r="J121"/>
  <c r="BK117"/>
  <c r="J113"/>
  <c r="BK109"/>
  <c r="J107"/>
  <c r="BK99"/>
  <c r="J95"/>
  <c r="J91"/>
  <c i="5" r="BK173"/>
  <c r="J167"/>
  <c r="BK162"/>
  <c r="BK152"/>
  <c r="BK144"/>
  <c r="BK137"/>
  <c r="BK131"/>
  <c r="J127"/>
  <c r="BK120"/>
  <c r="J118"/>
  <c r="BK114"/>
  <c r="BK110"/>
  <c r="BK105"/>
  <c r="BK101"/>
  <c r="J97"/>
  <c r="J93"/>
  <c i="4" r="J152"/>
  <c r="J148"/>
  <c r="J144"/>
  <c r="J140"/>
  <c r="BK136"/>
  <c r="BK132"/>
  <c r="BK128"/>
  <c r="BK124"/>
  <c r="J120"/>
  <c r="J116"/>
  <c r="BK112"/>
  <c r="J108"/>
  <c r="J104"/>
  <c r="J97"/>
  <c r="J91"/>
  <c i="3" r="J157"/>
  <c r="BK148"/>
  <c r="J139"/>
  <c r="BK132"/>
  <c r="J123"/>
  <c r="J121"/>
  <c r="J119"/>
  <c r="BK115"/>
  <c r="J111"/>
  <c r="BK102"/>
  <c r="J98"/>
  <c r="J87"/>
  <c i="2" r="BK221"/>
  <c r="BK217"/>
  <c r="BK211"/>
  <c r="J207"/>
  <c r="BK202"/>
  <c r="BK200"/>
  <c r="BK196"/>
  <c r="J194"/>
  <c r="BK189"/>
  <c r="BK185"/>
  <c r="J180"/>
  <c r="J176"/>
  <c r="J172"/>
  <c r="BK170"/>
  <c r="J160"/>
  <c r="J156"/>
  <c r="BK152"/>
  <c r="BK148"/>
  <c r="BK142"/>
  <c r="BK139"/>
  <c r="J135"/>
  <c r="BK131"/>
  <c r="J127"/>
  <c r="BK123"/>
  <c r="BK118"/>
  <c r="BK113"/>
  <c r="J107"/>
  <c r="BK101"/>
  <c r="BK96"/>
  <c i="1" r="AS54"/>
  <c i="9" r="J100"/>
  <c r="J95"/>
  <c r="BK91"/>
  <c r="J86"/>
  <c i="8" r="J173"/>
  <c r="BK165"/>
  <c r="J159"/>
  <c r="BK153"/>
  <c r="BK147"/>
  <c r="BK142"/>
  <c r="J140"/>
  <c r="J134"/>
  <c r="J130"/>
  <c r="J125"/>
  <c r="J117"/>
  <c r="BK111"/>
  <c r="J108"/>
  <c r="J99"/>
  <c r="BK91"/>
  <c i="7" r="BK96"/>
  <c r="J92"/>
  <c r="BK88"/>
  <c r="BK86"/>
  <c i="6" r="BK206"/>
  <c r="BK202"/>
  <c r="BK200"/>
  <c r="J195"/>
  <c r="BK191"/>
  <c r="BK187"/>
  <c r="J182"/>
  <c r="BK178"/>
  <c r="BK174"/>
  <c r="J172"/>
  <c r="BK168"/>
  <c r="BK164"/>
  <c r="BK160"/>
  <c r="J158"/>
  <c r="BK154"/>
  <c r="BK148"/>
  <c r="J144"/>
  <c r="BK140"/>
  <c r="J138"/>
  <c r="BK134"/>
  <c r="BK129"/>
  <c r="J127"/>
  <c r="J123"/>
  <c r="J119"/>
  <c r="BK115"/>
  <c r="J111"/>
  <c r="BK105"/>
  <c r="J105"/>
  <c r="J101"/>
  <c r="BK97"/>
  <c r="BK93"/>
  <c r="BK89"/>
  <c r="BK87"/>
  <c i="5" r="J170"/>
  <c r="J162"/>
  <c r="J159"/>
  <c r="J155"/>
  <c r="BK148"/>
  <c r="BK146"/>
  <c r="BK142"/>
  <c r="J139"/>
  <c r="J131"/>
  <c r="BK127"/>
  <c r="J124"/>
  <c r="BK118"/>
  <c r="J114"/>
  <c r="J110"/>
  <c r="J105"/>
  <c r="J101"/>
  <c r="BK97"/>
  <c r="BK93"/>
  <c i="4" r="BK152"/>
  <c r="BK148"/>
  <c r="BK144"/>
  <c r="J138"/>
  <c r="J136"/>
  <c r="J132"/>
  <c r="J128"/>
  <c r="J124"/>
  <c r="BK120"/>
  <c r="BK116"/>
  <c r="J112"/>
  <c r="BK108"/>
  <c r="BK104"/>
  <c r="BK97"/>
  <c r="J95"/>
  <c r="BK91"/>
  <c i="3" r="BK157"/>
  <c r="BK151"/>
  <c r="J148"/>
  <c r="BK142"/>
  <c r="BK139"/>
  <c r="BK135"/>
  <c r="J132"/>
  <c r="BK126"/>
  <c r="BK123"/>
  <c r="J115"/>
  <c r="BK111"/>
  <c r="BK104"/>
  <c r="J102"/>
  <c r="BK98"/>
  <c r="BK87"/>
  <c i="2" r="J232"/>
  <c r="J217"/>
  <c r="BK207"/>
  <c r="J200"/>
  <c r="BK194"/>
  <c r="J189"/>
  <c r="J185"/>
  <c r="J182"/>
  <c r="BK176"/>
  <c r="BK172"/>
  <c r="J166"/>
  <c r="BK160"/>
  <c r="BK156"/>
  <c r="J152"/>
  <c r="J148"/>
  <c r="J139"/>
  <c r="BK135"/>
  <c r="J131"/>
  <c r="BK127"/>
  <c r="J123"/>
  <c r="J118"/>
  <c r="J113"/>
  <c r="BK104"/>
  <c r="J98"/>
  <c r="BK91"/>
  <c i="9" r="BK97"/>
  <c r="BK93"/>
  <c i="8" r="BK176"/>
  <c r="J169"/>
  <c r="BK162"/>
  <c r="J157"/>
  <c r="BK150"/>
  <c r="BK144"/>
  <c r="J137"/>
  <c r="J128"/>
  <c r="J121"/>
  <c r="J114"/>
  <c r="BK108"/>
  <c r="BK105"/>
  <c r="J94"/>
  <c i="7" r="BK100"/>
  <c r="J96"/>
  <c r="BK92"/>
  <c r="J88"/>
  <c r="J84"/>
  <c i="6" r="BK204"/>
  <c r="BK198"/>
  <c r="J191"/>
  <c r="J187"/>
  <c r="BK182"/>
  <c r="J178"/>
  <c r="BK172"/>
  <c r="J168"/>
  <c r="J164"/>
  <c r="J160"/>
  <c r="BK156"/>
  <c r="BK152"/>
  <c r="J148"/>
  <c r="BK144"/>
  <c r="BK138"/>
  <c r="J134"/>
  <c r="J129"/>
  <c r="BK123"/>
  <c r="BK119"/>
  <c r="J115"/>
  <c r="BK111"/>
  <c r="BK107"/>
  <c r="BK101"/>
  <c r="J97"/>
  <c r="J93"/>
  <c r="J87"/>
  <c i="5" r="BK170"/>
  <c r="BK165"/>
  <c r="BK155"/>
  <c r="J146"/>
  <c r="BK139"/>
  <c r="BK134"/>
  <c r="BK129"/>
  <c r="J122"/>
  <c r="J120"/>
  <c r="J116"/>
  <c r="J112"/>
  <c r="BK107"/>
  <c r="J103"/>
  <c r="J99"/>
  <c r="J95"/>
  <c r="BK91"/>
  <c i="4" r="J150"/>
  <c r="J146"/>
  <c r="J142"/>
  <c r="BK138"/>
  <c r="J134"/>
  <c r="J130"/>
  <c r="BK126"/>
  <c r="BK122"/>
  <c r="J118"/>
  <c r="J114"/>
  <c r="BK110"/>
  <c r="BK106"/>
  <c r="BK101"/>
  <c r="BK93"/>
  <c r="J86"/>
  <c i="3" r="J154"/>
  <c r="J145"/>
  <c r="J137"/>
  <c r="BK129"/>
  <c r="BK121"/>
  <c r="BK119"/>
  <c r="J117"/>
  <c r="J113"/>
  <c r="J108"/>
  <c r="J100"/>
  <c r="J94"/>
  <c i="2" r="BK228"/>
  <c r="J221"/>
  <c r="BK215"/>
  <c r="J211"/>
  <c r="BK205"/>
  <c r="J202"/>
  <c r="BK198"/>
  <c r="J196"/>
  <c r="J191"/>
  <c r="J187"/>
  <c r="BK180"/>
  <c r="BK178"/>
  <c r="J174"/>
  <c r="BK166"/>
  <c r="J162"/>
  <c r="J158"/>
  <c r="BK154"/>
  <c r="J150"/>
  <c r="J144"/>
  <c r="J142"/>
  <c r="J137"/>
  <c r="J133"/>
  <c r="J129"/>
  <c r="BK125"/>
  <c r="BK121"/>
  <c r="J115"/>
  <c r="J111"/>
  <c r="J104"/>
  <c r="BK98"/>
  <c r="J91"/>
  <c l="1" r="P90"/>
  <c r="T90"/>
  <c r="P110"/>
  <c r="R110"/>
  <c r="BK120"/>
  <c r="J120"/>
  <c r="J63"/>
  <c r="R120"/>
  <c r="BK141"/>
  <c r="J141"/>
  <c r="J64"/>
  <c r="R141"/>
  <c r="BK184"/>
  <c r="J184"/>
  <c r="J65"/>
  <c r="R184"/>
  <c r="BK193"/>
  <c r="J193"/>
  <c r="J66"/>
  <c r="R193"/>
  <c r="BK204"/>
  <c r="J204"/>
  <c r="J67"/>
  <c r="T204"/>
  <c r="BK220"/>
  <c r="BK219"/>
  <c r="J219"/>
  <c r="J68"/>
  <c r="R220"/>
  <c r="R219"/>
  <c i="3" r="P86"/>
  <c r="P85"/>
  <c r="R86"/>
  <c r="R85"/>
  <c r="BK107"/>
  <c r="R107"/>
  <c r="BK141"/>
  <c r="J141"/>
  <c r="J64"/>
  <c r="R141"/>
  <c i="4" r="P85"/>
  <c r="P84"/>
  <c r="T85"/>
  <c r="T84"/>
  <c r="T103"/>
  <c i="5" r="R90"/>
  <c r="BK109"/>
  <c r="J109"/>
  <c r="J62"/>
  <c r="R109"/>
  <c r="BK126"/>
  <c r="J126"/>
  <c r="J63"/>
  <c r="BK136"/>
  <c r="J136"/>
  <c r="J64"/>
  <c r="BK151"/>
  <c r="R151"/>
  <c r="BK161"/>
  <c r="J161"/>
  <c r="J67"/>
  <c r="R161"/>
  <c r="BK169"/>
  <c r="J169"/>
  <c r="J68"/>
  <c r="R169"/>
  <c i="6" r="BK86"/>
  <c r="R86"/>
  <c r="BK133"/>
  <c r="J133"/>
  <c r="J62"/>
  <c r="T133"/>
  <c r="P184"/>
  <c r="T184"/>
  <c r="P197"/>
  <c r="T197"/>
  <c i="7" r="P83"/>
  <c r="P82"/>
  <c r="P81"/>
  <c i="1" r="AU60"/>
  <c i="7" r="T83"/>
  <c r="T82"/>
  <c r="T81"/>
  <c i="8" r="R90"/>
  <c r="BK104"/>
  <c r="J104"/>
  <c r="J62"/>
  <c r="R104"/>
  <c r="BK124"/>
  <c r="J124"/>
  <c r="J63"/>
  <c r="P124"/>
  <c r="T124"/>
  <c r="P133"/>
  <c r="T133"/>
  <c r="P156"/>
  <c r="T156"/>
  <c r="P172"/>
  <c r="P171"/>
  <c r="T172"/>
  <c r="T171"/>
  <c i="9" r="R90"/>
  <c r="R84"/>
  <c r="R83"/>
  <c i="2" r="BK90"/>
  <c r="J90"/>
  <c r="J60"/>
  <c r="R90"/>
  <c r="BK110"/>
  <c r="J110"/>
  <c r="J61"/>
  <c r="T110"/>
  <c r="P120"/>
  <c r="T120"/>
  <c r="P141"/>
  <c r="T141"/>
  <c r="P184"/>
  <c r="T184"/>
  <c r="P193"/>
  <c r="T193"/>
  <c r="P204"/>
  <c r="R204"/>
  <c r="P220"/>
  <c r="P219"/>
  <c r="T220"/>
  <c r="T219"/>
  <c i="3" r="BK86"/>
  <c r="J86"/>
  <c r="J61"/>
  <c r="T86"/>
  <c r="T85"/>
  <c r="P107"/>
  <c r="T107"/>
  <c r="P141"/>
  <c r="T141"/>
  <c i="4" r="BK85"/>
  <c r="J85"/>
  <c r="J61"/>
  <c r="R85"/>
  <c r="R84"/>
  <c r="BK103"/>
  <c r="J103"/>
  <c r="J63"/>
  <c r="P103"/>
  <c r="R103"/>
  <c i="5" r="BK90"/>
  <c r="J90"/>
  <c r="J61"/>
  <c r="P90"/>
  <c r="T90"/>
  <c r="P109"/>
  <c r="T109"/>
  <c r="P126"/>
  <c r="R126"/>
  <c r="T126"/>
  <c r="P136"/>
  <c r="R136"/>
  <c r="T136"/>
  <c r="P151"/>
  <c r="T151"/>
  <c r="P161"/>
  <c r="T161"/>
  <c r="P169"/>
  <c r="T169"/>
  <c i="6" r="P86"/>
  <c r="T86"/>
  <c r="T85"/>
  <c r="T84"/>
  <c r="P133"/>
  <c r="R133"/>
  <c r="BK184"/>
  <c r="J184"/>
  <c r="J63"/>
  <c r="R184"/>
  <c r="BK197"/>
  <c r="J197"/>
  <c r="J64"/>
  <c r="R197"/>
  <c i="7" r="BK83"/>
  <c r="J83"/>
  <c r="J61"/>
  <c r="R83"/>
  <c r="R82"/>
  <c r="R81"/>
  <c i="8" r="BK90"/>
  <c r="J90"/>
  <c r="J61"/>
  <c r="P90"/>
  <c r="T90"/>
  <c r="P104"/>
  <c r="T104"/>
  <c r="R124"/>
  <c r="BK133"/>
  <c r="J133"/>
  <c r="J64"/>
  <c r="R133"/>
  <c r="BK156"/>
  <c r="J156"/>
  <c r="J65"/>
  <c r="R156"/>
  <c r="BK172"/>
  <c r="J172"/>
  <c r="J68"/>
  <c r="R172"/>
  <c r="R171"/>
  <c i="9" r="BK90"/>
  <c r="J90"/>
  <c r="J62"/>
  <c r="P90"/>
  <c r="P84"/>
  <c r="P83"/>
  <c i="1" r="AU62"/>
  <c i="9" r="T90"/>
  <c r="T84"/>
  <c r="T83"/>
  <c i="2" r="F54"/>
  <c r="E79"/>
  <c r="J83"/>
  <c r="BE91"/>
  <c r="BE101"/>
  <c r="BE107"/>
  <c r="BE111"/>
  <c r="BE113"/>
  <c r="BE121"/>
  <c r="BE123"/>
  <c r="BE125"/>
  <c r="BE127"/>
  <c r="BE129"/>
  <c r="BE133"/>
  <c r="BE137"/>
  <c r="BE144"/>
  <c r="BE150"/>
  <c r="BE152"/>
  <c r="BE156"/>
  <c r="BE162"/>
  <c r="BE172"/>
  <c r="BE174"/>
  <c r="BE180"/>
  <c r="BE182"/>
  <c r="BE200"/>
  <c r="BE205"/>
  <c r="BE228"/>
  <c i="3" r="E48"/>
  <c r="F54"/>
  <c r="J78"/>
  <c r="BE87"/>
  <c r="BE100"/>
  <c r="BE104"/>
  <c r="BE111"/>
  <c r="BE117"/>
  <c r="BE119"/>
  <c r="BE121"/>
  <c r="BE126"/>
  <c r="BE135"/>
  <c r="BE137"/>
  <c r="BE139"/>
  <c r="BE142"/>
  <c r="BE148"/>
  <c r="BE157"/>
  <c i="4" r="E48"/>
  <c r="F54"/>
  <c r="BE91"/>
  <c r="BE97"/>
  <c r="BE101"/>
  <c r="BE104"/>
  <c r="BE108"/>
  <c r="BE112"/>
  <c r="BE116"/>
  <c r="BE120"/>
  <c r="BE122"/>
  <c r="BE124"/>
  <c r="BE126"/>
  <c r="BE130"/>
  <c r="BE134"/>
  <c r="BE136"/>
  <c r="BE140"/>
  <c r="BE142"/>
  <c r="BE148"/>
  <c r="BE152"/>
  <c r="BK100"/>
  <c r="J100"/>
  <c r="J62"/>
  <c i="5" r="E48"/>
  <c r="F54"/>
  <c r="F55"/>
  <c r="BE95"/>
  <c r="BE97"/>
  <c r="BE99"/>
  <c r="BE101"/>
  <c r="BE103"/>
  <c r="BE105"/>
  <c r="BE107"/>
  <c r="BE110"/>
  <c r="BE112"/>
  <c r="BE114"/>
  <c r="BE116"/>
  <c r="BE122"/>
  <c r="BE124"/>
  <c r="BE129"/>
  <c r="BE131"/>
  <c r="BE137"/>
  <c r="BE139"/>
  <c r="BE142"/>
  <c r="BE144"/>
  <c r="BE146"/>
  <c r="BE148"/>
  <c r="BE155"/>
  <c r="BE159"/>
  <c r="BE165"/>
  <c r="BE167"/>
  <c r="BE173"/>
  <c i="6" r="E48"/>
  <c r="F54"/>
  <c r="BE87"/>
  <c r="BE89"/>
  <c r="BE91"/>
  <c r="BE93"/>
  <c r="BE95"/>
  <c r="BE101"/>
  <c r="BE103"/>
  <c r="BE105"/>
  <c r="BE107"/>
  <c r="BE109"/>
  <c r="BE115"/>
  <c r="BE117"/>
  <c r="BE121"/>
  <c r="BE125"/>
  <c r="BE127"/>
  <c r="BE134"/>
  <c r="BE144"/>
  <c r="BE148"/>
  <c r="BE150"/>
  <c r="BE154"/>
  <c r="BE162"/>
  <c r="BE166"/>
  <c r="BE170"/>
  <c r="BE176"/>
  <c r="BE180"/>
  <c r="BE187"/>
  <c r="BE191"/>
  <c r="BE202"/>
  <c i="7" r="E48"/>
  <c r="F54"/>
  <c r="F55"/>
  <c r="J75"/>
  <c r="BE84"/>
  <c r="BE86"/>
  <c r="BE90"/>
  <c r="BE96"/>
  <c r="BE98"/>
  <c r="BE100"/>
  <c i="8" r="E48"/>
  <c r="F54"/>
  <c r="BE99"/>
  <c r="BE111"/>
  <c r="BE114"/>
  <c r="BE117"/>
  <c r="BE125"/>
  <c r="BE128"/>
  <c r="BE130"/>
  <c r="BE134"/>
  <c r="BE137"/>
  <c r="BE144"/>
  <c r="BE147"/>
  <c r="BE150"/>
  <c r="BE157"/>
  <c r="BE159"/>
  <c r="BE165"/>
  <c r="BE169"/>
  <c r="BE173"/>
  <c r="BE176"/>
  <c i="9" r="J52"/>
  <c r="F54"/>
  <c r="BE86"/>
  <c r="BE93"/>
  <c r="BE97"/>
  <c r="BE100"/>
  <c r="BK99"/>
  <c r="J99"/>
  <c r="J63"/>
  <c i="2" r="F55"/>
  <c r="BE96"/>
  <c r="BE98"/>
  <c r="BE104"/>
  <c r="BE115"/>
  <c r="BE118"/>
  <c r="BE131"/>
  <c r="BE135"/>
  <c r="BE139"/>
  <c r="BE142"/>
  <c r="BE148"/>
  <c r="BE154"/>
  <c r="BE158"/>
  <c r="BE160"/>
  <c r="BE166"/>
  <c r="BE170"/>
  <c r="BE176"/>
  <c r="BE178"/>
  <c r="BE185"/>
  <c r="BE187"/>
  <c r="BE189"/>
  <c r="BE191"/>
  <c r="BE194"/>
  <c r="BE196"/>
  <c r="BE198"/>
  <c r="BE202"/>
  <c r="BE207"/>
  <c r="BE211"/>
  <c r="BE215"/>
  <c r="BE217"/>
  <c r="BE221"/>
  <c r="BE232"/>
  <c r="BK117"/>
  <c r="J117"/>
  <c r="J62"/>
  <c i="3" r="F55"/>
  <c r="BE94"/>
  <c r="BE98"/>
  <c r="BE102"/>
  <c r="BE108"/>
  <c r="BE113"/>
  <c r="BE115"/>
  <c r="BE123"/>
  <c r="BE129"/>
  <c r="BE132"/>
  <c r="BE145"/>
  <c r="BE151"/>
  <c r="BE154"/>
  <c i="4" r="J52"/>
  <c r="F55"/>
  <c r="BE86"/>
  <c r="BE93"/>
  <c r="BE95"/>
  <c r="BE106"/>
  <c r="BE110"/>
  <c r="BE114"/>
  <c r="BE118"/>
  <c r="BE128"/>
  <c r="BE132"/>
  <c r="BE138"/>
  <c r="BE144"/>
  <c r="BE146"/>
  <c r="BE150"/>
  <c i="5" r="J52"/>
  <c r="BE91"/>
  <c r="BE93"/>
  <c r="BE118"/>
  <c r="BE120"/>
  <c r="BE127"/>
  <c r="BE134"/>
  <c r="BE152"/>
  <c r="BE162"/>
  <c r="BE170"/>
  <c i="6" r="J52"/>
  <c r="F55"/>
  <c r="BE97"/>
  <c r="BE99"/>
  <c r="BE111"/>
  <c r="BE113"/>
  <c r="BE119"/>
  <c r="BE123"/>
  <c r="BE129"/>
  <c r="BE131"/>
  <c r="BE136"/>
  <c r="BE138"/>
  <c r="BE140"/>
  <c r="BE142"/>
  <c r="BE146"/>
  <c r="BE152"/>
  <c r="BE156"/>
  <c r="BE158"/>
  <c r="BE160"/>
  <c r="BE164"/>
  <c r="BE168"/>
  <c r="BE172"/>
  <c r="BE174"/>
  <c r="BE178"/>
  <c r="BE182"/>
  <c r="BE185"/>
  <c r="BE189"/>
  <c r="BE193"/>
  <c r="BE195"/>
  <c r="BE198"/>
  <c r="BE200"/>
  <c r="BE204"/>
  <c r="BE206"/>
  <c i="7" r="BE88"/>
  <c r="BE92"/>
  <c r="BE94"/>
  <c i="8" r="J52"/>
  <c r="F55"/>
  <c r="BE91"/>
  <c r="BE94"/>
  <c r="BE105"/>
  <c r="BE108"/>
  <c r="BE121"/>
  <c r="BE140"/>
  <c r="BE142"/>
  <c r="BE153"/>
  <c r="BE162"/>
  <c r="BK168"/>
  <c r="J168"/>
  <c r="J66"/>
  <c i="9" r="E48"/>
  <c r="F55"/>
  <c r="BE91"/>
  <c r="BE95"/>
  <c r="BK85"/>
  <c r="J85"/>
  <c r="J61"/>
  <c i="2" r="F35"/>
  <c i="1" r="BB55"/>
  <c i="4" r="F37"/>
  <c i="1" r="BD57"/>
  <c i="5" r="F37"/>
  <c i="1" r="BD58"/>
  <c i="7" r="J34"/>
  <c i="1" r="AW60"/>
  <c i="8" r="F35"/>
  <c i="1" r="BB61"/>
  <c i="2" r="F34"/>
  <c i="1" r="BA55"/>
  <c i="3" r="F35"/>
  <c i="1" r="BB56"/>
  <c i="5" r="J34"/>
  <c i="1" r="AW58"/>
  <c i="7" r="F35"/>
  <c i="1" r="BB60"/>
  <c i="8" r="F36"/>
  <c i="1" r="BC61"/>
  <c i="2" r="F37"/>
  <c i="1" r="BD55"/>
  <c i="6" r="F35"/>
  <c i="1" r="BB59"/>
  <c i="7" r="F37"/>
  <c i="1" r="BD60"/>
  <c i="8" r="F37"/>
  <c i="1" r="BD61"/>
  <c i="3" r="F36"/>
  <c i="1" r="BC56"/>
  <c i="5" r="F36"/>
  <c i="1" r="BC58"/>
  <c i="7" r="F34"/>
  <c i="1" r="BA60"/>
  <c i="7" r="F36"/>
  <c i="1" r="BC60"/>
  <c i="9" r="F34"/>
  <c i="1" r="BA62"/>
  <c i="3" r="F37"/>
  <c i="1" r="BD56"/>
  <c i="4" r="F35"/>
  <c i="1" r="BB57"/>
  <c i="5" r="F34"/>
  <c i="1" r="BA58"/>
  <c i="6" r="F34"/>
  <c i="1" r="BA59"/>
  <c i="9" r="J34"/>
  <c i="1" r="AW62"/>
  <c i="2" r="F36"/>
  <c i="1" r="BC55"/>
  <c i="4" r="J34"/>
  <c i="1" r="AW57"/>
  <c i="6" r="J34"/>
  <c i="1" r="AW59"/>
  <c i="8" r="F34"/>
  <c i="1" r="BA61"/>
  <c i="9" r="F35"/>
  <c i="1" r="BB62"/>
  <c i="3" r="J34"/>
  <c i="1" r="AW56"/>
  <c i="4" r="F34"/>
  <c i="1" r="BA57"/>
  <c i="5" r="F35"/>
  <c i="1" r="BB58"/>
  <c i="6" r="F37"/>
  <c i="1" r="BD59"/>
  <c i="9" r="F36"/>
  <c i="1" r="BC62"/>
  <c i="2" r="J34"/>
  <c i="1" r="AW55"/>
  <c i="3" r="F34"/>
  <c i="1" r="BA56"/>
  <c i="4" r="F36"/>
  <c i="1" r="BC57"/>
  <c i="6" r="F36"/>
  <c i="1" r="BC59"/>
  <c i="8" r="J34"/>
  <c i="1" r="AW61"/>
  <c i="9" r="F37"/>
  <c i="1" r="BD62"/>
  <c i="8" l="1" r="T89"/>
  <c r="T88"/>
  <c r="P89"/>
  <c r="P88"/>
  <c i="1" r="AU61"/>
  <c i="5" r="P150"/>
  <c r="T89"/>
  <c i="3" r="T106"/>
  <c r="T84"/>
  <c i="2" r="R89"/>
  <c i="8" r="R89"/>
  <c r="R88"/>
  <c i="5" r="BK150"/>
  <c r="J150"/>
  <c r="J65"/>
  <c r="R89"/>
  <c i="4" r="T83"/>
  <c r="P83"/>
  <c i="1" r="AU57"/>
  <c i="3" r="BK106"/>
  <c r="J106"/>
  <c r="J62"/>
  <c i="2" r="T89"/>
  <c i="6" r="P85"/>
  <c r="P84"/>
  <c i="1" r="AU59"/>
  <c i="5" r="T150"/>
  <c r="P89"/>
  <c r="P88"/>
  <c i="1" r="AU58"/>
  <c i="4" r="R83"/>
  <c i="3" r="P106"/>
  <c i="6" r="R85"/>
  <c r="R84"/>
  <c r="BK85"/>
  <c r="BK84"/>
  <c r="J84"/>
  <c r="J59"/>
  <c i="5" r="R150"/>
  <c i="3" r="R106"/>
  <c r="R84"/>
  <c r="P84"/>
  <c i="1" r="AU56"/>
  <c i="2" r="P89"/>
  <c i="1" r="AU55"/>
  <c i="2" r="BK89"/>
  <c r="J89"/>
  <c r="J59"/>
  <c r="J220"/>
  <c r="J69"/>
  <c i="3" r="J107"/>
  <c r="J63"/>
  <c i="5" r="BK89"/>
  <c r="J89"/>
  <c r="J60"/>
  <c r="J151"/>
  <c r="J66"/>
  <c i="6" r="J86"/>
  <c r="J61"/>
  <c i="8" r="BK89"/>
  <c r="J89"/>
  <c r="J60"/>
  <c i="9" r="BK84"/>
  <c r="J84"/>
  <c r="J60"/>
  <c i="3" r="BK85"/>
  <c r="J85"/>
  <c r="J60"/>
  <c i="4" r="BK84"/>
  <c r="J84"/>
  <c r="J60"/>
  <c i="7" r="BK82"/>
  <c r="J82"/>
  <c r="J60"/>
  <c i="8" r="BK171"/>
  <c r="J171"/>
  <c r="J67"/>
  <c i="1" r="BA54"/>
  <c r="W30"/>
  <c i="4" r="J33"/>
  <c i="1" r="AV57"/>
  <c r="AT57"/>
  <c i="6" r="F33"/>
  <c i="1" r="AZ59"/>
  <c i="5" r="J33"/>
  <c i="1" r="AV58"/>
  <c r="AT58"/>
  <c i="9" r="F33"/>
  <c i="1" r="AZ62"/>
  <c i="2" r="F33"/>
  <c i="1" r="AZ55"/>
  <c i="5" r="F33"/>
  <c i="1" r="AZ58"/>
  <c i="8" r="J33"/>
  <c i="1" r="AV61"/>
  <c r="AT61"/>
  <c i="2" r="J33"/>
  <c i="1" r="AV55"/>
  <c r="AT55"/>
  <c i="9" r="J33"/>
  <c i="1" r="AV62"/>
  <c r="AT62"/>
  <c r="BB54"/>
  <c r="W31"/>
  <c r="BC54"/>
  <c r="W32"/>
  <c i="3" r="F33"/>
  <c i="1" r="AZ56"/>
  <c i="7" r="F33"/>
  <c i="1" r="AZ60"/>
  <c r="BD54"/>
  <c r="W33"/>
  <c i="3" r="J33"/>
  <c i="1" r="AV56"/>
  <c r="AT56"/>
  <c i="7" r="J33"/>
  <c i="1" r="AV60"/>
  <c r="AT60"/>
  <c i="4" r="F33"/>
  <c i="1" r="AZ57"/>
  <c i="6" r="J33"/>
  <c i="1" r="AV59"/>
  <c r="AT59"/>
  <c i="8" r="F33"/>
  <c i="1" r="AZ61"/>
  <c i="5" l="1" r="R88"/>
  <c r="T88"/>
  <c i="3" r="BK84"/>
  <c r="J84"/>
  <c r="J59"/>
  <c i="4" r="BK83"/>
  <c r="J83"/>
  <c r="J59"/>
  <c i="5" r="BK88"/>
  <c r="J88"/>
  <c r="J59"/>
  <c i="6" r="J85"/>
  <c r="J60"/>
  <c i="7" r="BK81"/>
  <c r="J81"/>
  <c r="J59"/>
  <c i="8" r="BK88"/>
  <c r="J88"/>
  <c r="J59"/>
  <c i="9" r="BK83"/>
  <c r="J83"/>
  <c i="1" r="AZ54"/>
  <c r="W29"/>
  <c r="AX54"/>
  <c i="2" r="J30"/>
  <c i="1" r="AG55"/>
  <c r="AN55"/>
  <c i="9" r="J30"/>
  <c i="1" r="AG62"/>
  <c r="AN62"/>
  <c r="AU54"/>
  <c r="AW54"/>
  <c r="AK30"/>
  <c r="AY54"/>
  <c i="6" r="J30"/>
  <c i="1" r="AG59"/>
  <c r="AN59"/>
  <c i="2" l="1" r="J39"/>
  <c i="9" r="J39"/>
  <c r="J59"/>
  <c i="6" r="J39"/>
  <c i="3" r="J30"/>
  <c i="1" r="AG56"/>
  <c r="AN56"/>
  <c i="4" r="J30"/>
  <c i="1" r="AG57"/>
  <c r="AN57"/>
  <c i="7" r="J30"/>
  <c i="1" r="AG60"/>
  <c r="AN60"/>
  <c r="AV54"/>
  <c r="AK29"/>
  <c i="5" r="J30"/>
  <c i="1" r="AG58"/>
  <c r="AN58"/>
  <c i="8" r="J30"/>
  <c i="1" r="AG61"/>
  <c r="AN61"/>
  <c i="7" l="1" r="J39"/>
  <c i="3" r="J39"/>
  <c i="4" r="J39"/>
  <c i="5" r="J39"/>
  <c i="8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<sst xmlns="http://schemas.openxmlformats.org/spreadsheetml/2006/main">
  <si>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</si>
  <si>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</si>
  <si>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</si>
  <si>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</si>
  <si>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</si>
  <si>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{2dd48e20-d93f-456a-84c9-577ce0d0b000}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</si>
  <si>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</si>
  <si>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</si>
  <si>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</si>
  <si>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</si>
  <si>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</si>
  <si>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</si>
  <si>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</si>
  <si>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</si>
  <si>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B,3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</si>
  <si>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</si>
  <si>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</si>
  <si>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Karlovy Vary, Vřídelní kolonáda, II.etapa oprav</t>
  </si>
  <si>
    <t>KSO:</t>
  </si>
  <si>
    <t/>
  </si>
  <si>
    <t>CC-CZ:</t>
  </si>
  <si>
    <t>Místo:</t>
  </si>
  <si>
    <t xml:space="preserve"> </t>
  </si>
  <si>
    <t>Datum:</t>
  </si>
  <si>
    <t>17. 3. 2021</t>
  </si>
  <si>
    <t>Zadavatel:</t>
  </si>
  <si>
    <t>IČ:</t>
  </si>
  <si>
    <t>DIČ:</t>
  </si>
  <si>
    <t>Uchazeč:</t>
  </si>
  <si>
    <t>Vyplň údaj</t>
  </si>
  <si>
    <t>Projektant:</t>
  </si>
  <si>
    <t>Ing.arch.Jiří Janisch, Útvina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</si>
  <si>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</si>
  <si>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</si>
  <si>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</si>
  <si>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</si>
  <si>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</si>
  <si>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</si>
  <si>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</si>
  <si>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</si>
  <si>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</si>
  <si>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</si>
  <si>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</si>
  <si>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</si>
  <si>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</si>
  <si>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</si>
  <si>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</si>
  <si>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</si>
  <si>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</si>
  <si>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</si>
  <si>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</si>
  <si>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</si>
  <si>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</si>
  <si>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</si>
  <si>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</si>
  <si>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</si>
  <si>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</si>
  <si>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</si>
  <si>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</si>
  <si>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</si>
  <si>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</si>
  <si>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</si>
  <si>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</si>
  <si>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</si>
  <si>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</si>
  <si>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</si>
  <si>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</si>
  <si>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</si>
  <si>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</si>
  <si>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</si>
  <si>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</si>
  <si>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</si>
  <si>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</si>
  <si>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</si>
  <si>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</si>
  <si>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</si>
  <si>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</si>
  <si>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Kamenické práce</t>
  </si>
  <si>
    <t>STA</t>
  </si>
  <si>
    <t>1</t>
  </si>
  <si>
    <t>{a1562f30-e0d0-46cf-b1fa-76e057dabeab}</t>
  </si>
  <si>
    <t>2</t>
  </si>
  <si>
    <t>SO 02</t>
  </si>
  <si>
    <t>Prosklené stěny</t>
  </si>
  <si>
    <t>{2e40a25a-5bb6-44f1-bf2f-b1576e39a5b9}</t>
  </si>
  <si>
    <t>SO 03</t>
  </si>
  <si>
    <t>Nerezová fontána s roštem</t>
  </si>
  <si>
    <t>{c903a1cd-c864-442e-94ea-53f4907ac450}</t>
  </si>
  <si>
    <t>SO 04</t>
  </si>
  <si>
    <t>Skleněná koruna</t>
  </si>
  <si>
    <t>{bee670bd-9185-4a03-9812-3af8d46b8f1a}</t>
  </si>
  <si>
    <t>SO 05</t>
  </si>
  <si>
    <t>Vzduchotechnika</t>
  </si>
  <si>
    <t>{541c6944-5c4c-4d3c-a4d5-358aad419ea2}</t>
  </si>
  <si>
    <t>SO 06</t>
  </si>
  <si>
    <t>Osvětlení vřídelní haly</t>
  </si>
  <si>
    <t>{637e4c61-f77d-4668-b3b6-d4130771be1a}</t>
  </si>
  <si>
    <t>SO 07</t>
  </si>
  <si>
    <t>Venkovní úpravy</t>
  </si>
  <si>
    <t>{e936b806-09f3-4830-9906-54002abec303}</t>
  </si>
  <si>
    <t>VRN</t>
  </si>
  <si>
    <t>Vedlejší rozpočtové náklady</t>
  </si>
  <si>
    <t>{9b72b6c2-df83-42d8-a4a6-77f83dedaba2}</t>
  </si>
  <si>
    <t>KRYCÍ LIST SOUPISU PRACÍ</t>
  </si>
  <si>
    <t>Objekt:</t>
  </si>
  <si>
    <t>SO 01 - Kamenické práce</t>
  </si>
  <si>
    <t>REKAPITULACE ČLENĚNÍ SOUPISU PRACÍ</t>
  </si>
  <si>
    <t>Kód dílu - Popis</t>
  </si>
  <si>
    <t>Cena celkem [CZK]</t>
  </si>
  <si>
    <t>-1</t>
  </si>
  <si>
    <t>D1 - 006: Úpravy povrchu</t>
  </si>
  <si>
    <t>D2 - 009: Ostatní konstrukce a práce</t>
  </si>
  <si>
    <t>D3 - 099: Přesun hmot HSV</t>
  </si>
  <si>
    <t>D4 - 772-1: Nová kamenná dlažba v prostoru vřídla</t>
  </si>
  <si>
    <t>D5 - 772-2: Opravy, rehabilitace a doplnění stáv.mramor.obkladů</t>
  </si>
  <si>
    <t>D6 - 772-3: Přebroušení, oživení a lokální opravy dlažeb v ochozech</t>
  </si>
  <si>
    <t>D7 - 772-4: Vyčištění žulového obkladu fasády</t>
  </si>
  <si>
    <t>D8 - 772-5: Vyčištění, lokální opravy a impregnace vápencového obkladu fasády</t>
  </si>
  <si>
    <t>PSV - Práce a dodávky PSV</t>
  </si>
  <si>
    <t xml:space="preserve">    713 - Izolace tepelné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</si>
  <si>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</si>
  <si>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</si>
  <si>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</si>
  <si>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</si>
  <si>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</si>
  <si>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</si>
  <si>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</si>
  <si>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</si>
  <si>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</si>
  <si>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</si>
  <si>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</si>
  <si>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</si>
  <si>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</si>
  <si>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</si>
  <si>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006: Úpravy povrchu</t>
  </si>
  <si>
    <t>ROZPOCET</t>
  </si>
  <si>
    <t>K</t>
  </si>
  <si>
    <t>631311116</t>
  </si>
  <si>
    <t>Mazanina tl do 80 mm z betonu prostého bez zvýšených nároků na prostředí tř. C 25/30</t>
  </si>
  <si>
    <t>m3</t>
  </si>
  <si>
    <t>CS ÚRS 2021 01</t>
  </si>
  <si>
    <t>4</t>
  </si>
  <si>
    <t>770924032</t>
  </si>
  <si>
    <t>PP</t>
  </si>
  <si>
    <t>VV</t>
  </si>
  <si>
    <t>(310,9-0,6*0,9)*0,07 "A1</t>
  </si>
  <si>
    <t>0,6*0,9*0,05 "A2</t>
  </si>
  <si>
    <t>Součet</t>
  </si>
  <si>
    <t>631319171</t>
  </si>
  <si>
    <t>Příplatek k mazanině tl do 80 mm za stržení povrchu spodní vrstvy před vložením výztuže</t>
  </si>
  <si>
    <t>-520959110</t>
  </si>
  <si>
    <t>3</t>
  </si>
  <si>
    <t>631362021</t>
  </si>
  <si>
    <t>Výztuž mazanin svařovanými sítěmi Kari</t>
  </si>
  <si>
    <t>t</t>
  </si>
  <si>
    <t>-1014391873</t>
  </si>
  <si>
    <t>(310,9-0,6*0,9)*0,0035*1,08 "A1</t>
  </si>
  <si>
    <t>63250001R</t>
  </si>
  <si>
    <t>Pružná cementová hydroizolace Mapelastic tl.5mm</t>
  </si>
  <si>
    <t>m2</t>
  </si>
  <si>
    <t>-1611417087</t>
  </si>
  <si>
    <t>310,9 "A1+A2</t>
  </si>
  <si>
    <t>5</t>
  </si>
  <si>
    <t>63250002R</t>
  </si>
  <si>
    <t>Dod+mtz pás Mapeband TPE š.17cm -dilatační spáry</t>
  </si>
  <si>
    <t>m</t>
  </si>
  <si>
    <t>-1111356352</t>
  </si>
  <si>
    <t>302,5 "dle PD</t>
  </si>
  <si>
    <t>6</t>
  </si>
  <si>
    <t>634911113</t>
  </si>
  <si>
    <t>Řezání dilatačních spár š 5 mm hl do 50 mm v čerstvé betonové mazanině</t>
  </si>
  <si>
    <t>694748368</t>
  </si>
  <si>
    <t>D2</t>
  </si>
  <si>
    <t>009: Ostatní konstrukce a práce</t>
  </si>
  <si>
    <t>7</t>
  </si>
  <si>
    <t>94541211R</t>
  </si>
  <si>
    <t>Montážní plošina vč.obsluhy výška zdvihu do 12m (použití k oddílu 772-2,4,5) -vč.dopravy, manipulace</t>
  </si>
  <si>
    <t>den</t>
  </si>
  <si>
    <t>-1204750789</t>
  </si>
  <si>
    <t>8</t>
  </si>
  <si>
    <t>98050001R</t>
  </si>
  <si>
    <t>Geodetické vytyčení</t>
  </si>
  <si>
    <t>kpl</t>
  </si>
  <si>
    <t>-1867296966</t>
  </si>
  <si>
    <t>9</t>
  </si>
  <si>
    <t>98050002R</t>
  </si>
  <si>
    <t>Realizační projekt</t>
  </si>
  <si>
    <t>2062817778</t>
  </si>
  <si>
    <t>D3</t>
  </si>
  <si>
    <t>099: Přesun hmot HSV</t>
  </si>
  <si>
    <t>10</t>
  </si>
  <si>
    <t>998012022</t>
  </si>
  <si>
    <t>Přesun hmot pro budovy monolitické v do 12 m</t>
  </si>
  <si>
    <t>-2086636124</t>
  </si>
  <si>
    <t>D4</t>
  </si>
  <si>
    <t>772-1: Nová kamenná dlažba v prostoru vřídla</t>
  </si>
  <si>
    <t>11</t>
  </si>
  <si>
    <t>77210001R</t>
  </si>
  <si>
    <t>Osazení dlažby -montáž do trasové malty</t>
  </si>
  <si>
    <t>420105415</t>
  </si>
  <si>
    <t>12</t>
  </si>
  <si>
    <t>77210002R</t>
  </si>
  <si>
    <t>Výřezy -přesné zakončení u sloupů a separátorů</t>
  </si>
  <si>
    <t>soub</t>
  </si>
  <si>
    <t>-713397794</t>
  </si>
  <si>
    <t>13</t>
  </si>
  <si>
    <t>77210003R</t>
  </si>
  <si>
    <t>Hydrofobní impregnace</t>
  </si>
  <si>
    <t>-49169761</t>
  </si>
  <si>
    <t>14</t>
  </si>
  <si>
    <t>77210004R</t>
  </si>
  <si>
    <t>Dod+mtz zvýšené podkladní desky pro VZT cca 1500/300mm -mramorové desky, povrch leštěný tl.20mm</t>
  </si>
  <si>
    <t>kus</t>
  </si>
  <si>
    <t>-392683560</t>
  </si>
  <si>
    <t>77210005R</t>
  </si>
  <si>
    <t>Spojovací materiál vč-výplně spár -paropropustné trasové hmoty Grafix, silikon Weha</t>
  </si>
  <si>
    <t>-1046034036</t>
  </si>
  <si>
    <t>16</t>
  </si>
  <si>
    <t>77210006R</t>
  </si>
  <si>
    <t>Přesun hmot</t>
  </si>
  <si>
    <t>838024324</t>
  </si>
  <si>
    <t>17</t>
  </si>
  <si>
    <t>77210007R</t>
  </si>
  <si>
    <t>Doprava</t>
  </si>
  <si>
    <t>889606095</t>
  </si>
  <si>
    <t>18</t>
  </si>
  <si>
    <t>M</t>
  </si>
  <si>
    <t>spcm101</t>
  </si>
  <si>
    <t>Mramorové desky tl.20mm (Itálie), pásy š.40cm, povrch leštěný</t>
  </si>
  <si>
    <t>-52810605</t>
  </si>
  <si>
    <t>19</t>
  </si>
  <si>
    <t>spcm102</t>
  </si>
  <si>
    <t>Mramorové desky tl.20mm (Portugalsko), formát 40x60cm, povrch leštěný</t>
  </si>
  <si>
    <t>1162441696</t>
  </si>
  <si>
    <t>20</t>
  </si>
  <si>
    <t>spcm103</t>
  </si>
  <si>
    <t>Šablonové řezy -vzorovaná část dlažby</t>
  </si>
  <si>
    <t>-1088178572</t>
  </si>
  <si>
    <t>D5</t>
  </si>
  <si>
    <t>772-2: Opravy, rehabilitace a doplnění stáv.mramor.obkladů</t>
  </si>
  <si>
    <t>77220001R</t>
  </si>
  <si>
    <t>Tmavý mramor, osazeno na původních kotvách -vyčištění párou a jemné přebroušení</t>
  </si>
  <si>
    <t>832808533</t>
  </si>
  <si>
    <t>22</t>
  </si>
  <si>
    <t>77220002R</t>
  </si>
  <si>
    <t>Lokální opravy tmelením, přebroušením a barevným sjednocením</t>
  </si>
  <si>
    <t>1124362569</t>
  </si>
  <si>
    <t>50</t>
  </si>
  <si>
    <t xml:space="preserve">Kvalifikovaný odhad specialisty na kemenické práce, který vychází z plochy kamenného obkladu. </t>
  </si>
  <si>
    <t>23</t>
  </si>
  <si>
    <t>77220003R</t>
  </si>
  <si>
    <t>Částečná demontáž a znovuosazení na nové kotvy (12% plochy)</t>
  </si>
  <si>
    <t>-1519024830</t>
  </si>
  <si>
    <t>24</t>
  </si>
  <si>
    <t>77220004R</t>
  </si>
  <si>
    <t>Šetrná demontáž špalet pro výměnu výkladců pro opětovné použití</t>
  </si>
  <si>
    <t>1626349028</t>
  </si>
  <si>
    <t>25</t>
  </si>
  <si>
    <t>77220005R</t>
  </si>
  <si>
    <t>Náhradní prvky obkladu z materiálu Nero Marquina</t>
  </si>
  <si>
    <t>731974688</t>
  </si>
  <si>
    <t>26</t>
  </si>
  <si>
    <t>77220006R</t>
  </si>
  <si>
    <t>Znovuosazení špaletových desek</t>
  </si>
  <si>
    <t>-1498382543</t>
  </si>
  <si>
    <t>27</t>
  </si>
  <si>
    <t>77220007R</t>
  </si>
  <si>
    <t>Oprava spárování -odstranění dožilých výplní, nové přespárování celé plochy</t>
  </si>
  <si>
    <t>20786522</t>
  </si>
  <si>
    <t>28</t>
  </si>
  <si>
    <t>77220008R</t>
  </si>
  <si>
    <t>Hydrofobní impregnace s trvalým mokrým efektem</t>
  </si>
  <si>
    <t>-851440270</t>
  </si>
  <si>
    <t>29</t>
  </si>
  <si>
    <t>77220009R</t>
  </si>
  <si>
    <t>Světlý vápenec Vrača, osazeno na Fe Al konstrukci -očištění párou, jemné přebroušení</t>
  </si>
  <si>
    <t>139712486</t>
  </si>
  <si>
    <t>30</t>
  </si>
  <si>
    <t>77220010R</t>
  </si>
  <si>
    <t>Lokální opravy vytmelením, přebroušením a barevným sjednocením</t>
  </si>
  <si>
    <t>40504623</t>
  </si>
  <si>
    <t>30,88</t>
  </si>
  <si>
    <t>31</t>
  </si>
  <si>
    <t>77220011R</t>
  </si>
  <si>
    <t>Ošetření v místech vodorovné spáry zpevňovačem např.Remers</t>
  </si>
  <si>
    <t>2125657172</t>
  </si>
  <si>
    <t>80</t>
  </si>
  <si>
    <t>32</t>
  </si>
  <si>
    <t>77220012R</t>
  </si>
  <si>
    <t>Demontáž stávajících silně poškozených vápencových parapetních desek</t>
  </si>
  <si>
    <t>-433813739</t>
  </si>
  <si>
    <t>33</t>
  </si>
  <si>
    <t>77220013R</t>
  </si>
  <si>
    <t>Montáž nových parapetních desek tl.30mm, š.350mm povrch broušený</t>
  </si>
  <si>
    <t>-191043283</t>
  </si>
  <si>
    <t>34</t>
  </si>
  <si>
    <t>77220013R.1</t>
  </si>
  <si>
    <t>Dodávka nových parapetních desek z vápencových desek (Vrača, Jura) tl.30mm, š.350mm povrch broušený</t>
  </si>
  <si>
    <t>-36301859</t>
  </si>
  <si>
    <t>35</t>
  </si>
  <si>
    <t>77220014R</t>
  </si>
  <si>
    <t>Hydrofobní impregnace obkladu a parapetů</t>
  </si>
  <si>
    <t>-2027766243</t>
  </si>
  <si>
    <t>36</t>
  </si>
  <si>
    <t>77220015R</t>
  </si>
  <si>
    <t>Kotevní materiál nerez (tmavý mramor a parapety), spojovací materiál -bílý tmel</t>
  </si>
  <si>
    <t>-752869638</t>
  </si>
  <si>
    <t>37</t>
  </si>
  <si>
    <t>77220016R</t>
  </si>
  <si>
    <t>189598840</t>
  </si>
  <si>
    <t>38</t>
  </si>
  <si>
    <t>77220017R</t>
  </si>
  <si>
    <t>902504816</t>
  </si>
  <si>
    <t>D6</t>
  </si>
  <si>
    <t>772-3: Přebroušení, oživení a lokální opravy dlažeb v ochozech</t>
  </si>
  <si>
    <t>39</t>
  </si>
  <si>
    <t>77230001R</t>
  </si>
  <si>
    <t>Odstranění dožilé výplně spár</t>
  </si>
  <si>
    <t>25087965</t>
  </si>
  <si>
    <t>40</t>
  </si>
  <si>
    <t>77230002R</t>
  </si>
  <si>
    <t>Lokální opravy, výměna prvků dlažby cca 5%</t>
  </si>
  <si>
    <t>-1995805531</t>
  </si>
  <si>
    <t>41</t>
  </si>
  <si>
    <t>77230003R</t>
  </si>
  <si>
    <t>Broušení všemi dia postupy do 320 -podlesk</t>
  </si>
  <si>
    <t>351362159</t>
  </si>
  <si>
    <t>42</t>
  </si>
  <si>
    <t>77230004R</t>
  </si>
  <si>
    <t>-202033730</t>
  </si>
  <si>
    <t>D7</t>
  </si>
  <si>
    <t>772-4: Vyčištění žulového obkladu fasády</t>
  </si>
  <si>
    <t>43</t>
  </si>
  <si>
    <t>77240001R</t>
  </si>
  <si>
    <t>Vyčištění žulové fasády párou, lokální opravy</t>
  </si>
  <si>
    <t>-238052349</t>
  </si>
  <si>
    <t>44</t>
  </si>
  <si>
    <t>77240002R</t>
  </si>
  <si>
    <t>Stabilizace polohy prvků obkladu cca 5%</t>
  </si>
  <si>
    <t>-1634720173</t>
  </si>
  <si>
    <t>45</t>
  </si>
  <si>
    <t>77240003R</t>
  </si>
  <si>
    <t>Oprava spárování ve vodorovných spárách</t>
  </si>
  <si>
    <t>640292740</t>
  </si>
  <si>
    <t>46</t>
  </si>
  <si>
    <t>77240004R</t>
  </si>
  <si>
    <t>Spojovací a kotevní materiál</t>
  </si>
  <si>
    <t>2098291558</t>
  </si>
  <si>
    <t>47</t>
  </si>
  <si>
    <t>77240005R</t>
  </si>
  <si>
    <t>-2084498250</t>
  </si>
  <si>
    <t>D8</t>
  </si>
  <si>
    <t>772-5: Vyčištění, lokální opravy a impregnace vápencového obkladu fasády</t>
  </si>
  <si>
    <t>48</t>
  </si>
  <si>
    <t>77250001R</t>
  </si>
  <si>
    <t>Vyčištění fasády ze světlého vápence Vrača, obkladové desky osazeny na původní FeAl konstrukci</t>
  </si>
  <si>
    <t>-1356367739</t>
  </si>
  <si>
    <t>49</t>
  </si>
  <si>
    <t>77250002R</t>
  </si>
  <si>
    <t>-1999149750</t>
  </si>
  <si>
    <t>64,7</t>
  </si>
  <si>
    <t>77250003R</t>
  </si>
  <si>
    <t>Ošetření v místech vodorovné spáry zpevňovačem např.Remmers</t>
  </si>
  <si>
    <t>1905637436</t>
  </si>
  <si>
    <t>100</t>
  </si>
  <si>
    <t>51</t>
  </si>
  <si>
    <t>77250004R</t>
  </si>
  <si>
    <t>Hydrofobní impregnace -(vněj.prostředí) volba s odhadem na UV záření</t>
  </si>
  <si>
    <t>379395993</t>
  </si>
  <si>
    <t>52</t>
  </si>
  <si>
    <t>77250005R</t>
  </si>
  <si>
    <t>575530913</t>
  </si>
  <si>
    <t>PSV</t>
  </si>
  <si>
    <t>Práce a dodávky PSV</t>
  </si>
  <si>
    <t>713</t>
  </si>
  <si>
    <t>Izolace tepelné</t>
  </si>
  <si>
    <t>53</t>
  </si>
  <si>
    <t>713121211</t>
  </si>
  <si>
    <t>Montáž izolace tepelné podlah volně kladenými okrajovými pásky</t>
  </si>
  <si>
    <t>-136782773</t>
  </si>
  <si>
    <t>Montáž tepelné izolace podlah okrajovými pásky kladenými volně</t>
  </si>
  <si>
    <t>76"obvod</t>
  </si>
  <si>
    <t>1*7 "sloupy</t>
  </si>
  <si>
    <t>25*1"vana</t>
  </si>
  <si>
    <t>3,25*4 "separatory</t>
  </si>
  <si>
    <t>54</t>
  </si>
  <si>
    <t>63140274</t>
  </si>
  <si>
    <t>pásek okrajový izolační minerální plovoucích podlah š 120mm tl 12mm</t>
  </si>
  <si>
    <t>81946664</t>
  </si>
  <si>
    <t>121</t>
  </si>
  <si>
    <t>121*1,02 'Přepočtené koeficientem množství</t>
  </si>
  <si>
    <t>55</t>
  </si>
  <si>
    <t>998713202</t>
  </si>
  <si>
    <t>Přesun hmot procentní pro izolace tepelné v objektech v do 12 m</t>
  </si>
  <si>
    <t>%</t>
  </si>
  <si>
    <t>1952485419</t>
  </si>
  <si>
    <t>Přesun hmot pro izolace tepelné stanovený procentní sazbou (%) z ceny vodorovná dopravní vzdálenost do 50 m v objektech výšky přes 6 do 12 m</t>
  </si>
  <si>
    <t>SO 02 - Prosklené stěny</t>
  </si>
  <si>
    <t>HSV - Práce a dodávky HSV</t>
  </si>
  <si>
    <t xml:space="preserve">    9 - Ostatní konstrukce a práce, bourání</t>
  </si>
  <si>
    <t xml:space="preserve">    767 - Konstrukce zámečnické</t>
  </si>
  <si>
    <t xml:space="preserve">    782 - Dokončovací práce - obklady z kamene</t>
  </si>
  <si>
    <t>HSV</t>
  </si>
  <si>
    <t>Práce a dodávky HSV</t>
  </si>
  <si>
    <t>Ostatní konstrukce a práce, bourání</t>
  </si>
  <si>
    <t>941111122</t>
  </si>
  <si>
    <t>Montáž lešení řadového trubkového lehkého s podlahami zatížení do 200 kg/m2 š do 1,2 m v do 25 m</t>
  </si>
  <si>
    <t>-691776331</t>
  </si>
  <si>
    <t>Montáž lešení řadového trubkového lehkého pracovního s podlahami s provozním zatížením tř. 3 do 200 kg/m2 šířky tř. W09 přes 0,9 do 1,2 m, výšky přes 10 do 25 m</t>
  </si>
  <si>
    <t>stěna A,B,C</t>
  </si>
  <si>
    <t>(12+8+10)*12</t>
  </si>
  <si>
    <t>stěny D,E,F</t>
  </si>
  <si>
    <t>(8+10+24)*12</t>
  </si>
  <si>
    <t>941111222</t>
  </si>
  <si>
    <t>Příplatek k lešení řadovému trubkovému lehkému s podlahami š 1,2 m v 25 m za první a ZKD den použití</t>
  </si>
  <si>
    <t>-283158612</t>
  </si>
  <si>
    <t>Montáž lešení řadového trubkového lehkého pracovního s podlahami s provozním zatížením tř. 3 do 200 kg/m2 Příplatek za první a každý další den použití lešení k ceně -1122</t>
  </si>
  <si>
    <t>864*30*3</t>
  </si>
  <si>
    <t>3 měcíce</t>
  </si>
  <si>
    <t>941111822</t>
  </si>
  <si>
    <t>Demontáž lešení řadového trubkového lehkého s podlahami zatížení do 200 kg/m2 š do 1,2 m v do 25 m</t>
  </si>
  <si>
    <t>2030461815</t>
  </si>
  <si>
    <t>Demontáž lešení řadového trubkového lehkého pracovního s podlahami s provozním zatížením tř. 3 do 200 kg/m2 šířky tř. W09 přes 0,9 do 1,2 m, výšky přes 10 do 25 m</t>
  </si>
  <si>
    <t>9454121R</t>
  </si>
  <si>
    <t>Teleskopická hydraulická montážní plošina výška zdvihu do 12 m</t>
  </si>
  <si>
    <t>1647657389</t>
  </si>
  <si>
    <t>Komplexní zkoušky</t>
  </si>
  <si>
    <t>785963143</t>
  </si>
  <si>
    <t>Dokumentace pro realizaci a výrobu</t>
  </si>
  <si>
    <t>1115862874</t>
  </si>
  <si>
    <t>767</t>
  </si>
  <si>
    <t>Konstrukce zámečnické</t>
  </si>
  <si>
    <t>76750001R</t>
  </si>
  <si>
    <t>Montáž ocelových konstrukcí I220 dl.12m vč.jeřábu</t>
  </si>
  <si>
    <t>-1633831968</t>
  </si>
  <si>
    <t>13000001R</t>
  </si>
  <si>
    <t xml:space="preserve">Dodávka ocel.profilu I220 dl.12m vč.úpravy pro ukotvení Al profilů skleněných výplní a vč.nátěru </t>
  </si>
  <si>
    <t>-1271231670</t>
  </si>
  <si>
    <t xml:space="preserve">Dodávka ocel.profilu I220 vč.úpravy pro ukotvení Al profilů skleněných výplní a vč.nátěru </t>
  </si>
  <si>
    <t>76750010R</t>
  </si>
  <si>
    <t xml:space="preserve">Oprava stáv.stěny ozn.A -očištění, kontrola všech prvků, renovace barevného pigmentu, </t>
  </si>
  <si>
    <t>-1859284640</t>
  </si>
  <si>
    <t>Oprava stáv.stěny ozn.A -očištění, kontrola všech prvků, renovace barevného pigmentu</t>
  </si>
  <si>
    <t>76750011R</t>
  </si>
  <si>
    <t>Oprava stáv.stěny ozn.B -očištění, kontrola všech prvků, renovace barevného pigmentu</t>
  </si>
  <si>
    <t>1039968173</t>
  </si>
  <si>
    <t>76750012R</t>
  </si>
  <si>
    <t>Oprava stáv.stěny ozn.C -očištění, kontrola všech prvků, renovace barevného pigmentu</t>
  </si>
  <si>
    <t>-923880019</t>
  </si>
  <si>
    <t>76750013R</t>
  </si>
  <si>
    <t>Výměna vnitřního dílu parapetu -stěna ozn.A</t>
  </si>
  <si>
    <t>-342945390</t>
  </si>
  <si>
    <t>76750014R</t>
  </si>
  <si>
    <t>Výměna Pe masky vněj.parapetu -stěna ozn.C</t>
  </si>
  <si>
    <t>1004463590</t>
  </si>
  <si>
    <t>76750020R</t>
  </si>
  <si>
    <t>Oprava stáv.stěny ozn.D část 2,3 -očištění, kontrola všech prvků, renovace barevného pigmentu</t>
  </si>
  <si>
    <t>-501039884</t>
  </si>
  <si>
    <t>22,7+15,4</t>
  </si>
  <si>
    <t>76750021R</t>
  </si>
  <si>
    <t>Dod+mtz nová prosklená fasáda -stěna ozn.D část 1 (ocelový příčník, skleněná výplň, těsnění, Al profily+barva, parapety)</t>
  </si>
  <si>
    <t>-1210914653</t>
  </si>
  <si>
    <t>163,45</t>
  </si>
  <si>
    <t>76750022R</t>
  </si>
  <si>
    <t>Dod+mtz nová prosklená fasáda -stěna ozn.E (ocelový příčník, skleněná výplň, těsnění, Al profily+barva, parapety)</t>
  </si>
  <si>
    <t>-38209412</t>
  </si>
  <si>
    <t>68,6+3,8</t>
  </si>
  <si>
    <t>76750023R</t>
  </si>
  <si>
    <t>Dod+mtz nová prosklená fasáda -stěna ozn.F (ocelový příčník, skleněná výplň, těsnění, Al profily+barva, parapety)</t>
  </si>
  <si>
    <t>-843926745</t>
  </si>
  <si>
    <t>90,7</t>
  </si>
  <si>
    <t>76750024R</t>
  </si>
  <si>
    <t>Dod+mtz nové Al dvoukřídlé dveře s mechanickým otvíráním -stěna ozn.D</t>
  </si>
  <si>
    <t>1562012724</t>
  </si>
  <si>
    <t>998767202</t>
  </si>
  <si>
    <t>Přesun hmot procentní pro zámečnické konstrukce v objektech v do 12 m</t>
  </si>
  <si>
    <t>1589438538</t>
  </si>
  <si>
    <t>Přesun hmot pro zámečnické konstrukce stanovený procentní sazbou (%) z ceny vodorovná dopravní vzdálenost do 50 m v objektech výšky přes 6 do 12 m</t>
  </si>
  <si>
    <t>Poznámka</t>
  </si>
  <si>
    <t>V rozpočtu není uvažováno s případnou výměnou prvků u opravaovaných stěn A,B,C a D část 2,3</t>
  </si>
  <si>
    <t>1885609418</t>
  </si>
  <si>
    <t>782</t>
  </si>
  <si>
    <t>Dokončovací práce - obklady z kamene</t>
  </si>
  <si>
    <t>78250001R</t>
  </si>
  <si>
    <t>Dmtz kamenného ostění u prosklené stěny š.500mm ke zpětnému použití vč.likvidace sutě z desek, které se nepoužijí</t>
  </si>
  <si>
    <t>469400602</t>
  </si>
  <si>
    <t>12*4*2</t>
  </si>
  <si>
    <t>78250002R</t>
  </si>
  <si>
    <t xml:space="preserve">Zpětná montáž kamenného ostění u prosklené stěny š.500mm na nové kovové trny </t>
  </si>
  <si>
    <t>1574709332</t>
  </si>
  <si>
    <t>78250003R</t>
  </si>
  <si>
    <t>Hydrofobní impregnace kamenných desek</t>
  </si>
  <si>
    <t>1076967536</t>
  </si>
  <si>
    <t>12*4*2*0,5</t>
  </si>
  <si>
    <t>spcm782-1</t>
  </si>
  <si>
    <t xml:space="preserve">Dodávka kamenných desek -žula tl.2cm </t>
  </si>
  <si>
    <t>517268195</t>
  </si>
  <si>
    <t>12*4*0,5*0,6 "60% výměry nové desky</t>
  </si>
  <si>
    <t>spcm782-2</t>
  </si>
  <si>
    <t xml:space="preserve">Dodávka kamenných desek -mramor tl.2cm </t>
  </si>
  <si>
    <t>167967452</t>
  </si>
  <si>
    <t>998782202</t>
  </si>
  <si>
    <t>Přesun hmot procentní pro obklady kamenné v objektech v do 12 m</t>
  </si>
  <si>
    <t>-692297611</t>
  </si>
  <si>
    <t>Přesun hmot pro obklady kamenné stanovený procentní sazbou (%) z ceny vodorovná dopravní vzdálenost do 50 m v objektech výšky přes 6 do 12 m</t>
  </si>
  <si>
    <t>SO 03 - Nerezová fontána s roštem</t>
  </si>
  <si>
    <t xml:space="preserve">    6 - Úpravy povrchů, podlahy a osazování výplní</t>
  </si>
  <si>
    <t xml:space="preserve">    998 - Přesun hmot</t>
  </si>
  <si>
    <t>OST - Nerezová fontána</t>
  </si>
  <si>
    <t>Úpravy povrchů, podlahy a osazování výplní</t>
  </si>
  <si>
    <t>-800331839</t>
  </si>
  <si>
    <t>Mazanina z betonu prostého bez zvýšených nároků na prostředí tl. přes 50 do 80 mm tř. C 25/30</t>
  </si>
  <si>
    <t>2,4*2,4*3,14*0,052</t>
  </si>
  <si>
    <t>-0,35*0,35*3,14*0,052</t>
  </si>
  <si>
    <t>631319011</t>
  </si>
  <si>
    <t>Příplatek k mazanině tl do 80 mm za přehlazení povrchu</t>
  </si>
  <si>
    <t>-230085919</t>
  </si>
  <si>
    <t>Příplatek k cenám mazanin za úpravu povrchu mazaniny přehlazením, mazanina tl. přes 50 do 80 mm</t>
  </si>
  <si>
    <t>1005394318</t>
  </si>
  <si>
    <t>Příplatek k cenám mazanin za stržení povrchu spodní vrstvy mazaniny latí před vložením výztuže nebo pletiva pro tl. obou vrstev mazaniny přes 50 do 80 mm</t>
  </si>
  <si>
    <t>631319181</t>
  </si>
  <si>
    <t>Příplatek k mazanině tl do 80 mm za sklon do 35°</t>
  </si>
  <si>
    <t>831712799</t>
  </si>
  <si>
    <t>Příplatek k cenám mazanin za sklon přes 15° do 35° od vodorovné roviny mazanina tl. přes 50 do 80 mm</t>
  </si>
  <si>
    <t>-1067063162</t>
  </si>
  <si>
    <t>Výztuž mazanin ze svařovaných sítí z drátů typu KARI</t>
  </si>
  <si>
    <t>(2,4*2,4*3,14-0,35*0,35*3,14)*0,005*1,08</t>
  </si>
  <si>
    <t>998</t>
  </si>
  <si>
    <t>-635454842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</si>
  <si>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6 do 12 m</t>
  </si>
  <si>
    <t>OST</t>
  </si>
  <si>
    <t>Nerezová fontána</t>
  </si>
  <si>
    <t>101</t>
  </si>
  <si>
    <t xml:space="preserve">Vnější kruh konstrukce fontány pr.6400mm, plech tl.3mm, m=270kg  </t>
  </si>
  <si>
    <t>512</t>
  </si>
  <si>
    <t>-2118075737</t>
  </si>
  <si>
    <t>102</t>
  </si>
  <si>
    <t xml:space="preserve">Vnitřní kruh konstrukce fontány pr.4800mm, plech tl.3mm, m=140kg  </t>
  </si>
  <si>
    <t>-2049723319</t>
  </si>
  <si>
    <t>103</t>
  </si>
  <si>
    <t xml:space="preserve">Vnější vana fontány pod podlahové rošty pr.8010mm vč.vyztužení a osazení, plech tl.3mm, m=700kg  </t>
  </si>
  <si>
    <t>1076323858</t>
  </si>
  <si>
    <t>104</t>
  </si>
  <si>
    <t>Dno vřídelní fontány 1/12, plech tl.3mm, m=35kg</t>
  </si>
  <si>
    <t>-1379199725</t>
  </si>
  <si>
    <t xml:space="preserve">Dno vřídelní fontány 1/12, plech tl.3mm, m=35kg  </t>
  </si>
  <si>
    <t>105</t>
  </si>
  <si>
    <t xml:space="preserve">Vrchní nerezový dílec, plech tl.3mm, m=5kg  </t>
  </si>
  <si>
    <t>659235134</t>
  </si>
  <si>
    <t>106</t>
  </si>
  <si>
    <t>Plochá tyč 50x3mm, L=1000mm, m=1,3kg</t>
  </si>
  <si>
    <t>-399704652</t>
  </si>
  <si>
    <t>107</t>
  </si>
  <si>
    <t>Betonový kámen vč.ocelové konstrukce -Typ A</t>
  </si>
  <si>
    <t>-1938314530</t>
  </si>
  <si>
    <t>108</t>
  </si>
  <si>
    <t>Betonový kámen vč.ocelové konstrukce -Typ B</t>
  </si>
  <si>
    <t>1684411583</t>
  </si>
  <si>
    <t>109</t>
  </si>
  <si>
    <t>Betonový kámen vč.ocelové konstrukce -Typ C</t>
  </si>
  <si>
    <t>-109016669</t>
  </si>
  <si>
    <t>110</t>
  </si>
  <si>
    <t>Nerezový L profil 40x40x3mm</t>
  </si>
  <si>
    <t>-298411211</t>
  </si>
  <si>
    <t>111</t>
  </si>
  <si>
    <t>Šroub s půlkulatou hlavou -Inbus ISO 7380 M16x30</t>
  </si>
  <si>
    <t>ks</t>
  </si>
  <si>
    <t>298831607</t>
  </si>
  <si>
    <t>112</t>
  </si>
  <si>
    <t xml:space="preserve">Podlahové pochozí nerezové rošty, cca 40kg/ks atyp </t>
  </si>
  <si>
    <t>-1646732594</t>
  </si>
  <si>
    <t>113</t>
  </si>
  <si>
    <t>Armaturní šachta vestavěná, atyp 400x400x200mm</t>
  </si>
  <si>
    <t>-1855868080</t>
  </si>
  <si>
    <t>114</t>
  </si>
  <si>
    <t>Příruba nerrezová pr.840mm, tl.10mm, atyp, m=13kg, viz výkres 2016-03-001</t>
  </si>
  <si>
    <t>345443290</t>
  </si>
  <si>
    <t>115</t>
  </si>
  <si>
    <t>Čep atyp pr.20x58mm viz výkres 2016-03-001</t>
  </si>
  <si>
    <t>2127367920</t>
  </si>
  <si>
    <t>116</t>
  </si>
  <si>
    <t>Potrubí nerezové bezešvé DN100/PN6 (114,3x2,6mm)</t>
  </si>
  <si>
    <t>-655546324</t>
  </si>
  <si>
    <t>117</t>
  </si>
  <si>
    <t>Montáž nosné konstrukce vřídelní fontány (mezikruží, vyztužení, vrchní nerezové dílce)</t>
  </si>
  <si>
    <t>-588733632</t>
  </si>
  <si>
    <t>118</t>
  </si>
  <si>
    <t>Montáž nerezové vany pro podlahové pochozí rošty</t>
  </si>
  <si>
    <t>-1543027181</t>
  </si>
  <si>
    <t>119</t>
  </si>
  <si>
    <t>Montáž vnitřní části vřídelní fontány (12ks)</t>
  </si>
  <si>
    <t>-2000218018</t>
  </si>
  <si>
    <t>120</t>
  </si>
  <si>
    <t>Montáž pocozích nerezových podlahových roštů</t>
  </si>
  <si>
    <t>678740448</t>
  </si>
  <si>
    <t>Montáž betonových kamenů vč.uchycení na fontánu</t>
  </si>
  <si>
    <t>-1506198034</t>
  </si>
  <si>
    <t>122</t>
  </si>
  <si>
    <t>Montáž středové příruby a přenesení připojení pro trysku fontány</t>
  </si>
  <si>
    <t>2005231597</t>
  </si>
  <si>
    <t>123</t>
  </si>
  <si>
    <t>Montáž armaturní šachty 400x400x200mm</t>
  </si>
  <si>
    <t>106386371</t>
  </si>
  <si>
    <t>124</t>
  </si>
  <si>
    <t>1222559658</t>
  </si>
  <si>
    <t>125</t>
  </si>
  <si>
    <t>Kompletace, zkoušky</t>
  </si>
  <si>
    <t>-975265177</t>
  </si>
  <si>
    <t>SO 04 - Skleněná koruna</t>
  </si>
  <si>
    <t xml:space="preserve">    01 - Dodávka skleněných výplní</t>
  </si>
  <si>
    <t xml:space="preserve">    02 - Dmtz a mtz skel a AKV konstrukcí </t>
  </si>
  <si>
    <t xml:space="preserve">    03 - Oprava AKV profilů +renovace povrchů</t>
  </si>
  <si>
    <t xml:space="preserve">    762 - Konstrukce tesařské</t>
  </si>
  <si>
    <t xml:space="preserve">    764 - Konstrukce klempířské</t>
  </si>
  <si>
    <t>01</t>
  </si>
  <si>
    <t>Dodávka skleněných výplní</t>
  </si>
  <si>
    <t>Nové sklo+zpracování v peci</t>
  </si>
  <si>
    <t>-304609382</t>
  </si>
  <si>
    <t>02</t>
  </si>
  <si>
    <t>Instalace a montáž</t>
  </si>
  <si>
    <t>-1912100571</t>
  </si>
  <si>
    <t>03</t>
  </si>
  <si>
    <t>Doprava 5 tun</t>
  </si>
  <si>
    <t>-438403563</t>
  </si>
  <si>
    <t>04</t>
  </si>
  <si>
    <t>Bedny na transport</t>
  </si>
  <si>
    <t>-2140823902</t>
  </si>
  <si>
    <t>05</t>
  </si>
  <si>
    <t>Těsnící guma</t>
  </si>
  <si>
    <t>1488893632</t>
  </si>
  <si>
    <t>06</t>
  </si>
  <si>
    <t>Silikon na spáry</t>
  </si>
  <si>
    <t>1801745505</t>
  </si>
  <si>
    <t>07</t>
  </si>
  <si>
    <t>Pomocný materiál</t>
  </si>
  <si>
    <t>216406345</t>
  </si>
  <si>
    <t>08</t>
  </si>
  <si>
    <t>3D Scaner sktuálního stavu</t>
  </si>
  <si>
    <t>-2027710292</t>
  </si>
  <si>
    <t>09</t>
  </si>
  <si>
    <t>Ošetření obou povrchů materiálem UNELKO Invisible Shield Pro 15R</t>
  </si>
  <si>
    <t>681427208</t>
  </si>
  <si>
    <t xml:space="preserve">Dmtz a mtz skel a AKV konstrukcí </t>
  </si>
  <si>
    <t>Demontáž AKV konstrukcí a skleněné výplně stěny A</t>
  </si>
  <si>
    <t>292789180</t>
  </si>
  <si>
    <t>Demontáž AKV konstrukcí a skleněné výplně stěny B</t>
  </si>
  <si>
    <t>122937931</t>
  </si>
  <si>
    <t>Demontáž AKV konstrukcí a skleněné výplně stěny C</t>
  </si>
  <si>
    <t>-672059188</t>
  </si>
  <si>
    <t>Demontáž AKV konstrukcí a skleněné výplně stěny D</t>
  </si>
  <si>
    <t>1593267978</t>
  </si>
  <si>
    <t>Montáž AKV konstrukcí a skleněné výplně stěny A</t>
  </si>
  <si>
    <t>-1662478749</t>
  </si>
  <si>
    <t>Montáž AKV konstrukcí a skleněné výplně stěny B</t>
  </si>
  <si>
    <t>-895774313</t>
  </si>
  <si>
    <t>Montáž AKV konstrukcí a skleněné výplně stěny C</t>
  </si>
  <si>
    <t>1876478556</t>
  </si>
  <si>
    <t>Montáž AKV konstrukcí a skleněné výplně stěny D</t>
  </si>
  <si>
    <t>-955203609</t>
  </si>
  <si>
    <t>Oprava AKV profilů +renovace povrchů</t>
  </si>
  <si>
    <t>1001</t>
  </si>
  <si>
    <t>Renovace a oprava AKV vnitřních kotvících konstrukcí skleněných výplní</t>
  </si>
  <si>
    <t>1381406215</t>
  </si>
  <si>
    <t>1002</t>
  </si>
  <si>
    <t>Renovace a oprava AKV vertikálního a horizontálního krytí skleněných výplní</t>
  </si>
  <si>
    <t>1886558341</t>
  </si>
  <si>
    <t>1003</t>
  </si>
  <si>
    <t>Trojúhelníkové nerez plechy do vnitřních rohů koruny (celkem 35m2) s novými nerez odpady vody na vnější střechu (celkem 8ks)</t>
  </si>
  <si>
    <t>108867126</t>
  </si>
  <si>
    <t>4 "vč.provrtání otvorů pro odvod vody</t>
  </si>
  <si>
    <t>1004</t>
  </si>
  <si>
    <t>Nerezová dvířka na 2 závěsné panty, dvířka lichoběžníková cca prům.rozměru 550x1000mm s jednoduchým zasklením na pákový obrtlík</t>
  </si>
  <si>
    <t>-1565815937</t>
  </si>
  <si>
    <t>94121111R</t>
  </si>
  <si>
    <t>Montáž lešení řadového rámového lehkého zatížení do 200 kg/m2 š do 0,9 m v do 10 m</t>
  </si>
  <si>
    <t>1737028893</t>
  </si>
  <si>
    <t>Montáž lešení řadového rámového lehkého pracovního s podlahami s provozním zatížením tř. 3 do 200 kg/m2 šířky tř. SW06 přes 0,6 do 0,9 m, výšky do 10 m</t>
  </si>
  <si>
    <t>94121121R</t>
  </si>
  <si>
    <t>Příplatek k lešení řadovému rámovému lehkému š 0,9 m v do 25 m za první a ZKD den použití</t>
  </si>
  <si>
    <t>-1409289238</t>
  </si>
  <si>
    <t>Montáž lešení řadového rámového lehkého pracovního s podlahami s provozním zatížením tř. 3 do 200 kg/m2 Příplatek za první a každý další den použití lešení k ceně -1111 nebo -1112</t>
  </si>
  <si>
    <t xml:space="preserve">831*30 </t>
  </si>
  <si>
    <t>94121181R</t>
  </si>
  <si>
    <t>Demontáž lešení řadového rámového lehkého zatížení do 200 kg/m2 š do 0,9 m v do 10 m</t>
  </si>
  <si>
    <t>-675675229</t>
  </si>
  <si>
    <t>Demontáž lešení řadového rámového lehkého pracovního s provozním zatížením tř. 3 do 200 kg/m2 šířky tř. SW06 přes 0,6 do 0,9 m, výšky do 10 m</t>
  </si>
  <si>
    <t>94550001R</t>
  </si>
  <si>
    <t xml:space="preserve">Ochrana střechy a roznesení váhy lešení </t>
  </si>
  <si>
    <t>-853461108</t>
  </si>
  <si>
    <t>2039222216</t>
  </si>
  <si>
    <t>747183810</t>
  </si>
  <si>
    <t>713111111</t>
  </si>
  <si>
    <t>Montáž izolace tepelné vrchem stropů volně kladenými rohožemi, pásy, dílci, deskami</t>
  </si>
  <si>
    <t>1080746931</t>
  </si>
  <si>
    <t>Montáž tepelné izolace stropů rohožemi, pásy, dílci, deskami, bloky (izolační materiál ve specifikaci) vrchem bez překrytí lepenkou kladenými volně</t>
  </si>
  <si>
    <t xml:space="preserve">29/3*2 "2/3 plochy vany dle PD, pásy š.500mm, se sklonem na obě strany  </t>
  </si>
  <si>
    <t>28376451</t>
  </si>
  <si>
    <t>deska z polystyrénu XPS, hrana polodrážková a hladký povrch 300kPa tl 200mm</t>
  </si>
  <si>
    <t>-1812989918</t>
  </si>
  <si>
    <t>19,333</t>
  </si>
  <si>
    <t>19,333*1,02 'Přepočtené koeficientem množství</t>
  </si>
  <si>
    <t>995007791</t>
  </si>
  <si>
    <t>762</t>
  </si>
  <si>
    <t>Konstrukce tesařské</t>
  </si>
  <si>
    <t>762511113</t>
  </si>
  <si>
    <t>Podlahové kce podkladové z cementotřískových desek tl 16 mm na sraz lepených</t>
  </si>
  <si>
    <t>-753942462</t>
  </si>
  <si>
    <t>Podlahové konstrukce podkladové z cementotřískových desek jednovrstvých lepených na sraz 16 mm</t>
  </si>
  <si>
    <t>32 "vana vč.bočnic dle PD</t>
  </si>
  <si>
    <t>762595001</t>
  </si>
  <si>
    <t>Spojovací prostředky pro položení dřevěných podlah a zakrytí kanálů</t>
  </si>
  <si>
    <t>1001751167</t>
  </si>
  <si>
    <t>Spojovací prostředky podlah a podkladových konstrukcí hřebíky, vruty</t>
  </si>
  <si>
    <t>998762202</t>
  </si>
  <si>
    <t>Přesun hmot procentní pro kce tesařské v objektech v do 12 m</t>
  </si>
  <si>
    <t>1730648384</t>
  </si>
  <si>
    <t>Přesun hmot pro konstrukce tesařské stanovený procentní sazbou (%) z ceny vodorovná dopravní vzdálenost do 50 m v objektech výšky přes 6 do 12 m</t>
  </si>
  <si>
    <t>764</t>
  </si>
  <si>
    <t>Konstrukce klempířské</t>
  </si>
  <si>
    <t>764051421</t>
  </si>
  <si>
    <t>Lemovací připojovací lišta z nerezového plechu včetně tmelení rš 100 mm</t>
  </si>
  <si>
    <t>-1075669827</t>
  </si>
  <si>
    <t>Lemovací lišta z nerezového plechu připojovací, včetně tmelení rš 100 mm</t>
  </si>
  <si>
    <t>28 "dle PD vč.dmtz a ůpravy stáv.silikonů a okraje mPVC folie</t>
  </si>
  <si>
    <t>998764202</t>
  </si>
  <si>
    <t>Přesun hmot procentní pro konstrukce klempířské v objektech v do 12 m</t>
  </si>
  <si>
    <t>-224294139</t>
  </si>
  <si>
    <t>Přesun hmot pro konstrukce klempířské stanovený procentní sazbou (%) z ceny vodorovná dopravní vzdálenost do 50 m v objektech výšky přes 6 do 12 m</t>
  </si>
  <si>
    <t>SO 05 - Vzduchotechnika</t>
  </si>
  <si>
    <t>M - M</t>
  </si>
  <si>
    <t xml:space="preserve">    01 - Vřídelní hala -Ofuky skel -část 1</t>
  </si>
  <si>
    <t xml:space="preserve">    02 - Vřídelní hala -Ofuky skel -část 2</t>
  </si>
  <si>
    <t xml:space="preserve">    03 - Větrání 1.pp</t>
  </si>
  <si>
    <t xml:space="preserve">    04 - Oplechování potrubí rozvodů CO2</t>
  </si>
  <si>
    <t>Vřídelní hala -Ofuky skel -část 1</t>
  </si>
  <si>
    <t>1.01</t>
  </si>
  <si>
    <t>radiální ventilátor do čtyřhranného potrubí typ IRT/4-400 B -dle PD</t>
  </si>
  <si>
    <t>64</t>
  </si>
  <si>
    <t>-661673974</t>
  </si>
  <si>
    <t>1.01A</t>
  </si>
  <si>
    <t>Frekvenční měnič typ VFVN 020-3L-3</t>
  </si>
  <si>
    <t>479664078</t>
  </si>
  <si>
    <t>1.02</t>
  </si>
  <si>
    <t>Pružná spojka typ IAE 400</t>
  </si>
  <si>
    <t>1106362267</t>
  </si>
  <si>
    <t>1.03</t>
  </si>
  <si>
    <t>Tlumič hluku typ IAA 400</t>
  </si>
  <si>
    <t>-317317373</t>
  </si>
  <si>
    <t>1.04</t>
  </si>
  <si>
    <t>Vodní ohřívač typ IBW 400-2, P=24,3 KW</t>
  </si>
  <si>
    <t>1997922640</t>
  </si>
  <si>
    <t>1.04A</t>
  </si>
  <si>
    <t>Směšovací uzel typ ESU C40-V4,0 A</t>
  </si>
  <si>
    <t>-705650011</t>
  </si>
  <si>
    <t>1.05</t>
  </si>
  <si>
    <t>Filtrační kazeta typ IFL 400/80-50 filtrační kazeta M5</t>
  </si>
  <si>
    <t>-1111675121</t>
  </si>
  <si>
    <t>1.05A</t>
  </si>
  <si>
    <t>Filtrační vložka typ IFR 400/80-50 G3</t>
  </si>
  <si>
    <t>-1590570019</t>
  </si>
  <si>
    <t>1.06</t>
  </si>
  <si>
    <t>Univerzální regulační klapka typ IJK 400/80-50</t>
  </si>
  <si>
    <t>-1348670191</t>
  </si>
  <si>
    <t>1.06A</t>
  </si>
  <si>
    <t>Servomotor typ LM 24A-SR</t>
  </si>
  <si>
    <t>2120584453</t>
  </si>
  <si>
    <t>1.07</t>
  </si>
  <si>
    <t xml:space="preserve">Ochranné síto pozinkované 800x500mm -čtyřhranné </t>
  </si>
  <si>
    <t>888941663</t>
  </si>
  <si>
    <t>1.08</t>
  </si>
  <si>
    <t xml:space="preserve">Regulační klapka těsná čtyřhranná 400x500mm, ruční ovládání </t>
  </si>
  <si>
    <t>-260672818</t>
  </si>
  <si>
    <t>1.09</t>
  </si>
  <si>
    <t>Regulační klapka těsná čtyčhranná 400x400mm, ruční ovládání</t>
  </si>
  <si>
    <t>-1945296959</t>
  </si>
  <si>
    <t>1.10</t>
  </si>
  <si>
    <t>Regulační klapka těsná čtyřhranná 355x315mm, ruční ovládání</t>
  </si>
  <si>
    <t>1173743152</t>
  </si>
  <si>
    <t>1.11</t>
  </si>
  <si>
    <t>Štěrbinová výúsť z nerezové oceli typ AQUA-2-8-1500 (93126) -atyp</t>
  </si>
  <si>
    <t>1168559924</t>
  </si>
  <si>
    <t>1.11A</t>
  </si>
  <si>
    <t xml:space="preserve">Atyp plenum box z nerez oceli 1500x180x150mm, hrdlo 3x pr.160mm </t>
  </si>
  <si>
    <t>1522649398</t>
  </si>
  <si>
    <t>1.12</t>
  </si>
  <si>
    <t xml:space="preserve">Čtyřhranné potrubí skupiny I. zhotovené z ocel.pozink.plechu </t>
  </si>
  <si>
    <t>2110479653</t>
  </si>
  <si>
    <t>1.13</t>
  </si>
  <si>
    <t>Kruhové potrubí Spiro z ocel.pozink.plechu -rovné pr.160mm</t>
  </si>
  <si>
    <t>1578476258</t>
  </si>
  <si>
    <t>1.13A</t>
  </si>
  <si>
    <t>Kruhové potrubí Spiro z oce.pozink.plechu -tvarovka pr.160mm</t>
  </si>
  <si>
    <t>-400749363</t>
  </si>
  <si>
    <t>1.14</t>
  </si>
  <si>
    <t>Nátěr epoxidový kovových kcí 1x (potrubí)</t>
  </si>
  <si>
    <t>-191872896</t>
  </si>
  <si>
    <t>1.15</t>
  </si>
  <si>
    <t>Montážní materiál -spojovací materiál</t>
  </si>
  <si>
    <t>kg</t>
  </si>
  <si>
    <t>2114350421</t>
  </si>
  <si>
    <t>1.16</t>
  </si>
  <si>
    <t>Zaregulování, provozní zkoušky, spuštění zařízení</t>
  </si>
  <si>
    <t>-1298486259</t>
  </si>
  <si>
    <t>1.17</t>
  </si>
  <si>
    <t>206443709</t>
  </si>
  <si>
    <t>Vřídelní hala -Ofuky skel -část 2</t>
  </si>
  <si>
    <t>2.01</t>
  </si>
  <si>
    <t>Radiální ventilátor do čtyřhranného potrubí typ IRT/4-450 -dle PD</t>
  </si>
  <si>
    <t>-238267280</t>
  </si>
  <si>
    <t>2.01A</t>
  </si>
  <si>
    <t>1518557664</t>
  </si>
  <si>
    <t>2.02</t>
  </si>
  <si>
    <t>Pružná spojka typ IAE 450</t>
  </si>
  <si>
    <t>709995285</t>
  </si>
  <si>
    <t>2.03</t>
  </si>
  <si>
    <t>Tlumič hluku typ IAA 450</t>
  </si>
  <si>
    <t>1475038766</t>
  </si>
  <si>
    <t>2.04</t>
  </si>
  <si>
    <t>Vodní ohřívač typ IBW 450-2, P=42,4 KW</t>
  </si>
  <si>
    <t>1496585463</t>
  </si>
  <si>
    <t>2.04A</t>
  </si>
  <si>
    <t>Směšovací uzel typ ESU C40-V 6,3 A</t>
  </si>
  <si>
    <t>-827337171</t>
  </si>
  <si>
    <t>2.05</t>
  </si>
  <si>
    <t xml:space="preserve">Filtrační kazeta typ IFL 450/100-50 filtrační kazeta M5 </t>
  </si>
  <si>
    <t>328003049</t>
  </si>
  <si>
    <t>2.05A</t>
  </si>
  <si>
    <t>Filtrační vložka typ IFR 450/100-50 G5</t>
  </si>
  <si>
    <t>272105765</t>
  </si>
  <si>
    <t>2.06</t>
  </si>
  <si>
    <t>Univerzální regulační klapka typ IJK 450/100-50</t>
  </si>
  <si>
    <t>1504160407</t>
  </si>
  <si>
    <t>2.06A</t>
  </si>
  <si>
    <t>280931346</t>
  </si>
  <si>
    <t>2.07</t>
  </si>
  <si>
    <t>Ochranné síto pozink -čtyřhranné 1000x500mm</t>
  </si>
  <si>
    <t>1284817333</t>
  </si>
  <si>
    <t>2.08</t>
  </si>
  <si>
    <t>Regulační klapka těsná čtyřhranná 710x500, ruční ovládání</t>
  </si>
  <si>
    <t>-2023585160</t>
  </si>
  <si>
    <t>2.09</t>
  </si>
  <si>
    <t>Regulační klapka těsná čtyřhranná 630x500, ruční ovládání</t>
  </si>
  <si>
    <t>1427211159</t>
  </si>
  <si>
    <t>2.10</t>
  </si>
  <si>
    <t>Regulační klapka těsná čtyřhranná 550x500mm , ruční ovládání</t>
  </si>
  <si>
    <t>925549172</t>
  </si>
  <si>
    <t>2.11</t>
  </si>
  <si>
    <t>-1275796470</t>
  </si>
  <si>
    <t>2.12</t>
  </si>
  <si>
    <t xml:space="preserve">Regulační klapka těsná čtyřhranná 355x315mm, ruční ovládání </t>
  </si>
  <si>
    <t>498627322</t>
  </si>
  <si>
    <t>2.13</t>
  </si>
  <si>
    <t>Štěrbinová výúsť z nerez oceli typ AQUA-2-8-1500 (93126) -atyp</t>
  </si>
  <si>
    <t>-178812061</t>
  </si>
  <si>
    <t>2.13A</t>
  </si>
  <si>
    <t>Atyp plenum box z nerez oceli 1500x180x150mm, hrdlo 3x pr.160mm</t>
  </si>
  <si>
    <t>-342407353</t>
  </si>
  <si>
    <t>2.14</t>
  </si>
  <si>
    <t>Čtyřhranné potrubí skupiny I. z ocel pozink plechu</t>
  </si>
  <si>
    <t>-2132344751</t>
  </si>
  <si>
    <t>2.15</t>
  </si>
  <si>
    <t>Kruhové potrubí Spiro z ocel pozink plechu -rovné potrubí pr.160mm</t>
  </si>
  <si>
    <t>376996973</t>
  </si>
  <si>
    <t>2.15A</t>
  </si>
  <si>
    <t>Kruhové potrubí Spiro z ocel.pozink plechu -tvarovka pr.160mm</t>
  </si>
  <si>
    <t>116624049</t>
  </si>
  <si>
    <t>2.16</t>
  </si>
  <si>
    <t>Nátěr epoxidový kovových kcí 1x -potrubí</t>
  </si>
  <si>
    <t>-1437954249</t>
  </si>
  <si>
    <t>2.17</t>
  </si>
  <si>
    <t>-1589740563</t>
  </si>
  <si>
    <t>2.18</t>
  </si>
  <si>
    <t>-1029078360</t>
  </si>
  <si>
    <t>2.19</t>
  </si>
  <si>
    <t>274048593</t>
  </si>
  <si>
    <t>Větrání 1.pp</t>
  </si>
  <si>
    <t>3.1</t>
  </si>
  <si>
    <t>Ventilátor axiální odtahový nástěnný typ HCBT/4-400H -dle PD</t>
  </si>
  <si>
    <t>-232356815</t>
  </si>
  <si>
    <t>3.2</t>
  </si>
  <si>
    <t>Protidešťová žaluzie plastová -pevné listy typ PRG 400 W</t>
  </si>
  <si>
    <t>-1116134404</t>
  </si>
  <si>
    <t>3.3</t>
  </si>
  <si>
    <t xml:space="preserve">Kruhové potrubí Spiro z ocel.pozink.plechu, rovné pr.400 </t>
  </si>
  <si>
    <t>-1595753445</t>
  </si>
  <si>
    <t>3.4</t>
  </si>
  <si>
    <t>479915002</t>
  </si>
  <si>
    <t>3.5</t>
  </si>
  <si>
    <t>1264103690</t>
  </si>
  <si>
    <t>3.6</t>
  </si>
  <si>
    <t>28844432</t>
  </si>
  <si>
    <t>Oplechování potrubí rozvodů CO2</t>
  </si>
  <si>
    <t>4.1</t>
  </si>
  <si>
    <t>Čtyřhranné potrubí skupiny I. -zhotovené z ocel.pozink.plechu</t>
  </si>
  <si>
    <t>-354578507</t>
  </si>
  <si>
    <t>56</t>
  </si>
  <si>
    <t>4.2</t>
  </si>
  <si>
    <t>Epoxidový nátěr potrubí -nátěr epoxidový kov.kcí 1x</t>
  </si>
  <si>
    <t>477435395</t>
  </si>
  <si>
    <t>57</t>
  </si>
  <si>
    <t>4.3</t>
  </si>
  <si>
    <t>1456144027</t>
  </si>
  <si>
    <t>58</t>
  </si>
  <si>
    <t>4.4</t>
  </si>
  <si>
    <t>1478566644</t>
  </si>
  <si>
    <t>59</t>
  </si>
  <si>
    <t>4.5</t>
  </si>
  <si>
    <t>879748656</t>
  </si>
  <si>
    <t>SO 06 - Osvětlení vřídelní haly</t>
  </si>
  <si>
    <t xml:space="preserve">    741 - Elektroinstalace - silnoproud</t>
  </si>
  <si>
    <t>741</t>
  </si>
  <si>
    <t>Elektroinstalace - silnoproud</t>
  </si>
  <si>
    <t>74150001R</t>
  </si>
  <si>
    <t>Montáž svítidel vč režie</t>
  </si>
  <si>
    <t>-785629514</t>
  </si>
  <si>
    <t>Montáž svítidel vč.režie</t>
  </si>
  <si>
    <t>74150002R</t>
  </si>
  <si>
    <t>Směrování a nastavení osvětlovací soustavy</t>
  </si>
  <si>
    <t>862065754</t>
  </si>
  <si>
    <t>spcm01</t>
  </si>
  <si>
    <t>Venkovní světlomet 164W, LED, 3000K, CRI 80, optika: eliptická, IP66, reg. Dali</t>
  </si>
  <si>
    <t>-1862838584</t>
  </si>
  <si>
    <t>spcm02</t>
  </si>
  <si>
    <t>Venkovní světlomet LED RGBW, optika: úzká, IP66, reg. DMX</t>
  </si>
  <si>
    <t>-890623896</t>
  </si>
  <si>
    <t>spcm03</t>
  </si>
  <si>
    <t>Venkovní svítidlo 67W, LED RGBW, optika: středně široká, IP66, reg. DMX</t>
  </si>
  <si>
    <t>2036783741</t>
  </si>
  <si>
    <t>spcm04</t>
  </si>
  <si>
    <t>Nosná konstrukce pro osvětlení haly (v nikách podhledu)</t>
  </si>
  <si>
    <t>760602530</t>
  </si>
  <si>
    <t>spcm05</t>
  </si>
  <si>
    <t>Nosná konstrukce pro osvětlení koruny</t>
  </si>
  <si>
    <t>-1575064175</t>
  </si>
  <si>
    <t>spcm06</t>
  </si>
  <si>
    <t>Převodník Dali -DMX</t>
  </si>
  <si>
    <t>-1941349908</t>
  </si>
  <si>
    <t>spcm07</t>
  </si>
  <si>
    <t>Elektroinstalační materiál</t>
  </si>
  <si>
    <t>sada</t>
  </si>
  <si>
    <t>-2040812639</t>
  </si>
  <si>
    <t>SO 07 - Venkovní úpravy</t>
  </si>
  <si>
    <t xml:space="preserve">    1 - Zemní práce</t>
  </si>
  <si>
    <t xml:space="preserve">    5 - Komunikace pozemní</t>
  </si>
  <si>
    <t xml:space="preserve">    997 - Přesun sutě</t>
  </si>
  <si>
    <t xml:space="preserve">    711 - Izolace proti vodě, vlhkosti a plynům</t>
  </si>
  <si>
    <t>Zemní práce</t>
  </si>
  <si>
    <t>113107151</t>
  </si>
  <si>
    <t>Odstranění podkladu z kameniva těženého tl 100 mm strojně pl přes 50 do 200 m2</t>
  </si>
  <si>
    <t>-944741274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</si>
  <si>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</si>
  <si>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120 "oprava po II.etapě (zemina)</t>
  </si>
  <si>
    <t>113311121</t>
  </si>
  <si>
    <t>Odstranění geotextilií v komunikacích</t>
  </si>
  <si>
    <t>-1744489088</t>
  </si>
  <si>
    <t>Odstranění geosyntetik s uložením na vzdálenost do 20 m nebo naložením na dopravní prostředek geotextilie</t>
  </si>
  <si>
    <t>120 "skladba C</t>
  </si>
  <si>
    <t>5,5 "skladba B</t>
  </si>
  <si>
    <t>181951112</t>
  </si>
  <si>
    <t>Úprava pláně v hornině třídy těžitelnosti I, skupiny 1 až 3 se zhutněním strojně</t>
  </si>
  <si>
    <t>-1230900682</t>
  </si>
  <si>
    <t>Úprava pláně vyrovnáním výškových rozdílů strojně v hornině třídy těžitelnosti I, skupiny 1 až 3 se zhutněním</t>
  </si>
  <si>
    <t>4,25*4,25*3,14 "provizorní fontána</t>
  </si>
  <si>
    <t>-0,35*0,35*3,14</t>
  </si>
  <si>
    <t>Komunikace pozemní</t>
  </si>
  <si>
    <t>50050001R</t>
  </si>
  <si>
    <t>Dod+mtz hlavový železobetonový kámen</t>
  </si>
  <si>
    <t>-265899689</t>
  </si>
  <si>
    <t>0,065 "provizorní fontána</t>
  </si>
  <si>
    <t>50050002R</t>
  </si>
  <si>
    <t>Dod+mtz železobetonový dlažební prstenec</t>
  </si>
  <si>
    <t>-1401864432</t>
  </si>
  <si>
    <t>0,2 "provizorní fontána</t>
  </si>
  <si>
    <t>564730111</t>
  </si>
  <si>
    <t>Podklad z kameniva hrubého drceného vel. 16-32 mm tl 100 mm</t>
  </si>
  <si>
    <t>-779342533</t>
  </si>
  <si>
    <t>Podklad nebo kryt z kameniva hrubého drceného vel. 16-32 mm s rozprostřením a zhutněním, po zhutnění tl. 100 mm</t>
  </si>
  <si>
    <t>56,331 "provizorní fontána</t>
  </si>
  <si>
    <t>591411111</t>
  </si>
  <si>
    <t>Kladení dlažby z mozaiky jednobarevné komunikací pro pěší lože z kameniva</t>
  </si>
  <si>
    <t>-918665494</t>
  </si>
  <si>
    <t>Kladení dlažby z mozaiky komunikací pro pěší s vyplněním spár, s dvojím beraněním a se smetením přebytečného materiálu na vzdálenost do 3 m jednobarevné, s ložem tl. do 40 mm z kameniva</t>
  </si>
  <si>
    <t>53,6 "provizorní fontána</t>
  </si>
  <si>
    <t>58381005</t>
  </si>
  <si>
    <t>kostka dlažební mozaika žula 4/6 šedá</t>
  </si>
  <si>
    <t>-1595928251</t>
  </si>
  <si>
    <t>53,6</t>
  </si>
  <si>
    <t>53,6*1,02 'Přepočtené koeficientem množství</t>
  </si>
  <si>
    <t>591441111</t>
  </si>
  <si>
    <t>Kladení dlažby z mozaiky jednobarevné komunikací pro pěší lože z MC</t>
  </si>
  <si>
    <t>681510531</t>
  </si>
  <si>
    <t>Kladení dlažby z mozaiky komunikací pro pěší s vyplněním spár, s dvojím beraněním a se smetením přebytečného materiálu na vzdálenost do 3 m jednobarevné, s ložem tl. do 40 mm z cementové malty</t>
  </si>
  <si>
    <t>10+5,5 "skladba A,B (dodávka stávající)</t>
  </si>
  <si>
    <t>631311115</t>
  </si>
  <si>
    <t>Mazanina tl do 80 mm z betonu prostého bez zvýšených nároků na prostředí tř. C 20/25 vč.dilatace</t>
  </si>
  <si>
    <t>1836881867</t>
  </si>
  <si>
    <t>Mazanina z betonu prostého bez zvýšených nároků na prostředí tl. přes 50 do 80 mm tř. C 20/25 vč.dilatace</t>
  </si>
  <si>
    <t>(10+5,5)*0,05 "skladba A,B</t>
  </si>
  <si>
    <t>-1220948736</t>
  </si>
  <si>
    <t>374723996</t>
  </si>
  <si>
    <t>(10+5,5)*0,0035*1,08 "skladba A,B</t>
  </si>
  <si>
    <t>919726123</t>
  </si>
  <si>
    <t>Geotextilie pro ochranu, separaci a filtraci netkaná měrná hmotnost do 500 g/m2</t>
  </si>
  <si>
    <t>1487867102</t>
  </si>
  <si>
    <t>Geotextilie netkaná pro ochranu, separaci nebo filtraci měrná hmotnost přes 300 do 500 g/m2</t>
  </si>
  <si>
    <t>2,5 "ochrana kov.kcí</t>
  </si>
  <si>
    <t>93550001R</t>
  </si>
  <si>
    <t>-161985116</t>
  </si>
  <si>
    <t>Vpusť spodní litina DN 110, mříž vč.napojení na stávající dešťovou kanalizaci</t>
  </si>
  <si>
    <t>2 " u provizorní fontány</t>
  </si>
  <si>
    <t>935932117</t>
  </si>
  <si>
    <t>Odvodňovací plastový žlab pro zatížení A15 vnitřní š 100 mm s roštem mřížkovým z nerez oceli</t>
  </si>
  <si>
    <t>1466601019</t>
  </si>
  <si>
    <t>Odvodňovací plastový žlab pro třídu zatížení A 15 vnitřní šířky 100 mm s krycím roštem mřížkovým z nerezové oceli</t>
  </si>
  <si>
    <t>935932611</t>
  </si>
  <si>
    <t>Vpusť s kalovým košem pro plastový žlab vnitřní š 100 mm</t>
  </si>
  <si>
    <t>-699009688</t>
  </si>
  <si>
    <t>Odvodňovací plastový žlab vpusť s kalovým košem pro žlab vnitřní šířky 100 mm</t>
  </si>
  <si>
    <t>96105511R</t>
  </si>
  <si>
    <t>Bourání konstrukcí z prefabrikátů z betonu železového</t>
  </si>
  <si>
    <t>635605850</t>
  </si>
  <si>
    <t>4,8+2,5+1,6 "vřídelní mísa, základový prstenec, obvodový obrubník -provizorní fontána</t>
  </si>
  <si>
    <t>965082933</t>
  </si>
  <si>
    <t>Odstranění násypů pod podlahami tl do 200 mm pl přes 2 m2</t>
  </si>
  <si>
    <t>1659715935</t>
  </si>
  <si>
    <t>Odstranění násypu pod podlahami nebo ochranného násypu na střechách tl. do 200 mm, plochy přes 2 m2</t>
  </si>
  <si>
    <t>6,5 "křemenné valouny -provizorní fontána</t>
  </si>
  <si>
    <t>97907113R</t>
  </si>
  <si>
    <t>Očištění dlažebních kostek mozaikových kamenivem těženým nebo MV</t>
  </si>
  <si>
    <t>2034919350</t>
  </si>
  <si>
    <t>Očištění stáv.dlažebních kostek od spojovacího materiálu, s původním vyplněním spár kamenivem těženým nebo cementovou maltou</t>
  </si>
  <si>
    <t>120 "oprava po II.etapě</t>
  </si>
  <si>
    <t>Vyčištění rýhy od hlíny š.60cm (skladba B)</t>
  </si>
  <si>
    <t>-644260587</t>
  </si>
  <si>
    <t>9 "skladba B</t>
  </si>
  <si>
    <t>997</t>
  </si>
  <si>
    <t>Přesun sutě</t>
  </si>
  <si>
    <t>997013511</t>
  </si>
  <si>
    <t>Odvoz suti a vybouraných hmot z meziskládky na skládku do 1 km s naložením a se složením</t>
  </si>
  <si>
    <t>1633479043</t>
  </si>
  <si>
    <t>Odvoz suti a vybouraných hmot z meziskládky na skládku s naložením a se složením, na vzdálenost do 1 km</t>
  </si>
  <si>
    <t>997013509</t>
  </si>
  <si>
    <t>Příplatek k odvozu suti a vybouraných hmot na skládku ZKD 1 km přes 1 km</t>
  </si>
  <si>
    <t>-488487076</t>
  </si>
  <si>
    <t>Odvoz suti a vybouraných hmot na skládku nebo meziskládku se složením, na vzdálenost Příplatek k ceně za každý další i započatý 1 km přes 1 km</t>
  </si>
  <si>
    <t>52,16*29 "celkem do 30km</t>
  </si>
  <si>
    <t>997013602</t>
  </si>
  <si>
    <t>Poplatek za uložení na skládce (skládkovné) stavebního odpadu železobetonového kód odpadu 17 01 01</t>
  </si>
  <si>
    <t>-701325566</t>
  </si>
  <si>
    <t>Poplatek za uložení stavebního odpadu na skládce (skládkovné) z armovaného betonu zatříděného do Katalogu odpadů pod kódem 17 01 01</t>
  </si>
  <si>
    <t>30,46-9,1</t>
  </si>
  <si>
    <t>997013655</t>
  </si>
  <si>
    <t>Poplatek za uložení na skládce (skládkovné) zeminy a kamení kód odpadu 17 05 04</t>
  </si>
  <si>
    <t>-1463777562</t>
  </si>
  <si>
    <t>Poplatek za uložení stavebního odpadu na skládce (skládkovné) zeminy a kamení zatříděného do Katalogu odpadů pod kódem 17 05 04</t>
  </si>
  <si>
    <t>52,16-21,36</t>
  </si>
  <si>
    <t>998223011</t>
  </si>
  <si>
    <t>Přesun hmot pro pozemní komunikace s krytem dlážděným</t>
  </si>
  <si>
    <t>-1092672964</t>
  </si>
  <si>
    <t>Přesun hmot pro pozemní komunikace s krytem dlážděným dopravní vzdálenost do 200 m jakékoliv délky objektu</t>
  </si>
  <si>
    <t>711</t>
  </si>
  <si>
    <t>Izolace proti vodě, vlhkosti a plynům</t>
  </si>
  <si>
    <t>711193121</t>
  </si>
  <si>
    <t>Izolace proti vlhkosti na vodorovné ploše těsnicí hmotou minerální na bázi cementu a disperze dvousložková</t>
  </si>
  <si>
    <t>-714324350</t>
  </si>
  <si>
    <t>Izolace proti zemní vlhkosti ostatní těsnicí hmotou dvousložkovou na bázi cementu na ploše vodorovné V</t>
  </si>
  <si>
    <t>10+5,5 "skladba A,B</t>
  </si>
  <si>
    <t>998711201</t>
  </si>
  <si>
    <t>Přesun hmot procentní pro izolace proti vodě, vlhkosti a plynům v objektech v do 6 m</t>
  </si>
  <si>
    <t>-602231295</t>
  </si>
  <si>
    <t>Přesun hmot pro izolace proti vodě, vlhkosti a plynům stanovený procentní sazbou (%) z ceny vodorovná dopravní vzdálenost do 50 m v objektech výšky do 6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</si>
  <si>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</si>
  <si>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</si>
  <si>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</si>
  <si>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</si>
  <si>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</si>
  <si>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</si>
  <si>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013274000</t>
  </si>
  <si>
    <t>Pasportizace objektu před započetím prací</t>
  </si>
  <si>
    <t>Kč</t>
  </si>
  <si>
    <t>1024</t>
  </si>
  <si>
    <t>-58274548</t>
  </si>
  <si>
    <t xml:space="preserve">-provedení pasportu (min.formou fotodokumentace) stáv.stavu objektu Vřídelní kolonády pro zdokumentování  stavu v době předání staveniště</t>
  </si>
  <si>
    <t>VRN3</t>
  </si>
  <si>
    <t>Zařízení staveniště</t>
  </si>
  <si>
    <t>030001000</t>
  </si>
  <si>
    <t>Zařízení staveniště (poskytnuto od SPLZAKu)</t>
  </si>
  <si>
    <t>266422774</t>
  </si>
  <si>
    <t>032803000</t>
  </si>
  <si>
    <t>Ostatní vybavení staveniště (WC na 32 týdnů)</t>
  </si>
  <si>
    <t>-1356977000</t>
  </si>
  <si>
    <t>033203000</t>
  </si>
  <si>
    <t>Ele.energie a voda pro zařízení staveniště</t>
  </si>
  <si>
    <t>-1215848678</t>
  </si>
  <si>
    <t>034503000</t>
  </si>
  <si>
    <t>Informační tabule na staveništi</t>
  </si>
  <si>
    <t>-1288801144</t>
  </si>
  <si>
    <t>VRN4</t>
  </si>
  <si>
    <t>Inženýrská činnost</t>
  </si>
  <si>
    <t>040001000</t>
  </si>
  <si>
    <t>Inženýrská činnost, PD skutečného provedení, ostatníí zkoušky</t>
  </si>
  <si>
    <t>1248370257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</si>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</sst>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8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B,3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Karlovy Vary, Vřídelní kolonáda, II.etapa oprav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17. 3. 2021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Ing.arch.Jiří Janisch, Útvina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6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>Šimková Dita, K.Vary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ROUND(SUM(AG55:AG62),2)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ROUND(SUM(AS55:AS62),2)</f>
        <v>0</v>
      </c>
      <c r="AT54" s="107">
        <f>ROUND(SUM(AV54:AW54),2)</f>
        <v>0</v>
      </c>
      <c r="AU54" s="108">
        <f>ROUND(SUM(AU55:AU62),5)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ROUND(SUM(AZ55:AZ62),2)</f>
        <v>0</v>
      </c>
      <c r="BA54" s="107">
        <f>ROUND(SUM(BA55:BA62),2)</f>
        <v>0</v>
      </c>
      <c r="BB54" s="107">
        <f>ROUND(SUM(BB55:BB62),2)</f>
        <v>0</v>
      </c>
      <c r="BC54" s="107">
        <f>ROUND(SUM(BC55:BC62),2)</f>
        <v>0</v>
      </c>
      <c r="BD54" s="109">
        <f>ROUND(SUM(BD55:BD62),2)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4.4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Kamenické práce'!J30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01 - Kamenické práce'!P89</f>
        <v>0</v>
      </c>
      <c r="AV55" s="121">
        <f>'SO 01 - Kamenické práce'!J33</f>
        <v>0</v>
      </c>
      <c r="AW55" s="121">
        <f>'SO 01 - Kamenické práce'!J34</f>
        <v>0</v>
      </c>
      <c r="AX55" s="121">
        <f>'SO 01 - Kamenické práce'!J35</f>
        <v>0</v>
      </c>
      <c r="AY55" s="121">
        <f>'SO 01 - Kamenické práce'!J36</f>
        <v>0</v>
      </c>
      <c r="AZ55" s="121">
        <f>'SO 01 - Kamenické práce'!F33</f>
        <v>0</v>
      </c>
      <c r="BA55" s="121">
        <f>'SO 01 - Kamenické práce'!F34</f>
        <v>0</v>
      </c>
      <c r="BB55" s="121">
        <f>'SO 01 - Kamenické práce'!F35</f>
        <v>0</v>
      </c>
      <c r="BC55" s="121">
        <f>'SO 01 - Kamenické práce'!F36</f>
        <v>0</v>
      </c>
      <c r="BD55" s="123">
        <f>'SO 01 - Kamenické práce'!F37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4.4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Prosklené stěny'!J30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02 - Prosklené stěny'!P84</f>
        <v>0</v>
      </c>
      <c r="AV56" s="121">
        <f>'SO 02 - Prosklené stěny'!J33</f>
        <v>0</v>
      </c>
      <c r="AW56" s="121">
        <f>'SO 02 - Prosklené stěny'!J34</f>
        <v>0</v>
      </c>
      <c r="AX56" s="121">
        <f>'SO 02 - Prosklené stěny'!J35</f>
        <v>0</v>
      </c>
      <c r="AY56" s="121">
        <f>'SO 02 - Prosklené stěny'!J36</f>
        <v>0</v>
      </c>
      <c r="AZ56" s="121">
        <f>'SO 02 - Prosklené stěny'!F33</f>
        <v>0</v>
      </c>
      <c r="BA56" s="121">
        <f>'SO 02 - Prosklené stěny'!F34</f>
        <v>0</v>
      </c>
      <c r="BB56" s="121">
        <f>'SO 02 - Prosklené stěny'!F35</f>
        <v>0</v>
      </c>
      <c r="BC56" s="121">
        <f>'SO 02 - Prosklené stěny'!F36</f>
        <v>0</v>
      </c>
      <c r="BD56" s="123">
        <f>'SO 02 - Prosklené stěny'!F37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4.4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Nerezová fontána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03 - Nerezová fontána ...'!P83</f>
        <v>0</v>
      </c>
      <c r="AV57" s="121">
        <f>'SO 03 - Nerezová fontána ...'!J33</f>
        <v>0</v>
      </c>
      <c r="AW57" s="121">
        <f>'SO 03 - Nerezová fontána ...'!J34</f>
        <v>0</v>
      </c>
      <c r="AX57" s="121">
        <f>'SO 03 - Nerezová fontána ...'!J35</f>
        <v>0</v>
      </c>
      <c r="AY57" s="121">
        <f>'SO 03 - Nerezová fontána ...'!J36</f>
        <v>0</v>
      </c>
      <c r="AZ57" s="121">
        <f>'SO 03 - Nerezová fontána ...'!F33</f>
        <v>0</v>
      </c>
      <c r="BA57" s="121">
        <f>'SO 03 - Nerezová fontána ...'!F34</f>
        <v>0</v>
      </c>
      <c r="BB57" s="121">
        <f>'SO 03 - Nerezová fontána ...'!F35</f>
        <v>0</v>
      </c>
      <c r="BC57" s="121">
        <f>'SO 03 - Nerezová fontána ...'!F36</f>
        <v>0</v>
      </c>
      <c r="BD57" s="123">
        <f>'SO 03 - Nerezová fontána 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="7" customFormat="1" ht="14.4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04 - Skleněná koruna'!J30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'SO 04 - Skleněná koruna'!P88</f>
        <v>0</v>
      </c>
      <c r="AV58" s="121">
        <f>'SO 04 - Skleněná koruna'!J33</f>
        <v>0</v>
      </c>
      <c r="AW58" s="121">
        <f>'SO 04 - Skleněná koruna'!J34</f>
        <v>0</v>
      </c>
      <c r="AX58" s="121">
        <f>'SO 04 - Skleněná koruna'!J35</f>
        <v>0</v>
      </c>
      <c r="AY58" s="121">
        <f>'SO 04 - Skleněná koruna'!J36</f>
        <v>0</v>
      </c>
      <c r="AZ58" s="121">
        <f>'SO 04 - Skleněná koruna'!F33</f>
        <v>0</v>
      </c>
      <c r="BA58" s="121">
        <f>'SO 04 - Skleněná koruna'!F34</f>
        <v>0</v>
      </c>
      <c r="BB58" s="121">
        <f>'SO 04 - Skleněná koruna'!F35</f>
        <v>0</v>
      </c>
      <c r="BC58" s="121">
        <f>'SO 04 - Skleněná koruna'!F36</f>
        <v>0</v>
      </c>
      <c r="BD58" s="123">
        <f>'SO 04 - Skleněná koruna'!F37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="7" customFormat="1" ht="14.4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05 - Vzduchotechnika'!J30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0">
        <v>0</v>
      </c>
      <c r="AT59" s="121">
        <f>ROUND(SUM(AV59:AW59),2)</f>
        <v>0</v>
      </c>
      <c r="AU59" s="122">
        <f>'SO 05 - Vzduchotechnika'!P84</f>
        <v>0</v>
      </c>
      <c r="AV59" s="121">
        <f>'SO 05 - Vzduchotechnika'!J33</f>
        <v>0</v>
      </c>
      <c r="AW59" s="121">
        <f>'SO 05 - Vzduchotechnika'!J34</f>
        <v>0</v>
      </c>
      <c r="AX59" s="121">
        <f>'SO 05 - Vzduchotechnika'!J35</f>
        <v>0</v>
      </c>
      <c r="AY59" s="121">
        <f>'SO 05 - Vzduchotechnika'!J36</f>
        <v>0</v>
      </c>
      <c r="AZ59" s="121">
        <f>'SO 05 - Vzduchotechnika'!F33</f>
        <v>0</v>
      </c>
      <c r="BA59" s="121">
        <f>'SO 05 - Vzduchotechnika'!F34</f>
        <v>0</v>
      </c>
      <c r="BB59" s="121">
        <f>'SO 05 - Vzduchotechnika'!F35</f>
        <v>0</v>
      </c>
      <c r="BC59" s="121">
        <f>'SO 05 - Vzduchotechnika'!F36</f>
        <v>0</v>
      </c>
      <c r="BD59" s="123">
        <f>'SO 05 - Vzduchotechnika'!F37</f>
        <v>0</v>
      </c>
      <c r="BE59" s="7"/>
      <c r="BT59" s="124" t="s">
        <v>79</v>
      </c>
      <c r="BV59" s="124" t="s">
        <v>73</v>
      </c>
      <c r="BW59" s="124" t="s">
        <v>93</v>
      </c>
      <c r="BX59" s="124" t="s">
        <v>5</v>
      </c>
      <c r="CL59" s="124" t="s">
        <v>19</v>
      </c>
      <c r="CM59" s="124" t="s">
        <v>81</v>
      </c>
    </row>
    <row r="60" s="7" customFormat="1" ht="14.4" customHeight="1">
      <c r="A60" s="112" t="s">
        <v>75</v>
      </c>
      <c r="B60" s="113"/>
      <c r="C60" s="114"/>
      <c r="D60" s="115" t="s">
        <v>94</v>
      </c>
      <c r="E60" s="115"/>
      <c r="F60" s="115"/>
      <c r="G60" s="115"/>
      <c r="H60" s="115"/>
      <c r="I60" s="116"/>
      <c r="J60" s="115" t="s">
        <v>95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06 - Osvětlení vřídeln...'!J30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78</v>
      </c>
      <c r="AR60" s="119"/>
      <c r="AS60" s="120">
        <v>0</v>
      </c>
      <c r="AT60" s="121">
        <f>ROUND(SUM(AV60:AW60),2)</f>
        <v>0</v>
      </c>
      <c r="AU60" s="122">
        <f>'SO 06 - Osvětlení vřídeln...'!P81</f>
        <v>0</v>
      </c>
      <c r="AV60" s="121">
        <f>'SO 06 - Osvětlení vřídeln...'!J33</f>
        <v>0</v>
      </c>
      <c r="AW60" s="121">
        <f>'SO 06 - Osvětlení vřídeln...'!J34</f>
        <v>0</v>
      </c>
      <c r="AX60" s="121">
        <f>'SO 06 - Osvětlení vřídeln...'!J35</f>
        <v>0</v>
      </c>
      <c r="AY60" s="121">
        <f>'SO 06 - Osvětlení vřídeln...'!J36</f>
        <v>0</v>
      </c>
      <c r="AZ60" s="121">
        <f>'SO 06 - Osvětlení vřídeln...'!F33</f>
        <v>0</v>
      </c>
      <c r="BA60" s="121">
        <f>'SO 06 - Osvětlení vřídeln...'!F34</f>
        <v>0</v>
      </c>
      <c r="BB60" s="121">
        <f>'SO 06 - Osvětlení vřídeln...'!F35</f>
        <v>0</v>
      </c>
      <c r="BC60" s="121">
        <f>'SO 06 - Osvětlení vřídeln...'!F36</f>
        <v>0</v>
      </c>
      <c r="BD60" s="123">
        <f>'SO 06 - Osvětlení vřídeln...'!F37</f>
        <v>0</v>
      </c>
      <c r="BE60" s="7"/>
      <c r="BT60" s="124" t="s">
        <v>79</v>
      </c>
      <c r="BV60" s="124" t="s">
        <v>73</v>
      </c>
      <c r="BW60" s="124" t="s">
        <v>96</v>
      </c>
      <c r="BX60" s="124" t="s">
        <v>5</v>
      </c>
      <c r="CL60" s="124" t="s">
        <v>19</v>
      </c>
      <c r="CM60" s="124" t="s">
        <v>81</v>
      </c>
    </row>
    <row r="61" s="7" customFormat="1" ht="14.4" customHeight="1">
      <c r="A61" s="112" t="s">
        <v>75</v>
      </c>
      <c r="B61" s="113"/>
      <c r="C61" s="114"/>
      <c r="D61" s="115" t="s">
        <v>97</v>
      </c>
      <c r="E61" s="115"/>
      <c r="F61" s="115"/>
      <c r="G61" s="115"/>
      <c r="H61" s="115"/>
      <c r="I61" s="116"/>
      <c r="J61" s="115" t="s">
        <v>98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07 - Venkovní úpravy'!J30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78</v>
      </c>
      <c r="AR61" s="119"/>
      <c r="AS61" s="120">
        <v>0</v>
      </c>
      <c r="AT61" s="121">
        <f>ROUND(SUM(AV61:AW61),2)</f>
        <v>0</v>
      </c>
      <c r="AU61" s="122">
        <f>'SO 07 - Venkovní úpravy'!P88</f>
        <v>0</v>
      </c>
      <c r="AV61" s="121">
        <f>'SO 07 - Venkovní úpravy'!J33</f>
        <v>0</v>
      </c>
      <c r="AW61" s="121">
        <f>'SO 07 - Venkovní úpravy'!J34</f>
        <v>0</v>
      </c>
      <c r="AX61" s="121">
        <f>'SO 07 - Venkovní úpravy'!J35</f>
        <v>0</v>
      </c>
      <c r="AY61" s="121">
        <f>'SO 07 - Venkovní úpravy'!J36</f>
        <v>0</v>
      </c>
      <c r="AZ61" s="121">
        <f>'SO 07 - Venkovní úpravy'!F33</f>
        <v>0</v>
      </c>
      <c r="BA61" s="121">
        <f>'SO 07 - Venkovní úpravy'!F34</f>
        <v>0</v>
      </c>
      <c r="BB61" s="121">
        <f>'SO 07 - Venkovní úpravy'!F35</f>
        <v>0</v>
      </c>
      <c r="BC61" s="121">
        <f>'SO 07 - Venkovní úpravy'!F36</f>
        <v>0</v>
      </c>
      <c r="BD61" s="123">
        <f>'SO 07 - Venkovní úpravy'!F37</f>
        <v>0</v>
      </c>
      <c r="BE61" s="7"/>
      <c r="BT61" s="124" t="s">
        <v>79</v>
      </c>
      <c r="BV61" s="124" t="s">
        <v>73</v>
      </c>
      <c r="BW61" s="124" t="s">
        <v>99</v>
      </c>
      <c r="BX61" s="124" t="s">
        <v>5</v>
      </c>
      <c r="CL61" s="124" t="s">
        <v>19</v>
      </c>
      <c r="CM61" s="124" t="s">
        <v>81</v>
      </c>
    </row>
    <row r="62" s="7" customFormat="1" ht="14.4" customHeight="1">
      <c r="A62" s="112" t="s">
        <v>75</v>
      </c>
      <c r="B62" s="113"/>
      <c r="C62" s="114"/>
      <c r="D62" s="115" t="s">
        <v>100</v>
      </c>
      <c r="E62" s="115"/>
      <c r="F62" s="115"/>
      <c r="G62" s="115"/>
      <c r="H62" s="115"/>
      <c r="I62" s="116"/>
      <c r="J62" s="115" t="s">
        <v>101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'VRN - Vedlejší rozpočtové...'!J30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78</v>
      </c>
      <c r="AR62" s="119"/>
      <c r="AS62" s="125">
        <v>0</v>
      </c>
      <c r="AT62" s="126">
        <f>ROUND(SUM(AV62:AW62),2)</f>
        <v>0</v>
      </c>
      <c r="AU62" s="127">
        <f>'VRN - Vedlejší rozpočtové...'!P83</f>
        <v>0</v>
      </c>
      <c r="AV62" s="126">
        <f>'VRN - Vedlejší rozpočtové...'!J33</f>
        <v>0</v>
      </c>
      <c r="AW62" s="126">
        <f>'VRN - Vedlejší rozpočtové...'!J34</f>
        <v>0</v>
      </c>
      <c r="AX62" s="126">
        <f>'VRN - Vedlejší rozpočtové...'!J35</f>
        <v>0</v>
      </c>
      <c r="AY62" s="126">
        <f>'VRN - Vedlejší rozpočtové...'!J36</f>
        <v>0</v>
      </c>
      <c r="AZ62" s="126">
        <f>'VRN - Vedlejší rozpočtové...'!F33</f>
        <v>0</v>
      </c>
      <c r="BA62" s="126">
        <f>'VRN - Vedlejší rozpočtové...'!F34</f>
        <v>0</v>
      </c>
      <c r="BB62" s="126">
        <f>'VRN - Vedlejší rozpočtové...'!F35</f>
        <v>0</v>
      </c>
      <c r="BC62" s="126">
        <f>'VRN - Vedlejší rozpočtové...'!F36</f>
        <v>0</v>
      </c>
      <c r="BD62" s="128">
        <f>'VRN - Vedlejší rozpočtové...'!F37</f>
        <v>0</v>
      </c>
      <c r="BE62" s="7"/>
      <c r="BT62" s="124" t="s">
        <v>79</v>
      </c>
      <c r="BV62" s="124" t="s">
        <v>73</v>
      </c>
      <c r="BW62" s="124" t="s">
        <v>102</v>
      </c>
      <c r="BX62" s="124" t="s">
        <v>5</v>
      </c>
      <c r="CL62" s="124" t="s">
        <v>19</v>
      </c>
      <c r="CM62" s="124" t="s">
        <v>81</v>
      </c>
    </row>
    <row r="63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sheet="1" formatColumns="0" formatRows="0" objects="1" scenarios="1" spinCount="100000" saltValue="cLWzNi/DsdbhzXYOjm6x5k6HvPza9EY124MFTvf5u9bpwM3eIXEM8DL/+IWLlVBPtBHaBBoV2E4iMaI0N2ICSg==" hashValue="bFfu4ey/DFYE7VnNmjpAgcSiUivhifleG20fA12j9amnN+ZEqvI4OhB0HDQEN5CZF0ckNMzBMlGKeyjrcHodCw==" algorithmName="SHA-512" password="CC35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Kamenické práce'!C2" display="/"/>
    <hyperlink ref="A56" location="'SO 02 - Prosklené stěny'!C2" display="/"/>
    <hyperlink ref="A57" location="'SO 03 - Nerezová fontána ...'!C2" display="/"/>
    <hyperlink ref="A58" location="'SO 04 - Skleněná koruna'!C2" display="/"/>
    <hyperlink ref="A59" location="'SO 05 - Vzduchotechnika'!C2" display="/"/>
    <hyperlink ref="A60" location="'SO 06 - Osvětlení vřídeln...'!C2" display="/"/>
    <hyperlink ref="A61" location="'SO 07 - Venkovní úpravy'!C2" display="/"/>
    <hyperlink ref="A62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28125" style="270" customWidth="1"/>
    <col min="2" max="2" width="1.710938" style="270" customWidth="1"/>
    <col min="3" max="4" width="5.003906" style="270" customWidth="1"/>
    <col min="5" max="5" width="11.71094" style="270" customWidth="1"/>
    <col min="6" max="6" width="9.140625" style="270" customWidth="1"/>
    <col min="7" max="7" width="5.003906" style="270" customWidth="1"/>
    <col min="8" max="8" width="77.85156" style="270" customWidth="1"/>
    <col min="9" max="10" width="20.00391" style="270" customWidth="1"/>
    <col min="11" max="11" width="1.710938" style="270" customWidth="1"/>
  </cols>
  <sheetData>
    <row r="1" s="1" customFormat="1" ht="37.5" customHeight="1"/>
    <row r="2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="16" customFormat="1" ht="45" customHeight="1">
      <c r="B3" s="274"/>
      <c r="C3" s="275" t="s">
        <v>1102</v>
      </c>
      <c r="D3" s="275"/>
      <c r="E3" s="275"/>
      <c r="F3" s="275"/>
      <c r="G3" s="275"/>
      <c r="H3" s="275"/>
      <c r="I3" s="275"/>
      <c r="J3" s="275"/>
      <c r="K3" s="276"/>
    </row>
    <row r="4" s="1" customFormat="1" ht="25.5" customHeight="1">
      <c r="B4" s="277"/>
      <c r="C4" s="278" t="s">
        <v>1103</v>
      </c>
      <c r="D4" s="278"/>
      <c r="E4" s="278"/>
      <c r="F4" s="278"/>
      <c r="G4" s="278"/>
      <c r="H4" s="278"/>
      <c r="I4" s="278"/>
      <c r="J4" s="278"/>
      <c r="K4" s="279"/>
    </row>
    <row r="5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="1" customFormat="1" ht="15" customHeight="1">
      <c r="B6" s="277"/>
      <c r="C6" s="281" t="s">
        <v>1104</v>
      </c>
      <c r="D6" s="281"/>
      <c r="E6" s="281"/>
      <c r="F6" s="281"/>
      <c r="G6" s="281"/>
      <c r="H6" s="281"/>
      <c r="I6" s="281"/>
      <c r="J6" s="281"/>
      <c r="K6" s="279"/>
    </row>
    <row r="7" s="1" customFormat="1" ht="15" customHeight="1">
      <c r="B7" s="282"/>
      <c r="C7" s="281" t="s">
        <v>1105</v>
      </c>
      <c r="D7" s="281"/>
      <c r="E7" s="281"/>
      <c r="F7" s="281"/>
      <c r="G7" s="281"/>
      <c r="H7" s="281"/>
      <c r="I7" s="281"/>
      <c r="J7" s="281"/>
      <c r="K7" s="279"/>
    </row>
    <row r="8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="1" customFormat="1" ht="15" customHeight="1">
      <c r="B9" s="282"/>
      <c r="C9" s="281" t="s">
        <v>1106</v>
      </c>
      <c r="D9" s="281"/>
      <c r="E9" s="281"/>
      <c r="F9" s="281"/>
      <c r="G9" s="281"/>
      <c r="H9" s="281"/>
      <c r="I9" s="281"/>
      <c r="J9" s="281"/>
      <c r="K9" s="279"/>
    </row>
    <row r="10" s="1" customFormat="1" ht="15" customHeight="1">
      <c r="B10" s="282"/>
      <c r="C10" s="281"/>
      <c r="D10" s="281" t="s">
        <v>1107</v>
      </c>
      <c r="E10" s="281"/>
      <c r="F10" s="281"/>
      <c r="G10" s="281"/>
      <c r="H10" s="281"/>
      <c r="I10" s="281"/>
      <c r="J10" s="281"/>
      <c r="K10" s="279"/>
    </row>
    <row r="11" s="1" customFormat="1" ht="15" customHeight="1">
      <c r="B11" s="282"/>
      <c r="C11" s="283"/>
      <c r="D11" s="281" t="s">
        <v>1108</v>
      </c>
      <c r="E11" s="281"/>
      <c r="F11" s="281"/>
      <c r="G11" s="281"/>
      <c r="H11" s="281"/>
      <c r="I11" s="281"/>
      <c r="J11" s="281"/>
      <c r="K11" s="279"/>
    </row>
    <row r="12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="1" customFormat="1" ht="15" customHeight="1">
      <c r="B13" s="282"/>
      <c r="C13" s="283"/>
      <c r="D13" s="284" t="s">
        <v>1109</v>
      </c>
      <c r="E13" s="281"/>
      <c r="F13" s="281"/>
      <c r="G13" s="281"/>
      <c r="H13" s="281"/>
      <c r="I13" s="281"/>
      <c r="J13" s="281"/>
      <c r="K13" s="279"/>
    </row>
    <row r="14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="1" customFormat="1" ht="15" customHeight="1">
      <c r="B15" s="282"/>
      <c r="C15" s="283"/>
      <c r="D15" s="281" t="s">
        <v>1110</v>
      </c>
      <c r="E15" s="281"/>
      <c r="F15" s="281"/>
      <c r="G15" s="281"/>
      <c r="H15" s="281"/>
      <c r="I15" s="281"/>
      <c r="J15" s="281"/>
      <c r="K15" s="279"/>
    </row>
    <row r="16" s="1" customFormat="1" ht="15" customHeight="1">
      <c r="B16" s="282"/>
      <c r="C16" s="283"/>
      <c r="D16" s="281" t="s">
        <v>1111</v>
      </c>
      <c r="E16" s="281"/>
      <c r="F16" s="281"/>
      <c r="G16" s="281"/>
      <c r="H16" s="281"/>
      <c r="I16" s="281"/>
      <c r="J16" s="281"/>
      <c r="K16" s="279"/>
    </row>
    <row r="17" s="1" customFormat="1" ht="15" customHeight="1">
      <c r="B17" s="282"/>
      <c r="C17" s="283"/>
      <c r="D17" s="281" t="s">
        <v>1112</v>
      </c>
      <c r="E17" s="281"/>
      <c r="F17" s="281"/>
      <c r="G17" s="281"/>
      <c r="H17" s="281"/>
      <c r="I17" s="281"/>
      <c r="J17" s="281"/>
      <c r="K17" s="279"/>
    </row>
    <row r="18" s="1" customFormat="1" ht="15" customHeight="1">
      <c r="B18" s="282"/>
      <c r="C18" s="283"/>
      <c r="D18" s="283"/>
      <c r="E18" s="285" t="s">
        <v>78</v>
      </c>
      <c r="F18" s="281" t="s">
        <v>1113</v>
      </c>
      <c r="G18" s="281"/>
      <c r="H18" s="281"/>
      <c r="I18" s="281"/>
      <c r="J18" s="281"/>
      <c r="K18" s="279"/>
    </row>
    <row r="19" s="1" customFormat="1" ht="15" customHeight="1">
      <c r="B19" s="282"/>
      <c r="C19" s="283"/>
      <c r="D19" s="283"/>
      <c r="E19" s="285" t="s">
        <v>1114</v>
      </c>
      <c r="F19" s="281" t="s">
        <v>1115</v>
      </c>
      <c r="G19" s="281"/>
      <c r="H19" s="281"/>
      <c r="I19" s="281"/>
      <c r="J19" s="281"/>
      <c r="K19" s="279"/>
    </row>
    <row r="20" s="1" customFormat="1" ht="15" customHeight="1">
      <c r="B20" s="282"/>
      <c r="C20" s="283"/>
      <c r="D20" s="283"/>
      <c r="E20" s="285" t="s">
        <v>1116</v>
      </c>
      <c r="F20" s="281" t="s">
        <v>1117</v>
      </c>
      <c r="G20" s="281"/>
      <c r="H20" s="281"/>
      <c r="I20" s="281"/>
      <c r="J20" s="281"/>
      <c r="K20" s="279"/>
    </row>
    <row r="21" s="1" customFormat="1" ht="15" customHeight="1">
      <c r="B21" s="282"/>
      <c r="C21" s="283"/>
      <c r="D21" s="283"/>
      <c r="E21" s="285" t="s">
        <v>1118</v>
      </c>
      <c r="F21" s="281" t="s">
        <v>1119</v>
      </c>
      <c r="G21" s="281"/>
      <c r="H21" s="281"/>
      <c r="I21" s="281"/>
      <c r="J21" s="281"/>
      <c r="K21" s="279"/>
    </row>
    <row r="22" s="1" customFormat="1" ht="15" customHeight="1">
      <c r="B22" s="282"/>
      <c r="C22" s="283"/>
      <c r="D22" s="283"/>
      <c r="E22" s="285" t="s">
        <v>530</v>
      </c>
      <c r="F22" s="281" t="s">
        <v>1120</v>
      </c>
      <c r="G22" s="281"/>
      <c r="H22" s="281"/>
      <c r="I22" s="281"/>
      <c r="J22" s="281"/>
      <c r="K22" s="279"/>
    </row>
    <row r="23" s="1" customFormat="1" ht="15" customHeight="1">
      <c r="B23" s="282"/>
      <c r="C23" s="283"/>
      <c r="D23" s="283"/>
      <c r="E23" s="285" t="s">
        <v>1121</v>
      </c>
      <c r="F23" s="281" t="s">
        <v>1122</v>
      </c>
      <c r="G23" s="281"/>
      <c r="H23" s="281"/>
      <c r="I23" s="281"/>
      <c r="J23" s="281"/>
      <c r="K23" s="279"/>
    </row>
    <row r="24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="1" customFormat="1" ht="15" customHeight="1">
      <c r="B25" s="282"/>
      <c r="C25" s="281" t="s">
        <v>1123</v>
      </c>
      <c r="D25" s="281"/>
      <c r="E25" s="281"/>
      <c r="F25" s="281"/>
      <c r="G25" s="281"/>
      <c r="H25" s="281"/>
      <c r="I25" s="281"/>
      <c r="J25" s="281"/>
      <c r="K25" s="279"/>
    </row>
    <row r="26" s="1" customFormat="1" ht="15" customHeight="1">
      <c r="B26" s="282"/>
      <c r="C26" s="281" t="s">
        <v>1124</v>
      </c>
      <c r="D26" s="281"/>
      <c r="E26" s="281"/>
      <c r="F26" s="281"/>
      <c r="G26" s="281"/>
      <c r="H26" s="281"/>
      <c r="I26" s="281"/>
      <c r="J26" s="281"/>
      <c r="K26" s="279"/>
    </row>
    <row r="27" s="1" customFormat="1" ht="15" customHeight="1">
      <c r="B27" s="282"/>
      <c r="C27" s="281"/>
      <c r="D27" s="281" t="s">
        <v>1125</v>
      </c>
      <c r="E27" s="281"/>
      <c r="F27" s="281"/>
      <c r="G27" s="281"/>
      <c r="H27" s="281"/>
      <c r="I27" s="281"/>
      <c r="J27" s="281"/>
      <c r="K27" s="279"/>
    </row>
    <row r="28" s="1" customFormat="1" ht="15" customHeight="1">
      <c r="B28" s="282"/>
      <c r="C28" s="283"/>
      <c r="D28" s="281" t="s">
        <v>1126</v>
      </c>
      <c r="E28" s="281"/>
      <c r="F28" s="281"/>
      <c r="G28" s="281"/>
      <c r="H28" s="281"/>
      <c r="I28" s="281"/>
      <c r="J28" s="281"/>
      <c r="K28" s="279"/>
    </row>
    <row r="29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="1" customFormat="1" ht="15" customHeight="1">
      <c r="B30" s="282"/>
      <c r="C30" s="283"/>
      <c r="D30" s="281" t="s">
        <v>1127</v>
      </c>
      <c r="E30" s="281"/>
      <c r="F30" s="281"/>
      <c r="G30" s="281"/>
      <c r="H30" s="281"/>
      <c r="I30" s="281"/>
      <c r="J30" s="281"/>
      <c r="K30" s="279"/>
    </row>
    <row r="31" s="1" customFormat="1" ht="15" customHeight="1">
      <c r="B31" s="282"/>
      <c r="C31" s="283"/>
      <c r="D31" s="281" t="s">
        <v>1128</v>
      </c>
      <c r="E31" s="281"/>
      <c r="F31" s="281"/>
      <c r="G31" s="281"/>
      <c r="H31" s="281"/>
      <c r="I31" s="281"/>
      <c r="J31" s="281"/>
      <c r="K31" s="279"/>
    </row>
    <row r="32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="1" customFormat="1" ht="15" customHeight="1">
      <c r="B33" s="282"/>
      <c r="C33" s="283"/>
      <c r="D33" s="281" t="s">
        <v>1129</v>
      </c>
      <c r="E33" s="281"/>
      <c r="F33" s="281"/>
      <c r="G33" s="281"/>
      <c r="H33" s="281"/>
      <c r="I33" s="281"/>
      <c r="J33" s="281"/>
      <c r="K33" s="279"/>
    </row>
    <row r="34" s="1" customFormat="1" ht="15" customHeight="1">
      <c r="B34" s="282"/>
      <c r="C34" s="283"/>
      <c r="D34" s="281" t="s">
        <v>1130</v>
      </c>
      <c r="E34" s="281"/>
      <c r="F34" s="281"/>
      <c r="G34" s="281"/>
      <c r="H34" s="281"/>
      <c r="I34" s="281"/>
      <c r="J34" s="281"/>
      <c r="K34" s="279"/>
    </row>
    <row r="35" s="1" customFormat="1" ht="15" customHeight="1">
      <c r="B35" s="282"/>
      <c r="C35" s="283"/>
      <c r="D35" s="281" t="s">
        <v>1131</v>
      </c>
      <c r="E35" s="281"/>
      <c r="F35" s="281"/>
      <c r="G35" s="281"/>
      <c r="H35" s="281"/>
      <c r="I35" s="281"/>
      <c r="J35" s="281"/>
      <c r="K35" s="279"/>
    </row>
    <row r="36" s="1" customFormat="1" ht="15" customHeight="1">
      <c r="B36" s="282"/>
      <c r="C36" s="283"/>
      <c r="D36" s="281"/>
      <c r="E36" s="284" t="s">
        <v>121</v>
      </c>
      <c r="F36" s="281"/>
      <c r="G36" s="281" t="s">
        <v>1132</v>
      </c>
      <c r="H36" s="281"/>
      <c r="I36" s="281"/>
      <c r="J36" s="281"/>
      <c r="K36" s="279"/>
    </row>
    <row r="37" s="1" customFormat="1" ht="30.75" customHeight="1">
      <c r="B37" s="282"/>
      <c r="C37" s="283"/>
      <c r="D37" s="281"/>
      <c r="E37" s="284" t="s">
        <v>1133</v>
      </c>
      <c r="F37" s="281"/>
      <c r="G37" s="281" t="s">
        <v>1134</v>
      </c>
      <c r="H37" s="281"/>
      <c r="I37" s="281"/>
      <c r="J37" s="281"/>
      <c r="K37" s="279"/>
    </row>
    <row r="38" s="1" customFormat="1" ht="15" customHeight="1">
      <c r="B38" s="282"/>
      <c r="C38" s="283"/>
      <c r="D38" s="281"/>
      <c r="E38" s="284" t="s">
        <v>52</v>
      </c>
      <c r="F38" s="281"/>
      <c r="G38" s="281" t="s">
        <v>1135</v>
      </c>
      <c r="H38" s="281"/>
      <c r="I38" s="281"/>
      <c r="J38" s="281"/>
      <c r="K38" s="279"/>
    </row>
    <row r="39" s="1" customFormat="1" ht="15" customHeight="1">
      <c r="B39" s="282"/>
      <c r="C39" s="283"/>
      <c r="D39" s="281"/>
      <c r="E39" s="284" t="s">
        <v>53</v>
      </c>
      <c r="F39" s="281"/>
      <c r="G39" s="281" t="s">
        <v>1136</v>
      </c>
      <c r="H39" s="281"/>
      <c r="I39" s="281"/>
      <c r="J39" s="281"/>
      <c r="K39" s="279"/>
    </row>
    <row r="40" s="1" customFormat="1" ht="15" customHeight="1">
      <c r="B40" s="282"/>
      <c r="C40" s="283"/>
      <c r="D40" s="281"/>
      <c r="E40" s="284" t="s">
        <v>122</v>
      </c>
      <c r="F40" s="281"/>
      <c r="G40" s="281" t="s">
        <v>1137</v>
      </c>
      <c r="H40" s="281"/>
      <c r="I40" s="281"/>
      <c r="J40" s="281"/>
      <c r="K40" s="279"/>
    </row>
    <row r="41" s="1" customFormat="1" ht="15" customHeight="1">
      <c r="B41" s="282"/>
      <c r="C41" s="283"/>
      <c r="D41" s="281"/>
      <c r="E41" s="284" t="s">
        <v>123</v>
      </c>
      <c r="F41" s="281"/>
      <c r="G41" s="281" t="s">
        <v>1138</v>
      </c>
      <c r="H41" s="281"/>
      <c r="I41" s="281"/>
      <c r="J41" s="281"/>
      <c r="K41" s="279"/>
    </row>
    <row r="42" s="1" customFormat="1" ht="15" customHeight="1">
      <c r="B42" s="282"/>
      <c r="C42" s="283"/>
      <c r="D42" s="281"/>
      <c r="E42" s="284" t="s">
        <v>1139</v>
      </c>
      <c r="F42" s="281"/>
      <c r="G42" s="281" t="s">
        <v>1140</v>
      </c>
      <c r="H42" s="281"/>
      <c r="I42" s="281"/>
      <c r="J42" s="281"/>
      <c r="K42" s="279"/>
    </row>
    <row r="43" s="1" customFormat="1" ht="15" customHeight="1">
      <c r="B43" s="282"/>
      <c r="C43" s="283"/>
      <c r="D43" s="281"/>
      <c r="E43" s="284"/>
      <c r="F43" s="281"/>
      <c r="G43" s="281" t="s">
        <v>1141</v>
      </c>
      <c r="H43" s="281"/>
      <c r="I43" s="281"/>
      <c r="J43" s="281"/>
      <c r="K43" s="279"/>
    </row>
    <row r="44" s="1" customFormat="1" ht="15" customHeight="1">
      <c r="B44" s="282"/>
      <c r="C44" s="283"/>
      <c r="D44" s="281"/>
      <c r="E44" s="284" t="s">
        <v>1142</v>
      </c>
      <c r="F44" s="281"/>
      <c r="G44" s="281" t="s">
        <v>1143</v>
      </c>
      <c r="H44" s="281"/>
      <c r="I44" s="281"/>
      <c r="J44" s="281"/>
      <c r="K44" s="279"/>
    </row>
    <row r="45" s="1" customFormat="1" ht="15" customHeight="1">
      <c r="B45" s="282"/>
      <c r="C45" s="283"/>
      <c r="D45" s="281"/>
      <c r="E45" s="284" t="s">
        <v>125</v>
      </c>
      <c r="F45" s="281"/>
      <c r="G45" s="281" t="s">
        <v>1144</v>
      </c>
      <c r="H45" s="281"/>
      <c r="I45" s="281"/>
      <c r="J45" s="281"/>
      <c r="K45" s="279"/>
    </row>
    <row r="46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="1" customFormat="1" ht="15" customHeight="1">
      <c r="B47" s="282"/>
      <c r="C47" s="283"/>
      <c r="D47" s="281" t="s">
        <v>1145</v>
      </c>
      <c r="E47" s="281"/>
      <c r="F47" s="281"/>
      <c r="G47" s="281"/>
      <c r="H47" s="281"/>
      <c r="I47" s="281"/>
      <c r="J47" s="281"/>
      <c r="K47" s="279"/>
    </row>
    <row r="48" s="1" customFormat="1" ht="15" customHeight="1">
      <c r="B48" s="282"/>
      <c r="C48" s="283"/>
      <c r="D48" s="283"/>
      <c r="E48" s="281" t="s">
        <v>1146</v>
      </c>
      <c r="F48" s="281"/>
      <c r="G48" s="281"/>
      <c r="H48" s="281"/>
      <c r="I48" s="281"/>
      <c r="J48" s="281"/>
      <c r="K48" s="279"/>
    </row>
    <row r="49" s="1" customFormat="1" ht="15" customHeight="1">
      <c r="B49" s="282"/>
      <c r="C49" s="283"/>
      <c r="D49" s="283"/>
      <c r="E49" s="281" t="s">
        <v>1147</v>
      </c>
      <c r="F49" s="281"/>
      <c r="G49" s="281"/>
      <c r="H49" s="281"/>
      <c r="I49" s="281"/>
      <c r="J49" s="281"/>
      <c r="K49" s="279"/>
    </row>
    <row r="50" s="1" customFormat="1" ht="15" customHeight="1">
      <c r="B50" s="282"/>
      <c r="C50" s="283"/>
      <c r="D50" s="283"/>
      <c r="E50" s="281" t="s">
        <v>1148</v>
      </c>
      <c r="F50" s="281"/>
      <c r="G50" s="281"/>
      <c r="H50" s="281"/>
      <c r="I50" s="281"/>
      <c r="J50" s="281"/>
      <c r="K50" s="279"/>
    </row>
    <row r="51" s="1" customFormat="1" ht="15" customHeight="1">
      <c r="B51" s="282"/>
      <c r="C51" s="283"/>
      <c r="D51" s="281" t="s">
        <v>1149</v>
      </c>
      <c r="E51" s="281"/>
      <c r="F51" s="281"/>
      <c r="G51" s="281"/>
      <c r="H51" s="281"/>
      <c r="I51" s="281"/>
      <c r="J51" s="281"/>
      <c r="K51" s="279"/>
    </row>
    <row r="52" s="1" customFormat="1" ht="25.5" customHeight="1">
      <c r="B52" s="277"/>
      <c r="C52" s="278" t="s">
        <v>1150</v>
      </c>
      <c r="D52" s="278"/>
      <c r="E52" s="278"/>
      <c r="F52" s="278"/>
      <c r="G52" s="278"/>
      <c r="H52" s="278"/>
      <c r="I52" s="278"/>
      <c r="J52" s="278"/>
      <c r="K52" s="279"/>
    </row>
    <row r="53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="1" customFormat="1" ht="15" customHeight="1">
      <c r="B54" s="277"/>
      <c r="C54" s="281" t="s">
        <v>1151</v>
      </c>
      <c r="D54" s="281"/>
      <c r="E54" s="281"/>
      <c r="F54" s="281"/>
      <c r="G54" s="281"/>
      <c r="H54" s="281"/>
      <c r="I54" s="281"/>
      <c r="J54" s="281"/>
      <c r="K54" s="279"/>
    </row>
    <row r="55" s="1" customFormat="1" ht="15" customHeight="1">
      <c r="B55" s="277"/>
      <c r="C55" s="281" t="s">
        <v>1152</v>
      </c>
      <c r="D55" s="281"/>
      <c r="E55" s="281"/>
      <c r="F55" s="281"/>
      <c r="G55" s="281"/>
      <c r="H55" s="281"/>
      <c r="I55" s="281"/>
      <c r="J55" s="281"/>
      <c r="K55" s="279"/>
    </row>
    <row r="56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="1" customFormat="1" ht="15" customHeight="1">
      <c r="B57" s="277"/>
      <c r="C57" s="281" t="s">
        <v>1153</v>
      </c>
      <c r="D57" s="281"/>
      <c r="E57" s="281"/>
      <c r="F57" s="281"/>
      <c r="G57" s="281"/>
      <c r="H57" s="281"/>
      <c r="I57" s="281"/>
      <c r="J57" s="281"/>
      <c r="K57" s="279"/>
    </row>
    <row r="58" s="1" customFormat="1" ht="15" customHeight="1">
      <c r="B58" s="277"/>
      <c r="C58" s="283"/>
      <c r="D58" s="281" t="s">
        <v>1154</v>
      </c>
      <c r="E58" s="281"/>
      <c r="F58" s="281"/>
      <c r="G58" s="281"/>
      <c r="H58" s="281"/>
      <c r="I58" s="281"/>
      <c r="J58" s="281"/>
      <c r="K58" s="279"/>
    </row>
    <row r="59" s="1" customFormat="1" ht="15" customHeight="1">
      <c r="B59" s="277"/>
      <c r="C59" s="283"/>
      <c r="D59" s="281" t="s">
        <v>1155</v>
      </c>
      <c r="E59" s="281"/>
      <c r="F59" s="281"/>
      <c r="G59" s="281"/>
      <c r="H59" s="281"/>
      <c r="I59" s="281"/>
      <c r="J59" s="281"/>
      <c r="K59" s="279"/>
    </row>
    <row r="60" s="1" customFormat="1" ht="15" customHeight="1">
      <c r="B60" s="277"/>
      <c r="C60" s="283"/>
      <c r="D60" s="281" t="s">
        <v>1156</v>
      </c>
      <c r="E60" s="281"/>
      <c r="F60" s="281"/>
      <c r="G60" s="281"/>
      <c r="H60" s="281"/>
      <c r="I60" s="281"/>
      <c r="J60" s="281"/>
      <c r="K60" s="279"/>
    </row>
    <row r="61" s="1" customFormat="1" ht="15" customHeight="1">
      <c r="B61" s="277"/>
      <c r="C61" s="283"/>
      <c r="D61" s="281" t="s">
        <v>1157</v>
      </c>
      <c r="E61" s="281"/>
      <c r="F61" s="281"/>
      <c r="G61" s="281"/>
      <c r="H61" s="281"/>
      <c r="I61" s="281"/>
      <c r="J61" s="281"/>
      <c r="K61" s="279"/>
    </row>
    <row r="62" s="1" customFormat="1" ht="15" customHeight="1">
      <c r="B62" s="277"/>
      <c r="C62" s="283"/>
      <c r="D62" s="286" t="s">
        <v>1158</v>
      </c>
      <c r="E62" s="286"/>
      <c r="F62" s="286"/>
      <c r="G62" s="286"/>
      <c r="H62" s="286"/>
      <c r="I62" s="286"/>
      <c r="J62" s="286"/>
      <c r="K62" s="279"/>
    </row>
    <row r="63" s="1" customFormat="1" ht="15" customHeight="1">
      <c r="B63" s="277"/>
      <c r="C63" s="283"/>
      <c r="D63" s="281" t="s">
        <v>1159</v>
      </c>
      <c r="E63" s="281"/>
      <c r="F63" s="281"/>
      <c r="G63" s="281"/>
      <c r="H63" s="281"/>
      <c r="I63" s="281"/>
      <c r="J63" s="281"/>
      <c r="K63" s="279"/>
    </row>
    <row r="64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="1" customFormat="1" ht="15" customHeight="1">
      <c r="B65" s="277"/>
      <c r="C65" s="283"/>
      <c r="D65" s="281" t="s">
        <v>1160</v>
      </c>
      <c r="E65" s="281"/>
      <c r="F65" s="281"/>
      <c r="G65" s="281"/>
      <c r="H65" s="281"/>
      <c r="I65" s="281"/>
      <c r="J65" s="281"/>
      <c r="K65" s="279"/>
    </row>
    <row r="66" s="1" customFormat="1" ht="15" customHeight="1">
      <c r="B66" s="277"/>
      <c r="C66" s="283"/>
      <c r="D66" s="286" t="s">
        <v>1161</v>
      </c>
      <c r="E66" s="286"/>
      <c r="F66" s="286"/>
      <c r="G66" s="286"/>
      <c r="H66" s="286"/>
      <c r="I66" s="286"/>
      <c r="J66" s="286"/>
      <c r="K66" s="279"/>
    </row>
    <row r="67" s="1" customFormat="1" ht="15" customHeight="1">
      <c r="B67" s="277"/>
      <c r="C67" s="283"/>
      <c r="D67" s="281" t="s">
        <v>1162</v>
      </c>
      <c r="E67" s="281"/>
      <c r="F67" s="281"/>
      <c r="G67" s="281"/>
      <c r="H67" s="281"/>
      <c r="I67" s="281"/>
      <c r="J67" s="281"/>
      <c r="K67" s="279"/>
    </row>
    <row r="68" s="1" customFormat="1" ht="15" customHeight="1">
      <c r="B68" s="277"/>
      <c r="C68" s="283"/>
      <c r="D68" s="281" t="s">
        <v>1163</v>
      </c>
      <c r="E68" s="281"/>
      <c r="F68" s="281"/>
      <c r="G68" s="281"/>
      <c r="H68" s="281"/>
      <c r="I68" s="281"/>
      <c r="J68" s="281"/>
      <c r="K68" s="279"/>
    </row>
    <row r="69" s="1" customFormat="1" ht="15" customHeight="1">
      <c r="B69" s="277"/>
      <c r="C69" s="283"/>
      <c r="D69" s="281" t="s">
        <v>1164</v>
      </c>
      <c r="E69" s="281"/>
      <c r="F69" s="281"/>
      <c r="G69" s="281"/>
      <c r="H69" s="281"/>
      <c r="I69" s="281"/>
      <c r="J69" s="281"/>
      <c r="K69" s="279"/>
    </row>
    <row r="70" s="1" customFormat="1" ht="15" customHeight="1">
      <c r="B70" s="277"/>
      <c r="C70" s="283"/>
      <c r="D70" s="281" t="s">
        <v>1165</v>
      </c>
      <c r="E70" s="281"/>
      <c r="F70" s="281"/>
      <c r="G70" s="281"/>
      <c r="H70" s="281"/>
      <c r="I70" s="281"/>
      <c r="J70" s="281"/>
      <c r="K70" s="279"/>
    </row>
    <row r="7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="1" customFormat="1" ht="45" customHeight="1">
      <c r="B75" s="296"/>
      <c r="C75" s="297" t="s">
        <v>1166</v>
      </c>
      <c r="D75" s="297"/>
      <c r="E75" s="297"/>
      <c r="F75" s="297"/>
      <c r="G75" s="297"/>
      <c r="H75" s="297"/>
      <c r="I75" s="297"/>
      <c r="J75" s="297"/>
      <c r="K75" s="298"/>
    </row>
    <row r="76" s="1" customFormat="1" ht="17.25" customHeight="1">
      <c r="B76" s="296"/>
      <c r="C76" s="299" t="s">
        <v>1167</v>
      </c>
      <c r="D76" s="299"/>
      <c r="E76" s="299"/>
      <c r="F76" s="299" t="s">
        <v>1168</v>
      </c>
      <c r="G76" s="300"/>
      <c r="H76" s="299" t="s">
        <v>53</v>
      </c>
      <c r="I76" s="299" t="s">
        <v>56</v>
      </c>
      <c r="J76" s="299" t="s">
        <v>1169</v>
      </c>
      <c r="K76" s="298"/>
    </row>
    <row r="77" s="1" customFormat="1" ht="17.25" customHeight="1">
      <c r="B77" s="296"/>
      <c r="C77" s="301" t="s">
        <v>1170</v>
      </c>
      <c r="D77" s="301"/>
      <c r="E77" s="301"/>
      <c r="F77" s="302" t="s">
        <v>1171</v>
      </c>
      <c r="G77" s="303"/>
      <c r="H77" s="301"/>
      <c r="I77" s="301"/>
      <c r="J77" s="301" t="s">
        <v>1172</v>
      </c>
      <c r="K77" s="298"/>
    </row>
    <row r="78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="1" customFormat="1" ht="15" customHeight="1">
      <c r="B79" s="296"/>
      <c r="C79" s="284" t="s">
        <v>52</v>
      </c>
      <c r="D79" s="306"/>
      <c r="E79" s="306"/>
      <c r="F79" s="307" t="s">
        <v>1173</v>
      </c>
      <c r="G79" s="308"/>
      <c r="H79" s="284" t="s">
        <v>1174</v>
      </c>
      <c r="I79" s="284" t="s">
        <v>1175</v>
      </c>
      <c r="J79" s="284">
        <v>20</v>
      </c>
      <c r="K79" s="298"/>
    </row>
    <row r="80" s="1" customFormat="1" ht="15" customHeight="1">
      <c r="B80" s="296"/>
      <c r="C80" s="284" t="s">
        <v>1176</v>
      </c>
      <c r="D80" s="284"/>
      <c r="E80" s="284"/>
      <c r="F80" s="307" t="s">
        <v>1173</v>
      </c>
      <c r="G80" s="308"/>
      <c r="H80" s="284" t="s">
        <v>1177</v>
      </c>
      <c r="I80" s="284" t="s">
        <v>1175</v>
      </c>
      <c r="J80" s="284">
        <v>120</v>
      </c>
      <c r="K80" s="298"/>
    </row>
    <row r="81" s="1" customFormat="1" ht="15" customHeight="1">
      <c r="B81" s="309"/>
      <c r="C81" s="284" t="s">
        <v>1178</v>
      </c>
      <c r="D81" s="284"/>
      <c r="E81" s="284"/>
      <c r="F81" s="307" t="s">
        <v>1179</v>
      </c>
      <c r="G81" s="308"/>
      <c r="H81" s="284" t="s">
        <v>1180</v>
      </c>
      <c r="I81" s="284" t="s">
        <v>1175</v>
      </c>
      <c r="J81" s="284">
        <v>50</v>
      </c>
      <c r="K81" s="298"/>
    </row>
    <row r="82" s="1" customFormat="1" ht="15" customHeight="1">
      <c r="B82" s="309"/>
      <c r="C82" s="284" t="s">
        <v>1181</v>
      </c>
      <c r="D82" s="284"/>
      <c r="E82" s="284"/>
      <c r="F82" s="307" t="s">
        <v>1173</v>
      </c>
      <c r="G82" s="308"/>
      <c r="H82" s="284" t="s">
        <v>1182</v>
      </c>
      <c r="I82" s="284" t="s">
        <v>1183</v>
      </c>
      <c r="J82" s="284"/>
      <c r="K82" s="298"/>
    </row>
    <row r="83" s="1" customFormat="1" ht="15" customHeight="1">
      <c r="B83" s="309"/>
      <c r="C83" s="310" t="s">
        <v>1184</v>
      </c>
      <c r="D83" s="310"/>
      <c r="E83" s="310"/>
      <c r="F83" s="311" t="s">
        <v>1179</v>
      </c>
      <c r="G83" s="310"/>
      <c r="H83" s="310" t="s">
        <v>1185</v>
      </c>
      <c r="I83" s="310" t="s">
        <v>1175</v>
      </c>
      <c r="J83" s="310">
        <v>15</v>
      </c>
      <c r="K83" s="298"/>
    </row>
    <row r="84" s="1" customFormat="1" ht="15" customHeight="1">
      <c r="B84" s="309"/>
      <c r="C84" s="310" t="s">
        <v>1186</v>
      </c>
      <c r="D84" s="310"/>
      <c r="E84" s="310"/>
      <c r="F84" s="311" t="s">
        <v>1179</v>
      </c>
      <c r="G84" s="310"/>
      <c r="H84" s="310" t="s">
        <v>1187</v>
      </c>
      <c r="I84" s="310" t="s">
        <v>1175</v>
      </c>
      <c r="J84" s="310">
        <v>15</v>
      </c>
      <c r="K84" s="298"/>
    </row>
    <row r="85" s="1" customFormat="1" ht="15" customHeight="1">
      <c r="B85" s="309"/>
      <c r="C85" s="310" t="s">
        <v>1188</v>
      </c>
      <c r="D85" s="310"/>
      <c r="E85" s="310"/>
      <c r="F85" s="311" t="s">
        <v>1179</v>
      </c>
      <c r="G85" s="310"/>
      <c r="H85" s="310" t="s">
        <v>1189</v>
      </c>
      <c r="I85" s="310" t="s">
        <v>1175</v>
      </c>
      <c r="J85" s="310">
        <v>20</v>
      </c>
      <c r="K85" s="298"/>
    </row>
    <row r="86" s="1" customFormat="1" ht="15" customHeight="1">
      <c r="B86" s="309"/>
      <c r="C86" s="310" t="s">
        <v>1190</v>
      </c>
      <c r="D86" s="310"/>
      <c r="E86" s="310"/>
      <c r="F86" s="311" t="s">
        <v>1179</v>
      </c>
      <c r="G86" s="310"/>
      <c r="H86" s="310" t="s">
        <v>1191</v>
      </c>
      <c r="I86" s="310" t="s">
        <v>1175</v>
      </c>
      <c r="J86" s="310">
        <v>20</v>
      </c>
      <c r="K86" s="298"/>
    </row>
    <row r="87" s="1" customFormat="1" ht="15" customHeight="1">
      <c r="B87" s="309"/>
      <c r="C87" s="284" t="s">
        <v>1192</v>
      </c>
      <c r="D87" s="284"/>
      <c r="E87" s="284"/>
      <c r="F87" s="307" t="s">
        <v>1179</v>
      </c>
      <c r="G87" s="308"/>
      <c r="H87" s="284" t="s">
        <v>1193</v>
      </c>
      <c r="I87" s="284" t="s">
        <v>1175</v>
      </c>
      <c r="J87" s="284">
        <v>50</v>
      </c>
      <c r="K87" s="298"/>
    </row>
    <row r="88" s="1" customFormat="1" ht="15" customHeight="1">
      <c r="B88" s="309"/>
      <c r="C88" s="284" t="s">
        <v>1194</v>
      </c>
      <c r="D88" s="284"/>
      <c r="E88" s="284"/>
      <c r="F88" s="307" t="s">
        <v>1179</v>
      </c>
      <c r="G88" s="308"/>
      <c r="H88" s="284" t="s">
        <v>1195</v>
      </c>
      <c r="I88" s="284" t="s">
        <v>1175</v>
      </c>
      <c r="J88" s="284">
        <v>20</v>
      </c>
      <c r="K88" s="298"/>
    </row>
    <row r="89" s="1" customFormat="1" ht="15" customHeight="1">
      <c r="B89" s="309"/>
      <c r="C89" s="284" t="s">
        <v>1196</v>
      </c>
      <c r="D89" s="284"/>
      <c r="E89" s="284"/>
      <c r="F89" s="307" t="s">
        <v>1179</v>
      </c>
      <c r="G89" s="308"/>
      <c r="H89" s="284" t="s">
        <v>1197</v>
      </c>
      <c r="I89" s="284" t="s">
        <v>1175</v>
      </c>
      <c r="J89" s="284">
        <v>20</v>
      </c>
      <c r="K89" s="298"/>
    </row>
    <row r="90" s="1" customFormat="1" ht="15" customHeight="1">
      <c r="B90" s="309"/>
      <c r="C90" s="284" t="s">
        <v>1198</v>
      </c>
      <c r="D90" s="284"/>
      <c r="E90" s="284"/>
      <c r="F90" s="307" t="s">
        <v>1179</v>
      </c>
      <c r="G90" s="308"/>
      <c r="H90" s="284" t="s">
        <v>1199</v>
      </c>
      <c r="I90" s="284" t="s">
        <v>1175</v>
      </c>
      <c r="J90" s="284">
        <v>50</v>
      </c>
      <c r="K90" s="298"/>
    </row>
    <row r="91" s="1" customFormat="1" ht="15" customHeight="1">
      <c r="B91" s="309"/>
      <c r="C91" s="284" t="s">
        <v>1200</v>
      </c>
      <c r="D91" s="284"/>
      <c r="E91" s="284"/>
      <c r="F91" s="307" t="s">
        <v>1179</v>
      </c>
      <c r="G91" s="308"/>
      <c r="H91" s="284" t="s">
        <v>1200</v>
      </c>
      <c r="I91" s="284" t="s">
        <v>1175</v>
      </c>
      <c r="J91" s="284">
        <v>50</v>
      </c>
      <c r="K91" s="298"/>
    </row>
    <row r="92" s="1" customFormat="1" ht="15" customHeight="1">
      <c r="B92" s="309"/>
      <c r="C92" s="284" t="s">
        <v>478</v>
      </c>
      <c r="D92" s="284"/>
      <c r="E92" s="284"/>
      <c r="F92" s="307" t="s">
        <v>1179</v>
      </c>
      <c r="G92" s="308"/>
      <c r="H92" s="284" t="s">
        <v>1201</v>
      </c>
      <c r="I92" s="284" t="s">
        <v>1175</v>
      </c>
      <c r="J92" s="284">
        <v>255</v>
      </c>
      <c r="K92" s="298"/>
    </row>
    <row r="93" s="1" customFormat="1" ht="15" customHeight="1">
      <c r="B93" s="309"/>
      <c r="C93" s="284" t="s">
        <v>1202</v>
      </c>
      <c r="D93" s="284"/>
      <c r="E93" s="284"/>
      <c r="F93" s="307" t="s">
        <v>1173</v>
      </c>
      <c r="G93" s="308"/>
      <c r="H93" s="284" t="s">
        <v>1203</v>
      </c>
      <c r="I93" s="284" t="s">
        <v>1204</v>
      </c>
      <c r="J93" s="284"/>
      <c r="K93" s="298"/>
    </row>
    <row r="94" s="1" customFormat="1" ht="15" customHeight="1">
      <c r="B94" s="309"/>
      <c r="C94" s="284" t="s">
        <v>1205</v>
      </c>
      <c r="D94" s="284"/>
      <c r="E94" s="284"/>
      <c r="F94" s="307" t="s">
        <v>1173</v>
      </c>
      <c r="G94" s="308"/>
      <c r="H94" s="284" t="s">
        <v>1206</v>
      </c>
      <c r="I94" s="284" t="s">
        <v>1207</v>
      </c>
      <c r="J94" s="284"/>
      <c r="K94" s="298"/>
    </row>
    <row r="95" s="1" customFormat="1" ht="15" customHeight="1">
      <c r="B95" s="309"/>
      <c r="C95" s="284" t="s">
        <v>1208</v>
      </c>
      <c r="D95" s="284"/>
      <c r="E95" s="284"/>
      <c r="F95" s="307" t="s">
        <v>1173</v>
      </c>
      <c r="G95" s="308"/>
      <c r="H95" s="284" t="s">
        <v>1208</v>
      </c>
      <c r="I95" s="284" t="s">
        <v>1207</v>
      </c>
      <c r="J95" s="284"/>
      <c r="K95" s="298"/>
    </row>
    <row r="96" s="1" customFormat="1" ht="15" customHeight="1">
      <c r="B96" s="309"/>
      <c r="C96" s="284" t="s">
        <v>37</v>
      </c>
      <c r="D96" s="284"/>
      <c r="E96" s="284"/>
      <c r="F96" s="307" t="s">
        <v>1173</v>
      </c>
      <c r="G96" s="308"/>
      <c r="H96" s="284" t="s">
        <v>1209</v>
      </c>
      <c r="I96" s="284" t="s">
        <v>1207</v>
      </c>
      <c r="J96" s="284"/>
      <c r="K96" s="298"/>
    </row>
    <row r="97" s="1" customFormat="1" ht="15" customHeight="1">
      <c r="B97" s="309"/>
      <c r="C97" s="284" t="s">
        <v>47</v>
      </c>
      <c r="D97" s="284"/>
      <c r="E97" s="284"/>
      <c r="F97" s="307" t="s">
        <v>1173</v>
      </c>
      <c r="G97" s="308"/>
      <c r="H97" s="284" t="s">
        <v>1210</v>
      </c>
      <c r="I97" s="284" t="s">
        <v>1207</v>
      </c>
      <c r="J97" s="284"/>
      <c r="K97" s="298"/>
    </row>
    <row r="98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="1" customFormat="1" ht="45" customHeight="1">
      <c r="B102" s="296"/>
      <c r="C102" s="297" t="s">
        <v>1211</v>
      </c>
      <c r="D102" s="297"/>
      <c r="E102" s="297"/>
      <c r="F102" s="297"/>
      <c r="G102" s="297"/>
      <c r="H102" s="297"/>
      <c r="I102" s="297"/>
      <c r="J102" s="297"/>
      <c r="K102" s="298"/>
    </row>
    <row r="103" s="1" customFormat="1" ht="17.25" customHeight="1">
      <c r="B103" s="296"/>
      <c r="C103" s="299" t="s">
        <v>1167</v>
      </c>
      <c r="D103" s="299"/>
      <c r="E103" s="299"/>
      <c r="F103" s="299" t="s">
        <v>1168</v>
      </c>
      <c r="G103" s="300"/>
      <c r="H103" s="299" t="s">
        <v>53</v>
      </c>
      <c r="I103" s="299" t="s">
        <v>56</v>
      </c>
      <c r="J103" s="299" t="s">
        <v>1169</v>
      </c>
      <c r="K103" s="298"/>
    </row>
    <row r="104" s="1" customFormat="1" ht="17.25" customHeight="1">
      <c r="B104" s="296"/>
      <c r="C104" s="301" t="s">
        <v>1170</v>
      </c>
      <c r="D104" s="301"/>
      <c r="E104" s="301"/>
      <c r="F104" s="302" t="s">
        <v>1171</v>
      </c>
      <c r="G104" s="303"/>
      <c r="H104" s="301"/>
      <c r="I104" s="301"/>
      <c r="J104" s="301" t="s">
        <v>1172</v>
      </c>
      <c r="K104" s="298"/>
    </row>
    <row r="105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="1" customFormat="1" ht="15" customHeight="1">
      <c r="B106" s="296"/>
      <c r="C106" s="284" t="s">
        <v>52</v>
      </c>
      <c r="D106" s="306"/>
      <c r="E106" s="306"/>
      <c r="F106" s="307" t="s">
        <v>1173</v>
      </c>
      <c r="G106" s="284"/>
      <c r="H106" s="284" t="s">
        <v>1212</v>
      </c>
      <c r="I106" s="284" t="s">
        <v>1175</v>
      </c>
      <c r="J106" s="284">
        <v>20</v>
      </c>
      <c r="K106" s="298"/>
    </row>
    <row r="107" s="1" customFormat="1" ht="15" customHeight="1">
      <c r="B107" s="296"/>
      <c r="C107" s="284" t="s">
        <v>1176</v>
      </c>
      <c r="D107" s="284"/>
      <c r="E107" s="284"/>
      <c r="F107" s="307" t="s">
        <v>1173</v>
      </c>
      <c r="G107" s="284"/>
      <c r="H107" s="284" t="s">
        <v>1212</v>
      </c>
      <c r="I107" s="284" t="s">
        <v>1175</v>
      </c>
      <c r="J107" s="284">
        <v>120</v>
      </c>
      <c r="K107" s="298"/>
    </row>
    <row r="108" s="1" customFormat="1" ht="15" customHeight="1">
      <c r="B108" s="309"/>
      <c r="C108" s="284" t="s">
        <v>1178</v>
      </c>
      <c r="D108" s="284"/>
      <c r="E108" s="284"/>
      <c r="F108" s="307" t="s">
        <v>1179</v>
      </c>
      <c r="G108" s="284"/>
      <c r="H108" s="284" t="s">
        <v>1212</v>
      </c>
      <c r="I108" s="284" t="s">
        <v>1175</v>
      </c>
      <c r="J108" s="284">
        <v>50</v>
      </c>
      <c r="K108" s="298"/>
    </row>
    <row r="109" s="1" customFormat="1" ht="15" customHeight="1">
      <c r="B109" s="309"/>
      <c r="C109" s="284" t="s">
        <v>1181</v>
      </c>
      <c r="D109" s="284"/>
      <c r="E109" s="284"/>
      <c r="F109" s="307" t="s">
        <v>1173</v>
      </c>
      <c r="G109" s="284"/>
      <c r="H109" s="284" t="s">
        <v>1212</v>
      </c>
      <c r="I109" s="284" t="s">
        <v>1183</v>
      </c>
      <c r="J109" s="284"/>
      <c r="K109" s="298"/>
    </row>
    <row r="110" s="1" customFormat="1" ht="15" customHeight="1">
      <c r="B110" s="309"/>
      <c r="C110" s="284" t="s">
        <v>1192</v>
      </c>
      <c r="D110" s="284"/>
      <c r="E110" s="284"/>
      <c r="F110" s="307" t="s">
        <v>1179</v>
      </c>
      <c r="G110" s="284"/>
      <c r="H110" s="284" t="s">
        <v>1212</v>
      </c>
      <c r="I110" s="284" t="s">
        <v>1175</v>
      </c>
      <c r="J110" s="284">
        <v>50</v>
      </c>
      <c r="K110" s="298"/>
    </row>
    <row r="111" s="1" customFormat="1" ht="15" customHeight="1">
      <c r="B111" s="309"/>
      <c r="C111" s="284" t="s">
        <v>1200</v>
      </c>
      <c r="D111" s="284"/>
      <c r="E111" s="284"/>
      <c r="F111" s="307" t="s">
        <v>1179</v>
      </c>
      <c r="G111" s="284"/>
      <c r="H111" s="284" t="s">
        <v>1212</v>
      </c>
      <c r="I111" s="284" t="s">
        <v>1175</v>
      </c>
      <c r="J111" s="284">
        <v>50</v>
      </c>
      <c r="K111" s="298"/>
    </row>
    <row r="112" s="1" customFormat="1" ht="15" customHeight="1">
      <c r="B112" s="309"/>
      <c r="C112" s="284" t="s">
        <v>1198</v>
      </c>
      <c r="D112" s="284"/>
      <c r="E112" s="284"/>
      <c r="F112" s="307" t="s">
        <v>1179</v>
      </c>
      <c r="G112" s="284"/>
      <c r="H112" s="284" t="s">
        <v>1212</v>
      </c>
      <c r="I112" s="284" t="s">
        <v>1175</v>
      </c>
      <c r="J112" s="284">
        <v>50</v>
      </c>
      <c r="K112" s="298"/>
    </row>
    <row r="113" s="1" customFormat="1" ht="15" customHeight="1">
      <c r="B113" s="309"/>
      <c r="C113" s="284" t="s">
        <v>52</v>
      </c>
      <c r="D113" s="284"/>
      <c r="E113" s="284"/>
      <c r="F113" s="307" t="s">
        <v>1173</v>
      </c>
      <c r="G113" s="284"/>
      <c r="H113" s="284" t="s">
        <v>1213</v>
      </c>
      <c r="I113" s="284" t="s">
        <v>1175</v>
      </c>
      <c r="J113" s="284">
        <v>20</v>
      </c>
      <c r="K113" s="298"/>
    </row>
    <row r="114" s="1" customFormat="1" ht="15" customHeight="1">
      <c r="B114" s="309"/>
      <c r="C114" s="284" t="s">
        <v>1214</v>
      </c>
      <c r="D114" s="284"/>
      <c r="E114" s="284"/>
      <c r="F114" s="307" t="s">
        <v>1173</v>
      </c>
      <c r="G114" s="284"/>
      <c r="H114" s="284" t="s">
        <v>1215</v>
      </c>
      <c r="I114" s="284" t="s">
        <v>1175</v>
      </c>
      <c r="J114" s="284">
        <v>120</v>
      </c>
      <c r="K114" s="298"/>
    </row>
    <row r="115" s="1" customFormat="1" ht="15" customHeight="1">
      <c r="B115" s="309"/>
      <c r="C115" s="284" t="s">
        <v>37</v>
      </c>
      <c r="D115" s="284"/>
      <c r="E115" s="284"/>
      <c r="F115" s="307" t="s">
        <v>1173</v>
      </c>
      <c r="G115" s="284"/>
      <c r="H115" s="284" t="s">
        <v>1216</v>
      </c>
      <c r="I115" s="284" t="s">
        <v>1207</v>
      </c>
      <c r="J115" s="284"/>
      <c r="K115" s="298"/>
    </row>
    <row r="116" s="1" customFormat="1" ht="15" customHeight="1">
      <c r="B116" s="309"/>
      <c r="C116" s="284" t="s">
        <v>47</v>
      </c>
      <c r="D116" s="284"/>
      <c r="E116" s="284"/>
      <c r="F116" s="307" t="s">
        <v>1173</v>
      </c>
      <c r="G116" s="284"/>
      <c r="H116" s="284" t="s">
        <v>1217</v>
      </c>
      <c r="I116" s="284" t="s">
        <v>1207</v>
      </c>
      <c r="J116" s="284"/>
      <c r="K116" s="298"/>
    </row>
    <row r="117" s="1" customFormat="1" ht="15" customHeight="1">
      <c r="B117" s="309"/>
      <c r="C117" s="284" t="s">
        <v>56</v>
      </c>
      <c r="D117" s="284"/>
      <c r="E117" s="284"/>
      <c r="F117" s="307" t="s">
        <v>1173</v>
      </c>
      <c r="G117" s="284"/>
      <c r="H117" s="284" t="s">
        <v>1218</v>
      </c>
      <c r="I117" s="284" t="s">
        <v>1219</v>
      </c>
      <c r="J117" s="284"/>
      <c r="K117" s="298"/>
    </row>
    <row r="118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="1" customFormat="1" ht="45" customHeight="1">
      <c r="B122" s="325"/>
      <c r="C122" s="275" t="s">
        <v>1220</v>
      </c>
      <c r="D122" s="275"/>
      <c r="E122" s="275"/>
      <c r="F122" s="275"/>
      <c r="G122" s="275"/>
      <c r="H122" s="275"/>
      <c r="I122" s="275"/>
      <c r="J122" s="275"/>
      <c r="K122" s="326"/>
    </row>
    <row r="123" s="1" customFormat="1" ht="17.25" customHeight="1">
      <c r="B123" s="327"/>
      <c r="C123" s="299" t="s">
        <v>1167</v>
      </c>
      <c r="D123" s="299"/>
      <c r="E123" s="299"/>
      <c r="F123" s="299" t="s">
        <v>1168</v>
      </c>
      <c r="G123" s="300"/>
      <c r="H123" s="299" t="s">
        <v>53</v>
      </c>
      <c r="I123" s="299" t="s">
        <v>56</v>
      </c>
      <c r="J123" s="299" t="s">
        <v>1169</v>
      </c>
      <c r="K123" s="328"/>
    </row>
    <row r="124" s="1" customFormat="1" ht="17.25" customHeight="1">
      <c r="B124" s="327"/>
      <c r="C124" s="301" t="s">
        <v>1170</v>
      </c>
      <c r="D124" s="301"/>
      <c r="E124" s="301"/>
      <c r="F124" s="302" t="s">
        <v>1171</v>
      </c>
      <c r="G124" s="303"/>
      <c r="H124" s="301"/>
      <c r="I124" s="301"/>
      <c r="J124" s="301" t="s">
        <v>1172</v>
      </c>
      <c r="K124" s="328"/>
    </row>
    <row r="125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="1" customFormat="1" ht="15" customHeight="1">
      <c r="B126" s="329"/>
      <c r="C126" s="284" t="s">
        <v>1176</v>
      </c>
      <c r="D126" s="306"/>
      <c r="E126" s="306"/>
      <c r="F126" s="307" t="s">
        <v>1173</v>
      </c>
      <c r="G126" s="284"/>
      <c r="H126" s="284" t="s">
        <v>1212</v>
      </c>
      <c r="I126" s="284" t="s">
        <v>1175</v>
      </c>
      <c r="J126" s="284">
        <v>120</v>
      </c>
      <c r="K126" s="332"/>
    </row>
    <row r="127" s="1" customFormat="1" ht="15" customHeight="1">
      <c r="B127" s="329"/>
      <c r="C127" s="284" t="s">
        <v>1221</v>
      </c>
      <c r="D127" s="284"/>
      <c r="E127" s="284"/>
      <c r="F127" s="307" t="s">
        <v>1173</v>
      </c>
      <c r="G127" s="284"/>
      <c r="H127" s="284" t="s">
        <v>1222</v>
      </c>
      <c r="I127" s="284" t="s">
        <v>1175</v>
      </c>
      <c r="J127" s="284" t="s">
        <v>1223</v>
      </c>
      <c r="K127" s="332"/>
    </row>
    <row r="128" s="1" customFormat="1" ht="15" customHeight="1">
      <c r="B128" s="329"/>
      <c r="C128" s="284" t="s">
        <v>1121</v>
      </c>
      <c r="D128" s="284"/>
      <c r="E128" s="284"/>
      <c r="F128" s="307" t="s">
        <v>1173</v>
      </c>
      <c r="G128" s="284"/>
      <c r="H128" s="284" t="s">
        <v>1224</v>
      </c>
      <c r="I128" s="284" t="s">
        <v>1175</v>
      </c>
      <c r="J128" s="284" t="s">
        <v>1223</v>
      </c>
      <c r="K128" s="332"/>
    </row>
    <row r="129" s="1" customFormat="1" ht="15" customHeight="1">
      <c r="B129" s="329"/>
      <c r="C129" s="284" t="s">
        <v>1184</v>
      </c>
      <c r="D129" s="284"/>
      <c r="E129" s="284"/>
      <c r="F129" s="307" t="s">
        <v>1179</v>
      </c>
      <c r="G129" s="284"/>
      <c r="H129" s="284" t="s">
        <v>1185</v>
      </c>
      <c r="I129" s="284" t="s">
        <v>1175</v>
      </c>
      <c r="J129" s="284">
        <v>15</v>
      </c>
      <c r="K129" s="332"/>
    </row>
    <row r="130" s="1" customFormat="1" ht="15" customHeight="1">
      <c r="B130" s="329"/>
      <c r="C130" s="310" t="s">
        <v>1186</v>
      </c>
      <c r="D130" s="310"/>
      <c r="E130" s="310"/>
      <c r="F130" s="311" t="s">
        <v>1179</v>
      </c>
      <c r="G130" s="310"/>
      <c r="H130" s="310" t="s">
        <v>1187</v>
      </c>
      <c r="I130" s="310" t="s">
        <v>1175</v>
      </c>
      <c r="J130" s="310">
        <v>15</v>
      </c>
      <c r="K130" s="332"/>
    </row>
    <row r="131" s="1" customFormat="1" ht="15" customHeight="1">
      <c r="B131" s="329"/>
      <c r="C131" s="310" t="s">
        <v>1188</v>
      </c>
      <c r="D131" s="310"/>
      <c r="E131" s="310"/>
      <c r="F131" s="311" t="s">
        <v>1179</v>
      </c>
      <c r="G131" s="310"/>
      <c r="H131" s="310" t="s">
        <v>1189</v>
      </c>
      <c r="I131" s="310" t="s">
        <v>1175</v>
      </c>
      <c r="J131" s="310">
        <v>20</v>
      </c>
      <c r="K131" s="332"/>
    </row>
    <row r="132" s="1" customFormat="1" ht="15" customHeight="1">
      <c r="B132" s="329"/>
      <c r="C132" s="310" t="s">
        <v>1190</v>
      </c>
      <c r="D132" s="310"/>
      <c r="E132" s="310"/>
      <c r="F132" s="311" t="s">
        <v>1179</v>
      </c>
      <c r="G132" s="310"/>
      <c r="H132" s="310" t="s">
        <v>1191</v>
      </c>
      <c r="I132" s="310" t="s">
        <v>1175</v>
      </c>
      <c r="J132" s="310">
        <v>20</v>
      </c>
      <c r="K132" s="332"/>
    </row>
    <row r="133" s="1" customFormat="1" ht="15" customHeight="1">
      <c r="B133" s="329"/>
      <c r="C133" s="284" t="s">
        <v>1178</v>
      </c>
      <c r="D133" s="284"/>
      <c r="E133" s="284"/>
      <c r="F133" s="307" t="s">
        <v>1179</v>
      </c>
      <c r="G133" s="284"/>
      <c r="H133" s="284" t="s">
        <v>1212</v>
      </c>
      <c r="I133" s="284" t="s">
        <v>1175</v>
      </c>
      <c r="J133" s="284">
        <v>50</v>
      </c>
      <c r="K133" s="332"/>
    </row>
    <row r="134" s="1" customFormat="1" ht="15" customHeight="1">
      <c r="B134" s="329"/>
      <c r="C134" s="284" t="s">
        <v>1192</v>
      </c>
      <c r="D134" s="284"/>
      <c r="E134" s="284"/>
      <c r="F134" s="307" t="s">
        <v>1179</v>
      </c>
      <c r="G134" s="284"/>
      <c r="H134" s="284" t="s">
        <v>1212</v>
      </c>
      <c r="I134" s="284" t="s">
        <v>1175</v>
      </c>
      <c r="J134" s="284">
        <v>50</v>
      </c>
      <c r="K134" s="332"/>
    </row>
    <row r="135" s="1" customFormat="1" ht="15" customHeight="1">
      <c r="B135" s="329"/>
      <c r="C135" s="284" t="s">
        <v>1198</v>
      </c>
      <c r="D135" s="284"/>
      <c r="E135" s="284"/>
      <c r="F135" s="307" t="s">
        <v>1179</v>
      </c>
      <c r="G135" s="284"/>
      <c r="H135" s="284" t="s">
        <v>1212</v>
      </c>
      <c r="I135" s="284" t="s">
        <v>1175</v>
      </c>
      <c r="J135" s="284">
        <v>50</v>
      </c>
      <c r="K135" s="332"/>
    </row>
    <row r="136" s="1" customFormat="1" ht="15" customHeight="1">
      <c r="B136" s="329"/>
      <c r="C136" s="284" t="s">
        <v>1200</v>
      </c>
      <c r="D136" s="284"/>
      <c r="E136" s="284"/>
      <c r="F136" s="307" t="s">
        <v>1179</v>
      </c>
      <c r="G136" s="284"/>
      <c r="H136" s="284" t="s">
        <v>1212</v>
      </c>
      <c r="I136" s="284" t="s">
        <v>1175</v>
      </c>
      <c r="J136" s="284">
        <v>50</v>
      </c>
      <c r="K136" s="332"/>
    </row>
    <row r="137" s="1" customFormat="1" ht="15" customHeight="1">
      <c r="B137" s="329"/>
      <c r="C137" s="284" t="s">
        <v>478</v>
      </c>
      <c r="D137" s="284"/>
      <c r="E137" s="284"/>
      <c r="F137" s="307" t="s">
        <v>1179</v>
      </c>
      <c r="G137" s="284"/>
      <c r="H137" s="284" t="s">
        <v>1225</v>
      </c>
      <c r="I137" s="284" t="s">
        <v>1175</v>
      </c>
      <c r="J137" s="284">
        <v>255</v>
      </c>
      <c r="K137" s="332"/>
    </row>
    <row r="138" s="1" customFormat="1" ht="15" customHeight="1">
      <c r="B138" s="329"/>
      <c r="C138" s="284" t="s">
        <v>1202</v>
      </c>
      <c r="D138" s="284"/>
      <c r="E138" s="284"/>
      <c r="F138" s="307" t="s">
        <v>1173</v>
      </c>
      <c r="G138" s="284"/>
      <c r="H138" s="284" t="s">
        <v>1226</v>
      </c>
      <c r="I138" s="284" t="s">
        <v>1204</v>
      </c>
      <c r="J138" s="284"/>
      <c r="K138" s="332"/>
    </row>
    <row r="139" s="1" customFormat="1" ht="15" customHeight="1">
      <c r="B139" s="329"/>
      <c r="C139" s="284" t="s">
        <v>1205</v>
      </c>
      <c r="D139" s="284"/>
      <c r="E139" s="284"/>
      <c r="F139" s="307" t="s">
        <v>1173</v>
      </c>
      <c r="G139" s="284"/>
      <c r="H139" s="284" t="s">
        <v>1227</v>
      </c>
      <c r="I139" s="284" t="s">
        <v>1207</v>
      </c>
      <c r="J139" s="284"/>
      <c r="K139" s="332"/>
    </row>
    <row r="140" s="1" customFormat="1" ht="15" customHeight="1">
      <c r="B140" s="329"/>
      <c r="C140" s="284" t="s">
        <v>1208</v>
      </c>
      <c r="D140" s="284"/>
      <c r="E140" s="284"/>
      <c r="F140" s="307" t="s">
        <v>1173</v>
      </c>
      <c r="G140" s="284"/>
      <c r="H140" s="284" t="s">
        <v>1208</v>
      </c>
      <c r="I140" s="284" t="s">
        <v>1207</v>
      </c>
      <c r="J140" s="284"/>
      <c r="K140" s="332"/>
    </row>
    <row r="141" s="1" customFormat="1" ht="15" customHeight="1">
      <c r="B141" s="329"/>
      <c r="C141" s="284" t="s">
        <v>37</v>
      </c>
      <c r="D141" s="284"/>
      <c r="E141" s="284"/>
      <c r="F141" s="307" t="s">
        <v>1173</v>
      </c>
      <c r="G141" s="284"/>
      <c r="H141" s="284" t="s">
        <v>1228</v>
      </c>
      <c r="I141" s="284" t="s">
        <v>1207</v>
      </c>
      <c r="J141" s="284"/>
      <c r="K141" s="332"/>
    </row>
    <row r="142" s="1" customFormat="1" ht="15" customHeight="1">
      <c r="B142" s="329"/>
      <c r="C142" s="284" t="s">
        <v>1229</v>
      </c>
      <c r="D142" s="284"/>
      <c r="E142" s="284"/>
      <c r="F142" s="307" t="s">
        <v>1173</v>
      </c>
      <c r="G142" s="284"/>
      <c r="H142" s="284" t="s">
        <v>1230</v>
      </c>
      <c r="I142" s="284" t="s">
        <v>1207</v>
      </c>
      <c r="J142" s="284"/>
      <c r="K142" s="332"/>
    </row>
    <row r="143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="1" customFormat="1" ht="45" customHeight="1">
      <c r="B147" s="296"/>
      <c r="C147" s="297" t="s">
        <v>1231</v>
      </c>
      <c r="D147" s="297"/>
      <c r="E147" s="297"/>
      <c r="F147" s="297"/>
      <c r="G147" s="297"/>
      <c r="H147" s="297"/>
      <c r="I147" s="297"/>
      <c r="J147" s="297"/>
      <c r="K147" s="298"/>
    </row>
    <row r="148" s="1" customFormat="1" ht="17.25" customHeight="1">
      <c r="B148" s="296"/>
      <c r="C148" s="299" t="s">
        <v>1167</v>
      </c>
      <c r="D148" s="299"/>
      <c r="E148" s="299"/>
      <c r="F148" s="299" t="s">
        <v>1168</v>
      </c>
      <c r="G148" s="300"/>
      <c r="H148" s="299" t="s">
        <v>53</v>
      </c>
      <c r="I148" s="299" t="s">
        <v>56</v>
      </c>
      <c r="J148" s="299" t="s">
        <v>1169</v>
      </c>
      <c r="K148" s="298"/>
    </row>
    <row r="149" s="1" customFormat="1" ht="17.25" customHeight="1">
      <c r="B149" s="296"/>
      <c r="C149" s="301" t="s">
        <v>1170</v>
      </c>
      <c r="D149" s="301"/>
      <c r="E149" s="301"/>
      <c r="F149" s="302" t="s">
        <v>1171</v>
      </c>
      <c r="G149" s="303"/>
      <c r="H149" s="301"/>
      <c r="I149" s="301"/>
      <c r="J149" s="301" t="s">
        <v>1172</v>
      </c>
      <c r="K149" s="298"/>
    </row>
    <row r="150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="1" customFormat="1" ht="15" customHeight="1">
      <c r="B151" s="309"/>
      <c r="C151" s="336" t="s">
        <v>1176</v>
      </c>
      <c r="D151" s="284"/>
      <c r="E151" s="284"/>
      <c r="F151" s="337" t="s">
        <v>1173</v>
      </c>
      <c r="G151" s="284"/>
      <c r="H151" s="336" t="s">
        <v>1212</v>
      </c>
      <c r="I151" s="336" t="s">
        <v>1175</v>
      </c>
      <c r="J151" s="336">
        <v>120</v>
      </c>
      <c r="K151" s="332"/>
    </row>
    <row r="152" s="1" customFormat="1" ht="15" customHeight="1">
      <c r="B152" s="309"/>
      <c r="C152" s="336" t="s">
        <v>1221</v>
      </c>
      <c r="D152" s="284"/>
      <c r="E152" s="284"/>
      <c r="F152" s="337" t="s">
        <v>1173</v>
      </c>
      <c r="G152" s="284"/>
      <c r="H152" s="336" t="s">
        <v>1232</v>
      </c>
      <c r="I152" s="336" t="s">
        <v>1175</v>
      </c>
      <c r="J152" s="336" t="s">
        <v>1223</v>
      </c>
      <c r="K152" s="332"/>
    </row>
    <row r="153" s="1" customFormat="1" ht="15" customHeight="1">
      <c r="B153" s="309"/>
      <c r="C153" s="336" t="s">
        <v>1121</v>
      </c>
      <c r="D153" s="284"/>
      <c r="E153" s="284"/>
      <c r="F153" s="337" t="s">
        <v>1173</v>
      </c>
      <c r="G153" s="284"/>
      <c r="H153" s="336" t="s">
        <v>1233</v>
      </c>
      <c r="I153" s="336" t="s">
        <v>1175</v>
      </c>
      <c r="J153" s="336" t="s">
        <v>1223</v>
      </c>
      <c r="K153" s="332"/>
    </row>
    <row r="154" s="1" customFormat="1" ht="15" customHeight="1">
      <c r="B154" s="309"/>
      <c r="C154" s="336" t="s">
        <v>1178</v>
      </c>
      <c r="D154" s="284"/>
      <c r="E154" s="284"/>
      <c r="F154" s="337" t="s">
        <v>1179</v>
      </c>
      <c r="G154" s="284"/>
      <c r="H154" s="336" t="s">
        <v>1212</v>
      </c>
      <c r="I154" s="336" t="s">
        <v>1175</v>
      </c>
      <c r="J154" s="336">
        <v>50</v>
      </c>
      <c r="K154" s="332"/>
    </row>
    <row r="155" s="1" customFormat="1" ht="15" customHeight="1">
      <c r="B155" s="309"/>
      <c r="C155" s="336" t="s">
        <v>1181</v>
      </c>
      <c r="D155" s="284"/>
      <c r="E155" s="284"/>
      <c r="F155" s="337" t="s">
        <v>1173</v>
      </c>
      <c r="G155" s="284"/>
      <c r="H155" s="336" t="s">
        <v>1212</v>
      </c>
      <c r="I155" s="336" t="s">
        <v>1183</v>
      </c>
      <c r="J155" s="336"/>
      <c r="K155" s="332"/>
    </row>
    <row r="156" s="1" customFormat="1" ht="15" customHeight="1">
      <c r="B156" s="309"/>
      <c r="C156" s="336" t="s">
        <v>1192</v>
      </c>
      <c r="D156" s="284"/>
      <c r="E156" s="284"/>
      <c r="F156" s="337" t="s">
        <v>1179</v>
      </c>
      <c r="G156" s="284"/>
      <c r="H156" s="336" t="s">
        <v>1212</v>
      </c>
      <c r="I156" s="336" t="s">
        <v>1175</v>
      </c>
      <c r="J156" s="336">
        <v>50</v>
      </c>
      <c r="K156" s="332"/>
    </row>
    <row r="157" s="1" customFormat="1" ht="15" customHeight="1">
      <c r="B157" s="309"/>
      <c r="C157" s="336" t="s">
        <v>1200</v>
      </c>
      <c r="D157" s="284"/>
      <c r="E157" s="284"/>
      <c r="F157" s="337" t="s">
        <v>1179</v>
      </c>
      <c r="G157" s="284"/>
      <c r="H157" s="336" t="s">
        <v>1212</v>
      </c>
      <c r="I157" s="336" t="s">
        <v>1175</v>
      </c>
      <c r="J157" s="336">
        <v>50</v>
      </c>
      <c r="K157" s="332"/>
    </row>
    <row r="158" s="1" customFormat="1" ht="15" customHeight="1">
      <c r="B158" s="309"/>
      <c r="C158" s="336" t="s">
        <v>1198</v>
      </c>
      <c r="D158" s="284"/>
      <c r="E158" s="284"/>
      <c r="F158" s="337" t="s">
        <v>1179</v>
      </c>
      <c r="G158" s="284"/>
      <c r="H158" s="336" t="s">
        <v>1212</v>
      </c>
      <c r="I158" s="336" t="s">
        <v>1175</v>
      </c>
      <c r="J158" s="336">
        <v>50</v>
      </c>
      <c r="K158" s="332"/>
    </row>
    <row r="159" s="1" customFormat="1" ht="15" customHeight="1">
      <c r="B159" s="309"/>
      <c r="C159" s="336" t="s">
        <v>107</v>
      </c>
      <c r="D159" s="284"/>
      <c r="E159" s="284"/>
      <c r="F159" s="337" t="s">
        <v>1173</v>
      </c>
      <c r="G159" s="284"/>
      <c r="H159" s="336" t="s">
        <v>1234</v>
      </c>
      <c r="I159" s="336" t="s">
        <v>1175</v>
      </c>
      <c r="J159" s="336" t="s">
        <v>1235</v>
      </c>
      <c r="K159" s="332"/>
    </row>
    <row r="160" s="1" customFormat="1" ht="15" customHeight="1">
      <c r="B160" s="309"/>
      <c r="C160" s="336" t="s">
        <v>1236</v>
      </c>
      <c r="D160" s="284"/>
      <c r="E160" s="284"/>
      <c r="F160" s="337" t="s">
        <v>1173</v>
      </c>
      <c r="G160" s="284"/>
      <c r="H160" s="336" t="s">
        <v>1237</v>
      </c>
      <c r="I160" s="336" t="s">
        <v>1207</v>
      </c>
      <c r="J160" s="336"/>
      <c r="K160" s="332"/>
    </row>
    <row r="16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="1" customFormat="1" ht="45" customHeight="1">
      <c r="B165" s="274"/>
      <c r="C165" s="275" t="s">
        <v>1238</v>
      </c>
      <c r="D165" s="275"/>
      <c r="E165" s="275"/>
      <c r="F165" s="275"/>
      <c r="G165" s="275"/>
      <c r="H165" s="275"/>
      <c r="I165" s="275"/>
      <c r="J165" s="275"/>
      <c r="K165" s="276"/>
    </row>
    <row r="166" s="1" customFormat="1" ht="17.25" customHeight="1">
      <c r="B166" s="274"/>
      <c r="C166" s="299" t="s">
        <v>1167</v>
      </c>
      <c r="D166" s="299"/>
      <c r="E166" s="299"/>
      <c r="F166" s="299" t="s">
        <v>1168</v>
      </c>
      <c r="G166" s="341"/>
      <c r="H166" s="342" t="s">
        <v>53</v>
      </c>
      <c r="I166" s="342" t="s">
        <v>56</v>
      </c>
      <c r="J166" s="299" t="s">
        <v>1169</v>
      </c>
      <c r="K166" s="276"/>
    </row>
    <row r="167" s="1" customFormat="1" ht="17.25" customHeight="1">
      <c r="B167" s="277"/>
      <c r="C167" s="301" t="s">
        <v>1170</v>
      </c>
      <c r="D167" s="301"/>
      <c r="E167" s="301"/>
      <c r="F167" s="302" t="s">
        <v>1171</v>
      </c>
      <c r="G167" s="343"/>
      <c r="H167" s="344"/>
      <c r="I167" s="344"/>
      <c r="J167" s="301" t="s">
        <v>1172</v>
      </c>
      <c r="K167" s="279"/>
    </row>
    <row r="168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="1" customFormat="1" ht="15" customHeight="1">
      <c r="B169" s="309"/>
      <c r="C169" s="284" t="s">
        <v>1176</v>
      </c>
      <c r="D169" s="284"/>
      <c r="E169" s="284"/>
      <c r="F169" s="307" t="s">
        <v>1173</v>
      </c>
      <c r="G169" s="284"/>
      <c r="H169" s="284" t="s">
        <v>1212</v>
      </c>
      <c r="I169" s="284" t="s">
        <v>1175</v>
      </c>
      <c r="J169" s="284">
        <v>120</v>
      </c>
      <c r="K169" s="332"/>
    </row>
    <row r="170" s="1" customFormat="1" ht="15" customHeight="1">
      <c r="B170" s="309"/>
      <c r="C170" s="284" t="s">
        <v>1221</v>
      </c>
      <c r="D170" s="284"/>
      <c r="E170" s="284"/>
      <c r="F170" s="307" t="s">
        <v>1173</v>
      </c>
      <c r="G170" s="284"/>
      <c r="H170" s="284" t="s">
        <v>1222</v>
      </c>
      <c r="I170" s="284" t="s">
        <v>1175</v>
      </c>
      <c r="J170" s="284" t="s">
        <v>1223</v>
      </c>
      <c r="K170" s="332"/>
    </row>
    <row r="171" s="1" customFormat="1" ht="15" customHeight="1">
      <c r="B171" s="309"/>
      <c r="C171" s="284" t="s">
        <v>1121</v>
      </c>
      <c r="D171" s="284"/>
      <c r="E171" s="284"/>
      <c r="F171" s="307" t="s">
        <v>1173</v>
      </c>
      <c r="G171" s="284"/>
      <c r="H171" s="284" t="s">
        <v>1239</v>
      </c>
      <c r="I171" s="284" t="s">
        <v>1175</v>
      </c>
      <c r="J171" s="284" t="s">
        <v>1223</v>
      </c>
      <c r="K171" s="332"/>
    </row>
    <row r="172" s="1" customFormat="1" ht="15" customHeight="1">
      <c r="B172" s="309"/>
      <c r="C172" s="284" t="s">
        <v>1178</v>
      </c>
      <c r="D172" s="284"/>
      <c r="E172" s="284"/>
      <c r="F172" s="307" t="s">
        <v>1179</v>
      </c>
      <c r="G172" s="284"/>
      <c r="H172" s="284" t="s">
        <v>1239</v>
      </c>
      <c r="I172" s="284" t="s">
        <v>1175</v>
      </c>
      <c r="J172" s="284">
        <v>50</v>
      </c>
      <c r="K172" s="332"/>
    </row>
    <row r="173" s="1" customFormat="1" ht="15" customHeight="1">
      <c r="B173" s="309"/>
      <c r="C173" s="284" t="s">
        <v>1181</v>
      </c>
      <c r="D173" s="284"/>
      <c r="E173" s="284"/>
      <c r="F173" s="307" t="s">
        <v>1173</v>
      </c>
      <c r="G173" s="284"/>
      <c r="H173" s="284" t="s">
        <v>1239</v>
      </c>
      <c r="I173" s="284" t="s">
        <v>1183</v>
      </c>
      <c r="J173" s="284"/>
      <c r="K173" s="332"/>
    </row>
    <row r="174" s="1" customFormat="1" ht="15" customHeight="1">
      <c r="B174" s="309"/>
      <c r="C174" s="284" t="s">
        <v>1192</v>
      </c>
      <c r="D174" s="284"/>
      <c r="E174" s="284"/>
      <c r="F174" s="307" t="s">
        <v>1179</v>
      </c>
      <c r="G174" s="284"/>
      <c r="H174" s="284" t="s">
        <v>1239</v>
      </c>
      <c r="I174" s="284" t="s">
        <v>1175</v>
      </c>
      <c r="J174" s="284">
        <v>50</v>
      </c>
      <c r="K174" s="332"/>
    </row>
    <row r="175" s="1" customFormat="1" ht="15" customHeight="1">
      <c r="B175" s="309"/>
      <c r="C175" s="284" t="s">
        <v>1200</v>
      </c>
      <c r="D175" s="284"/>
      <c r="E175" s="284"/>
      <c r="F175" s="307" t="s">
        <v>1179</v>
      </c>
      <c r="G175" s="284"/>
      <c r="H175" s="284" t="s">
        <v>1239</v>
      </c>
      <c r="I175" s="284" t="s">
        <v>1175</v>
      </c>
      <c r="J175" s="284">
        <v>50</v>
      </c>
      <c r="K175" s="332"/>
    </row>
    <row r="176" s="1" customFormat="1" ht="15" customHeight="1">
      <c r="B176" s="309"/>
      <c r="C176" s="284" t="s">
        <v>1198</v>
      </c>
      <c r="D176" s="284"/>
      <c r="E176" s="284"/>
      <c r="F176" s="307" t="s">
        <v>1179</v>
      </c>
      <c r="G176" s="284"/>
      <c r="H176" s="284" t="s">
        <v>1239</v>
      </c>
      <c r="I176" s="284" t="s">
        <v>1175</v>
      </c>
      <c r="J176" s="284">
        <v>50</v>
      </c>
      <c r="K176" s="332"/>
    </row>
    <row r="177" s="1" customFormat="1" ht="15" customHeight="1">
      <c r="B177" s="309"/>
      <c r="C177" s="284" t="s">
        <v>121</v>
      </c>
      <c r="D177" s="284"/>
      <c r="E177" s="284"/>
      <c r="F177" s="307" t="s">
        <v>1173</v>
      </c>
      <c r="G177" s="284"/>
      <c r="H177" s="284" t="s">
        <v>1240</v>
      </c>
      <c r="I177" s="284" t="s">
        <v>1241</v>
      </c>
      <c r="J177" s="284"/>
      <c r="K177" s="332"/>
    </row>
    <row r="178" s="1" customFormat="1" ht="15" customHeight="1">
      <c r="B178" s="309"/>
      <c r="C178" s="284" t="s">
        <v>56</v>
      </c>
      <c r="D178" s="284"/>
      <c r="E178" s="284"/>
      <c r="F178" s="307" t="s">
        <v>1173</v>
      </c>
      <c r="G178" s="284"/>
      <c r="H178" s="284" t="s">
        <v>1242</v>
      </c>
      <c r="I178" s="284" t="s">
        <v>1243</v>
      </c>
      <c r="J178" s="284">
        <v>1</v>
      </c>
      <c r="K178" s="332"/>
    </row>
    <row r="179" s="1" customFormat="1" ht="15" customHeight="1">
      <c r="B179" s="309"/>
      <c r="C179" s="284" t="s">
        <v>52</v>
      </c>
      <c r="D179" s="284"/>
      <c r="E179" s="284"/>
      <c r="F179" s="307" t="s">
        <v>1173</v>
      </c>
      <c r="G179" s="284"/>
      <c r="H179" s="284" t="s">
        <v>1244</v>
      </c>
      <c r="I179" s="284" t="s">
        <v>1175</v>
      </c>
      <c r="J179" s="284">
        <v>20</v>
      </c>
      <c r="K179" s="332"/>
    </row>
    <row r="180" s="1" customFormat="1" ht="15" customHeight="1">
      <c r="B180" s="309"/>
      <c r="C180" s="284" t="s">
        <v>53</v>
      </c>
      <c r="D180" s="284"/>
      <c r="E180" s="284"/>
      <c r="F180" s="307" t="s">
        <v>1173</v>
      </c>
      <c r="G180" s="284"/>
      <c r="H180" s="284" t="s">
        <v>1245</v>
      </c>
      <c r="I180" s="284" t="s">
        <v>1175</v>
      </c>
      <c r="J180" s="284">
        <v>255</v>
      </c>
      <c r="K180" s="332"/>
    </row>
    <row r="181" s="1" customFormat="1" ht="15" customHeight="1">
      <c r="B181" s="309"/>
      <c r="C181" s="284" t="s">
        <v>122</v>
      </c>
      <c r="D181" s="284"/>
      <c r="E181" s="284"/>
      <c r="F181" s="307" t="s">
        <v>1173</v>
      </c>
      <c r="G181" s="284"/>
      <c r="H181" s="284" t="s">
        <v>1137</v>
      </c>
      <c r="I181" s="284" t="s">
        <v>1175</v>
      </c>
      <c r="J181" s="284">
        <v>10</v>
      </c>
      <c r="K181" s="332"/>
    </row>
    <row r="182" s="1" customFormat="1" ht="15" customHeight="1">
      <c r="B182" s="309"/>
      <c r="C182" s="284" t="s">
        <v>123</v>
      </c>
      <c r="D182" s="284"/>
      <c r="E182" s="284"/>
      <c r="F182" s="307" t="s">
        <v>1173</v>
      </c>
      <c r="G182" s="284"/>
      <c r="H182" s="284" t="s">
        <v>1246</v>
      </c>
      <c r="I182" s="284" t="s">
        <v>1207</v>
      </c>
      <c r="J182" s="284"/>
      <c r="K182" s="332"/>
    </row>
    <row r="183" s="1" customFormat="1" ht="15" customHeight="1">
      <c r="B183" s="309"/>
      <c r="C183" s="284" t="s">
        <v>1247</v>
      </c>
      <c r="D183" s="284"/>
      <c r="E183" s="284"/>
      <c r="F183" s="307" t="s">
        <v>1173</v>
      </c>
      <c r="G183" s="284"/>
      <c r="H183" s="284" t="s">
        <v>1248</v>
      </c>
      <c r="I183" s="284" t="s">
        <v>1207</v>
      </c>
      <c r="J183" s="284"/>
      <c r="K183" s="332"/>
    </row>
    <row r="184" s="1" customFormat="1" ht="15" customHeight="1">
      <c r="B184" s="309"/>
      <c r="C184" s="284" t="s">
        <v>1236</v>
      </c>
      <c r="D184" s="284"/>
      <c r="E184" s="284"/>
      <c r="F184" s="307" t="s">
        <v>1173</v>
      </c>
      <c r="G184" s="284"/>
      <c r="H184" s="284" t="s">
        <v>1249</v>
      </c>
      <c r="I184" s="284" t="s">
        <v>1207</v>
      </c>
      <c r="J184" s="284"/>
      <c r="K184" s="332"/>
    </row>
    <row r="185" s="1" customFormat="1" ht="15" customHeight="1">
      <c r="B185" s="309"/>
      <c r="C185" s="284" t="s">
        <v>125</v>
      </c>
      <c r="D185" s="284"/>
      <c r="E185" s="284"/>
      <c r="F185" s="307" t="s">
        <v>1179</v>
      </c>
      <c r="G185" s="284"/>
      <c r="H185" s="284" t="s">
        <v>1250</v>
      </c>
      <c r="I185" s="284" t="s">
        <v>1175</v>
      </c>
      <c r="J185" s="284">
        <v>50</v>
      </c>
      <c r="K185" s="332"/>
    </row>
    <row r="186" s="1" customFormat="1" ht="15" customHeight="1">
      <c r="B186" s="309"/>
      <c r="C186" s="284" t="s">
        <v>1251</v>
      </c>
      <c r="D186" s="284"/>
      <c r="E186" s="284"/>
      <c r="F186" s="307" t="s">
        <v>1179</v>
      </c>
      <c r="G186" s="284"/>
      <c r="H186" s="284" t="s">
        <v>1252</v>
      </c>
      <c r="I186" s="284" t="s">
        <v>1253</v>
      </c>
      <c r="J186" s="284"/>
      <c r="K186" s="332"/>
    </row>
    <row r="187" s="1" customFormat="1" ht="15" customHeight="1">
      <c r="B187" s="309"/>
      <c r="C187" s="284" t="s">
        <v>1254</v>
      </c>
      <c r="D187" s="284"/>
      <c r="E187" s="284"/>
      <c r="F187" s="307" t="s">
        <v>1179</v>
      </c>
      <c r="G187" s="284"/>
      <c r="H187" s="284" t="s">
        <v>1255</v>
      </c>
      <c r="I187" s="284" t="s">
        <v>1253</v>
      </c>
      <c r="J187" s="284"/>
      <c r="K187" s="332"/>
    </row>
    <row r="188" s="1" customFormat="1" ht="15" customHeight="1">
      <c r="B188" s="309"/>
      <c r="C188" s="284" t="s">
        <v>1256</v>
      </c>
      <c r="D188" s="284"/>
      <c r="E188" s="284"/>
      <c r="F188" s="307" t="s">
        <v>1179</v>
      </c>
      <c r="G188" s="284"/>
      <c r="H188" s="284" t="s">
        <v>1257</v>
      </c>
      <c r="I188" s="284" t="s">
        <v>1253</v>
      </c>
      <c r="J188" s="284"/>
      <c r="K188" s="332"/>
    </row>
    <row r="189" s="1" customFormat="1" ht="15" customHeight="1">
      <c r="B189" s="309"/>
      <c r="C189" s="345" t="s">
        <v>1258</v>
      </c>
      <c r="D189" s="284"/>
      <c r="E189" s="284"/>
      <c r="F189" s="307" t="s">
        <v>1179</v>
      </c>
      <c r="G189" s="284"/>
      <c r="H189" s="284" t="s">
        <v>1259</v>
      </c>
      <c r="I189" s="284" t="s">
        <v>1260</v>
      </c>
      <c r="J189" s="346" t="s">
        <v>1261</v>
      </c>
      <c r="K189" s="332"/>
    </row>
    <row r="190" s="1" customFormat="1" ht="15" customHeight="1">
      <c r="B190" s="309"/>
      <c r="C190" s="345" t="s">
        <v>41</v>
      </c>
      <c r="D190" s="284"/>
      <c r="E190" s="284"/>
      <c r="F190" s="307" t="s">
        <v>1173</v>
      </c>
      <c r="G190" s="284"/>
      <c r="H190" s="281" t="s">
        <v>1262</v>
      </c>
      <c r="I190" s="284" t="s">
        <v>1263</v>
      </c>
      <c r="J190" s="284"/>
      <c r="K190" s="332"/>
    </row>
    <row r="191" s="1" customFormat="1" ht="15" customHeight="1">
      <c r="B191" s="309"/>
      <c r="C191" s="345" t="s">
        <v>1264</v>
      </c>
      <c r="D191" s="284"/>
      <c r="E191" s="284"/>
      <c r="F191" s="307" t="s">
        <v>1173</v>
      </c>
      <c r="G191" s="284"/>
      <c r="H191" s="284" t="s">
        <v>1265</v>
      </c>
      <c r="I191" s="284" t="s">
        <v>1207</v>
      </c>
      <c r="J191" s="284"/>
      <c r="K191" s="332"/>
    </row>
    <row r="192" s="1" customFormat="1" ht="15" customHeight="1">
      <c r="B192" s="309"/>
      <c r="C192" s="345" t="s">
        <v>1266</v>
      </c>
      <c r="D192" s="284"/>
      <c r="E192" s="284"/>
      <c r="F192" s="307" t="s">
        <v>1173</v>
      </c>
      <c r="G192" s="284"/>
      <c r="H192" s="284" t="s">
        <v>1267</v>
      </c>
      <c r="I192" s="284" t="s">
        <v>1207</v>
      </c>
      <c r="J192" s="284"/>
      <c r="K192" s="332"/>
    </row>
    <row r="193" s="1" customFormat="1" ht="15" customHeight="1">
      <c r="B193" s="309"/>
      <c r="C193" s="345" t="s">
        <v>1268</v>
      </c>
      <c r="D193" s="284"/>
      <c r="E193" s="284"/>
      <c r="F193" s="307" t="s">
        <v>1179</v>
      </c>
      <c r="G193" s="284"/>
      <c r="H193" s="284" t="s">
        <v>1269</v>
      </c>
      <c r="I193" s="284" t="s">
        <v>1207</v>
      </c>
      <c r="J193" s="284"/>
      <c r="K193" s="332"/>
    </row>
    <row r="194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="1" customFormat="1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="1" customFormat="1" ht="21">
      <c r="B199" s="274"/>
      <c r="C199" s="275" t="s">
        <v>1270</v>
      </c>
      <c r="D199" s="275"/>
      <c r="E199" s="275"/>
      <c r="F199" s="275"/>
      <c r="G199" s="275"/>
      <c r="H199" s="275"/>
      <c r="I199" s="275"/>
      <c r="J199" s="275"/>
      <c r="K199" s="276"/>
    </row>
    <row r="200" s="1" customFormat="1" ht="25.5" customHeight="1">
      <c r="B200" s="274"/>
      <c r="C200" s="348" t="s">
        <v>1271</v>
      </c>
      <c r="D200" s="348"/>
      <c r="E200" s="348"/>
      <c r="F200" s="348" t="s">
        <v>1272</v>
      </c>
      <c r="G200" s="349"/>
      <c r="H200" s="348" t="s">
        <v>1273</v>
      </c>
      <c r="I200" s="348"/>
      <c r="J200" s="348"/>
      <c r="K200" s="276"/>
    </row>
    <row r="20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="1" customFormat="1" ht="15" customHeight="1">
      <c r="B202" s="309"/>
      <c r="C202" s="284" t="s">
        <v>1263</v>
      </c>
      <c r="D202" s="284"/>
      <c r="E202" s="284"/>
      <c r="F202" s="307" t="s">
        <v>42</v>
      </c>
      <c r="G202" s="284"/>
      <c r="H202" s="284" t="s">
        <v>1274</v>
      </c>
      <c r="I202" s="284"/>
      <c r="J202" s="284"/>
      <c r="K202" s="332"/>
    </row>
    <row r="203" s="1" customFormat="1" ht="15" customHeight="1">
      <c r="B203" s="309"/>
      <c r="C203" s="284"/>
      <c r="D203" s="284"/>
      <c r="E203" s="284"/>
      <c r="F203" s="307" t="s">
        <v>43</v>
      </c>
      <c r="G203" s="284"/>
      <c r="H203" s="284" t="s">
        <v>1275</v>
      </c>
      <c r="I203" s="284"/>
      <c r="J203" s="284"/>
      <c r="K203" s="332"/>
    </row>
    <row r="204" s="1" customFormat="1" ht="15" customHeight="1">
      <c r="B204" s="309"/>
      <c r="C204" s="284"/>
      <c r="D204" s="284"/>
      <c r="E204" s="284"/>
      <c r="F204" s="307" t="s">
        <v>46</v>
      </c>
      <c r="G204" s="284"/>
      <c r="H204" s="284" t="s">
        <v>1276</v>
      </c>
      <c r="I204" s="284"/>
      <c r="J204" s="284"/>
      <c r="K204" s="332"/>
    </row>
    <row r="205" s="1" customFormat="1" ht="15" customHeight="1">
      <c r="B205" s="309"/>
      <c r="C205" s="284"/>
      <c r="D205" s="284"/>
      <c r="E205" s="284"/>
      <c r="F205" s="307" t="s">
        <v>44</v>
      </c>
      <c r="G205" s="284"/>
      <c r="H205" s="284" t="s">
        <v>1277</v>
      </c>
      <c r="I205" s="284"/>
      <c r="J205" s="284"/>
      <c r="K205" s="332"/>
    </row>
    <row r="206" s="1" customFormat="1" ht="15" customHeight="1">
      <c r="B206" s="309"/>
      <c r="C206" s="284"/>
      <c r="D206" s="284"/>
      <c r="E206" s="284"/>
      <c r="F206" s="307" t="s">
        <v>45</v>
      </c>
      <c r="G206" s="284"/>
      <c r="H206" s="284" t="s">
        <v>1278</v>
      </c>
      <c r="I206" s="284"/>
      <c r="J206" s="284"/>
      <c r="K206" s="332"/>
    </row>
    <row r="207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="1" customFormat="1" ht="15" customHeight="1">
      <c r="B208" s="309"/>
      <c r="C208" s="284" t="s">
        <v>1219</v>
      </c>
      <c r="D208" s="284"/>
      <c r="E208" s="284"/>
      <c r="F208" s="307" t="s">
        <v>78</v>
      </c>
      <c r="G208" s="284"/>
      <c r="H208" s="284" t="s">
        <v>1279</v>
      </c>
      <c r="I208" s="284"/>
      <c r="J208" s="284"/>
      <c r="K208" s="332"/>
    </row>
    <row r="209" s="1" customFormat="1" ht="15" customHeight="1">
      <c r="B209" s="309"/>
      <c r="C209" s="284"/>
      <c r="D209" s="284"/>
      <c r="E209" s="284"/>
      <c r="F209" s="307" t="s">
        <v>1116</v>
      </c>
      <c r="G209" s="284"/>
      <c r="H209" s="284" t="s">
        <v>1117</v>
      </c>
      <c r="I209" s="284"/>
      <c r="J209" s="284"/>
      <c r="K209" s="332"/>
    </row>
    <row r="210" s="1" customFormat="1" ht="15" customHeight="1">
      <c r="B210" s="309"/>
      <c r="C210" s="284"/>
      <c r="D210" s="284"/>
      <c r="E210" s="284"/>
      <c r="F210" s="307" t="s">
        <v>1114</v>
      </c>
      <c r="G210" s="284"/>
      <c r="H210" s="284" t="s">
        <v>1280</v>
      </c>
      <c r="I210" s="284"/>
      <c r="J210" s="284"/>
      <c r="K210" s="332"/>
    </row>
    <row r="211" s="1" customFormat="1" ht="15" customHeight="1">
      <c r="B211" s="350"/>
      <c r="C211" s="284"/>
      <c r="D211" s="284"/>
      <c r="E211" s="284"/>
      <c r="F211" s="307" t="s">
        <v>1118</v>
      </c>
      <c r="G211" s="345"/>
      <c r="H211" s="336" t="s">
        <v>1119</v>
      </c>
      <c r="I211" s="336"/>
      <c r="J211" s="336"/>
      <c r="K211" s="351"/>
    </row>
    <row r="212" s="1" customFormat="1" ht="15" customHeight="1">
      <c r="B212" s="350"/>
      <c r="C212" s="284"/>
      <c r="D212" s="284"/>
      <c r="E212" s="284"/>
      <c r="F212" s="307" t="s">
        <v>530</v>
      </c>
      <c r="G212" s="345"/>
      <c r="H212" s="336" t="s">
        <v>1281</v>
      </c>
      <c r="I212" s="336"/>
      <c r="J212" s="336"/>
      <c r="K212" s="351"/>
    </row>
    <row r="213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="1" customFormat="1" ht="15" customHeight="1">
      <c r="B214" s="350"/>
      <c r="C214" s="284" t="s">
        <v>1243</v>
      </c>
      <c r="D214" s="284"/>
      <c r="E214" s="284"/>
      <c r="F214" s="307">
        <v>1</v>
      </c>
      <c r="G214" s="345"/>
      <c r="H214" s="336" t="s">
        <v>1282</v>
      </c>
      <c r="I214" s="336"/>
      <c r="J214" s="336"/>
      <c r="K214" s="351"/>
    </row>
    <row r="215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1283</v>
      </c>
      <c r="I215" s="336"/>
      <c r="J215" s="336"/>
      <c r="K215" s="351"/>
    </row>
    <row r="216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1284</v>
      </c>
      <c r="I216" s="336"/>
      <c r="J216" s="336"/>
      <c r="K216" s="351"/>
    </row>
    <row r="217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1285</v>
      </c>
      <c r="I217" s="336"/>
      <c r="J217" s="336"/>
      <c r="K217" s="351"/>
    </row>
    <row r="218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105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ROUND(J89,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ROUND((SUM(BE89:BE233)),  2)</f>
        <v>0</v>
      </c>
      <c r="G33" s="39"/>
      <c r="H33" s="39"/>
      <c r="I33" s="149">
        <v>0.20999999999999999</v>
      </c>
      <c r="J33" s="148">
        <f>ROUND(((SUM(BE89:BE233))*I33),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ROUND((SUM(BF89:BF233)),  2)</f>
        <v>0</v>
      </c>
      <c r="G34" s="39"/>
      <c r="H34" s="39"/>
      <c r="I34" s="149">
        <v>0.14999999999999999</v>
      </c>
      <c r="J34" s="148">
        <f>ROUND(((SUM(BF89:BF233))*I34),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ROUND((SUM(BG89:BG233)),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ROUND((SUM(BH89:BH233)),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ROUND((SUM(BI89:BI233)),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01 - Kamenické práce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110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111</v>
      </c>
      <c r="E61" s="169"/>
      <c r="F61" s="169"/>
      <c r="G61" s="169"/>
      <c r="H61" s="169"/>
      <c r="I61" s="169"/>
      <c r="J61" s="170">
        <f>J110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6"/>
      <c r="C62" s="167"/>
      <c r="D62" s="168" t="s">
        <v>112</v>
      </c>
      <c r="E62" s="169"/>
      <c r="F62" s="169"/>
      <c r="G62" s="169"/>
      <c r="H62" s="169"/>
      <c r="I62" s="169"/>
      <c r="J62" s="170">
        <f>J117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6"/>
      <c r="C63" s="167"/>
      <c r="D63" s="168" t="s">
        <v>113</v>
      </c>
      <c r="E63" s="169"/>
      <c r="F63" s="169"/>
      <c r="G63" s="169"/>
      <c r="H63" s="169"/>
      <c r="I63" s="169"/>
      <c r="J63" s="170">
        <f>J120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6"/>
      <c r="C64" s="167"/>
      <c r="D64" s="168" t="s">
        <v>114</v>
      </c>
      <c r="E64" s="169"/>
      <c r="F64" s="169"/>
      <c r="G64" s="169"/>
      <c r="H64" s="169"/>
      <c r="I64" s="169"/>
      <c r="J64" s="170">
        <f>J141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6"/>
      <c r="C65" s="167"/>
      <c r="D65" s="168" t="s">
        <v>115</v>
      </c>
      <c r="E65" s="169"/>
      <c r="F65" s="169"/>
      <c r="G65" s="169"/>
      <c r="H65" s="169"/>
      <c r="I65" s="169"/>
      <c r="J65" s="170">
        <f>J184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66"/>
      <c r="C66" s="167"/>
      <c r="D66" s="168" t="s">
        <v>116</v>
      </c>
      <c r="E66" s="169"/>
      <c r="F66" s="169"/>
      <c r="G66" s="169"/>
      <c r="H66" s="169"/>
      <c r="I66" s="169"/>
      <c r="J66" s="170">
        <f>J193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66"/>
      <c r="C67" s="167"/>
      <c r="D67" s="168" t="s">
        <v>117</v>
      </c>
      <c r="E67" s="169"/>
      <c r="F67" s="169"/>
      <c r="G67" s="169"/>
      <c r="H67" s="169"/>
      <c r="I67" s="169"/>
      <c r="J67" s="170">
        <f>J204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9" customFormat="1" ht="24.96" customHeight="1">
      <c r="A68" s="9"/>
      <c r="B68" s="166"/>
      <c r="C68" s="167"/>
      <c r="D68" s="168" t="s">
        <v>118</v>
      </c>
      <c r="E68" s="169"/>
      <c r="F68" s="169"/>
      <c r="G68" s="169"/>
      <c r="H68" s="169"/>
      <c r="I68" s="169"/>
      <c r="J68" s="170">
        <f>J219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119</v>
      </c>
      <c r="E69" s="175"/>
      <c r="F69" s="175"/>
      <c r="G69" s="175"/>
      <c r="H69" s="175"/>
      <c r="I69" s="175"/>
      <c r="J69" s="176">
        <f>J220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120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4.4" customHeight="1">
      <c r="A79" s="39"/>
      <c r="B79" s="40"/>
      <c r="C79" s="41"/>
      <c r="D79" s="41"/>
      <c r="E79" s="161" t="str">
        <f>E7</f>
        <v>Karlovy Vary, Vřídelní kolonáda, II.etapa oprav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104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6" customHeight="1">
      <c r="A81" s="39"/>
      <c r="B81" s="40"/>
      <c r="C81" s="41"/>
      <c r="D81" s="41"/>
      <c r="E81" s="70" t="str">
        <f>E9</f>
        <v>SO 01 - Kamenické práce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 xml:space="preserve"> </v>
      </c>
      <c r="G83" s="41"/>
      <c r="H83" s="41"/>
      <c r="I83" s="33" t="s">
        <v>23</v>
      </c>
      <c r="J83" s="73" t="str">
        <f>IF(J12="","",J12)</f>
        <v>17. 3. 2021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4" customHeight="1">
      <c r="A85" s="39"/>
      <c r="B85" s="40"/>
      <c r="C85" s="33" t="s">
        <v>25</v>
      </c>
      <c r="D85" s="41"/>
      <c r="E85" s="41"/>
      <c r="F85" s="28" t="str">
        <f>E15</f>
        <v xml:space="preserve"> </v>
      </c>
      <c r="G85" s="41"/>
      <c r="H85" s="41"/>
      <c r="I85" s="33" t="s">
        <v>30</v>
      </c>
      <c r="J85" s="37" t="str">
        <f>E21</f>
        <v>Ing.arch.Jiří Janisch, Útvina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6" customHeight="1">
      <c r="A86" s="39"/>
      <c r="B86" s="40"/>
      <c r="C86" s="33" t="s">
        <v>28</v>
      </c>
      <c r="D86" s="41"/>
      <c r="E86" s="41"/>
      <c r="F86" s="28" t="str">
        <f>IF(E18="","",E18)</f>
        <v>Vyplň údaj</v>
      </c>
      <c r="G86" s="41"/>
      <c r="H86" s="41"/>
      <c r="I86" s="33" t="s">
        <v>33</v>
      </c>
      <c r="J86" s="37" t="str">
        <f>E24</f>
        <v>Šimková Dita, K.Vary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78"/>
      <c r="B88" s="179"/>
      <c r="C88" s="180" t="s">
        <v>121</v>
      </c>
      <c r="D88" s="181" t="s">
        <v>56</v>
      </c>
      <c r="E88" s="181" t="s">
        <v>52</v>
      </c>
      <c r="F88" s="181" t="s">
        <v>53</v>
      </c>
      <c r="G88" s="181" t="s">
        <v>122</v>
      </c>
      <c r="H88" s="181" t="s">
        <v>123</v>
      </c>
      <c r="I88" s="181" t="s">
        <v>124</v>
      </c>
      <c r="J88" s="181" t="s">
        <v>108</v>
      </c>
      <c r="K88" s="182" t="s">
        <v>125</v>
      </c>
      <c r="L88" s="183"/>
      <c r="M88" s="93" t="s">
        <v>19</v>
      </c>
      <c r="N88" s="94" t="s">
        <v>41</v>
      </c>
      <c r="O88" s="94" t="s">
        <v>126</v>
      </c>
      <c r="P88" s="94" t="s">
        <v>127</v>
      </c>
      <c r="Q88" s="94" t="s">
        <v>128</v>
      </c>
      <c r="R88" s="94" t="s">
        <v>129</v>
      </c>
      <c r="S88" s="94" t="s">
        <v>130</v>
      </c>
      <c r="T88" s="95" t="s">
        <v>131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="2" customFormat="1" ht="22.8" customHeight="1">
      <c r="A89" s="39"/>
      <c r="B89" s="40"/>
      <c r="C89" s="100" t="s">
        <v>132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P90+P110+P117+P120+P141+P184+P193+P204+P219</f>
        <v>0</v>
      </c>
      <c r="Q89" s="97"/>
      <c r="R89" s="186">
        <f>R90+R110+R117+R120+R141+R184+R193+R204+R219</f>
        <v>0.0061710000000000003</v>
      </c>
      <c r="S89" s="97"/>
      <c r="T89" s="187">
        <f>T90+T110+T117+T120+T141+T184+T193+T204+T219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109</v>
      </c>
      <c r="BK89" s="188">
        <f>BK90+BK110+BK117+BK120+BK141+BK184+BK193+BK204+BK219</f>
        <v>0</v>
      </c>
    </row>
    <row r="90" s="12" customFormat="1" ht="25.92" customHeight="1">
      <c r="A90" s="12"/>
      <c r="B90" s="189"/>
      <c r="C90" s="190"/>
      <c r="D90" s="191" t="s">
        <v>70</v>
      </c>
      <c r="E90" s="192" t="s">
        <v>133</v>
      </c>
      <c r="F90" s="192" t="s">
        <v>134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SUM(P91:P109)</f>
        <v>0</v>
      </c>
      <c r="Q90" s="197"/>
      <c r="R90" s="198">
        <f>SUM(R91:R109)</f>
        <v>0</v>
      </c>
      <c r="S90" s="197"/>
      <c r="T90" s="199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71</v>
      </c>
      <c r="AY90" s="200" t="s">
        <v>135</v>
      </c>
      <c r="BK90" s="202">
        <f>SUM(BK91:BK109)</f>
        <v>0</v>
      </c>
    </row>
    <row r="91" s="2" customFormat="1" ht="13.8" customHeight="1">
      <c r="A91" s="39"/>
      <c r="B91" s="40"/>
      <c r="C91" s="203" t="s">
        <v>79</v>
      </c>
      <c r="D91" s="203" t="s">
        <v>136</v>
      </c>
      <c r="E91" s="204" t="s">
        <v>137</v>
      </c>
      <c r="F91" s="205" t="s">
        <v>138</v>
      </c>
      <c r="G91" s="206" t="s">
        <v>139</v>
      </c>
      <c r="H91" s="207">
        <v>21.751999999999999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79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142</v>
      </c>
    </row>
    <row r="92" s="2" customFormat="1">
      <c r="A92" s="39"/>
      <c r="B92" s="40"/>
      <c r="C92" s="41"/>
      <c r="D92" s="216" t="s">
        <v>143</v>
      </c>
      <c r="E92" s="41"/>
      <c r="F92" s="217" t="s">
        <v>138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79</v>
      </c>
    </row>
    <row r="93" s="13" customFormat="1">
      <c r="A93" s="13"/>
      <c r="B93" s="221"/>
      <c r="C93" s="222"/>
      <c r="D93" s="216" t="s">
        <v>144</v>
      </c>
      <c r="E93" s="223" t="s">
        <v>19</v>
      </c>
      <c r="F93" s="224" t="s">
        <v>145</v>
      </c>
      <c r="G93" s="222"/>
      <c r="H93" s="225">
        <v>21.725000000000001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144</v>
      </c>
      <c r="AU93" s="231" t="s">
        <v>79</v>
      </c>
      <c r="AV93" s="13" t="s">
        <v>81</v>
      </c>
      <c r="AW93" s="13" t="s">
        <v>32</v>
      </c>
      <c r="AX93" s="13" t="s">
        <v>71</v>
      </c>
      <c r="AY93" s="231" t="s">
        <v>135</v>
      </c>
    </row>
    <row r="94" s="13" customFormat="1">
      <c r="A94" s="13"/>
      <c r="B94" s="221"/>
      <c r="C94" s="222"/>
      <c r="D94" s="216" t="s">
        <v>144</v>
      </c>
      <c r="E94" s="223" t="s">
        <v>19</v>
      </c>
      <c r="F94" s="224" t="s">
        <v>146</v>
      </c>
      <c r="G94" s="222"/>
      <c r="H94" s="225">
        <v>0.027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144</v>
      </c>
      <c r="AU94" s="231" t="s">
        <v>79</v>
      </c>
      <c r="AV94" s="13" t="s">
        <v>81</v>
      </c>
      <c r="AW94" s="13" t="s">
        <v>32</v>
      </c>
      <c r="AX94" s="13" t="s">
        <v>71</v>
      </c>
      <c r="AY94" s="231" t="s">
        <v>135</v>
      </c>
    </row>
    <row r="95" s="14" customFormat="1">
      <c r="A95" s="14"/>
      <c r="B95" s="232"/>
      <c r="C95" s="233"/>
      <c r="D95" s="216" t="s">
        <v>144</v>
      </c>
      <c r="E95" s="234" t="s">
        <v>19</v>
      </c>
      <c r="F95" s="235" t="s">
        <v>147</v>
      </c>
      <c r="G95" s="233"/>
      <c r="H95" s="236">
        <v>21.752000000000002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144</v>
      </c>
      <c r="AU95" s="242" t="s">
        <v>79</v>
      </c>
      <c r="AV95" s="14" t="s">
        <v>141</v>
      </c>
      <c r="AW95" s="14" t="s">
        <v>32</v>
      </c>
      <c r="AX95" s="14" t="s">
        <v>79</v>
      </c>
      <c r="AY95" s="242" t="s">
        <v>135</v>
      </c>
    </row>
    <row r="96" s="2" customFormat="1" ht="13.8" customHeight="1">
      <c r="A96" s="39"/>
      <c r="B96" s="40"/>
      <c r="C96" s="203" t="s">
        <v>81</v>
      </c>
      <c r="D96" s="203" t="s">
        <v>136</v>
      </c>
      <c r="E96" s="204" t="s">
        <v>148</v>
      </c>
      <c r="F96" s="205" t="s">
        <v>149</v>
      </c>
      <c r="G96" s="206" t="s">
        <v>139</v>
      </c>
      <c r="H96" s="207">
        <v>21.751999999999999</v>
      </c>
      <c r="I96" s="208"/>
      <c r="J96" s="209">
        <f>ROUND(I96*H96,2)</f>
        <v>0</v>
      </c>
      <c r="K96" s="205" t="s">
        <v>140</v>
      </c>
      <c r="L96" s="45"/>
      <c r="M96" s="210" t="s">
        <v>19</v>
      </c>
      <c r="N96" s="211" t="s">
        <v>42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141</v>
      </c>
      <c r="AT96" s="214" t="s">
        <v>136</v>
      </c>
      <c r="AU96" s="214" t="s">
        <v>79</v>
      </c>
      <c r="AY96" s="18" t="s">
        <v>135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79</v>
      </c>
      <c r="BK96" s="215">
        <f>ROUND(I96*H96,2)</f>
        <v>0</v>
      </c>
      <c r="BL96" s="18" t="s">
        <v>141</v>
      </c>
      <c r="BM96" s="214" t="s">
        <v>150</v>
      </c>
    </row>
    <row r="97" s="2" customFormat="1">
      <c r="A97" s="39"/>
      <c r="B97" s="40"/>
      <c r="C97" s="41"/>
      <c r="D97" s="216" t="s">
        <v>143</v>
      </c>
      <c r="E97" s="41"/>
      <c r="F97" s="217" t="s">
        <v>149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79</v>
      </c>
    </row>
    <row r="98" s="2" customFormat="1" ht="13.8" customHeight="1">
      <c r="A98" s="39"/>
      <c r="B98" s="40"/>
      <c r="C98" s="203" t="s">
        <v>151</v>
      </c>
      <c r="D98" s="203" t="s">
        <v>136</v>
      </c>
      <c r="E98" s="204" t="s">
        <v>152</v>
      </c>
      <c r="F98" s="205" t="s">
        <v>153</v>
      </c>
      <c r="G98" s="206" t="s">
        <v>154</v>
      </c>
      <c r="H98" s="207">
        <v>1.173</v>
      </c>
      <c r="I98" s="208"/>
      <c r="J98" s="209">
        <f>ROUND(I98*H98,2)</f>
        <v>0</v>
      </c>
      <c r="K98" s="205" t="s">
        <v>140</v>
      </c>
      <c r="L98" s="45"/>
      <c r="M98" s="210" t="s">
        <v>19</v>
      </c>
      <c r="N98" s="211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141</v>
      </c>
      <c r="AT98" s="214" t="s">
        <v>136</v>
      </c>
      <c r="AU98" s="214" t="s">
        <v>79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141</v>
      </c>
      <c r="BM98" s="214" t="s">
        <v>155</v>
      </c>
    </row>
    <row r="99" s="2" customFormat="1">
      <c r="A99" s="39"/>
      <c r="B99" s="40"/>
      <c r="C99" s="41"/>
      <c r="D99" s="216" t="s">
        <v>143</v>
      </c>
      <c r="E99" s="41"/>
      <c r="F99" s="217" t="s">
        <v>153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79</v>
      </c>
    </row>
    <row r="100" s="13" customFormat="1">
      <c r="A100" s="13"/>
      <c r="B100" s="221"/>
      <c r="C100" s="222"/>
      <c r="D100" s="216" t="s">
        <v>144</v>
      </c>
      <c r="E100" s="223" t="s">
        <v>19</v>
      </c>
      <c r="F100" s="224" t="s">
        <v>156</v>
      </c>
      <c r="G100" s="222"/>
      <c r="H100" s="225">
        <v>1.173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144</v>
      </c>
      <c r="AU100" s="231" t="s">
        <v>79</v>
      </c>
      <c r="AV100" s="13" t="s">
        <v>81</v>
      </c>
      <c r="AW100" s="13" t="s">
        <v>32</v>
      </c>
      <c r="AX100" s="13" t="s">
        <v>79</v>
      </c>
      <c r="AY100" s="231" t="s">
        <v>135</v>
      </c>
    </row>
    <row r="101" s="2" customFormat="1" ht="13.8" customHeight="1">
      <c r="A101" s="39"/>
      <c r="B101" s="40"/>
      <c r="C101" s="203" t="s">
        <v>141</v>
      </c>
      <c r="D101" s="203" t="s">
        <v>136</v>
      </c>
      <c r="E101" s="204" t="s">
        <v>157</v>
      </c>
      <c r="F101" s="205" t="s">
        <v>158</v>
      </c>
      <c r="G101" s="206" t="s">
        <v>159</v>
      </c>
      <c r="H101" s="207">
        <v>310.89999999999998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79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160</v>
      </c>
    </row>
    <row r="102" s="2" customFormat="1">
      <c r="A102" s="39"/>
      <c r="B102" s="40"/>
      <c r="C102" s="41"/>
      <c r="D102" s="216" t="s">
        <v>143</v>
      </c>
      <c r="E102" s="41"/>
      <c r="F102" s="217" t="s">
        <v>158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79</v>
      </c>
    </row>
    <row r="103" s="13" customFormat="1">
      <c r="A103" s="13"/>
      <c r="B103" s="221"/>
      <c r="C103" s="222"/>
      <c r="D103" s="216" t="s">
        <v>144</v>
      </c>
      <c r="E103" s="223" t="s">
        <v>19</v>
      </c>
      <c r="F103" s="224" t="s">
        <v>161</v>
      </c>
      <c r="G103" s="222"/>
      <c r="H103" s="225">
        <v>310.89999999999998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144</v>
      </c>
      <c r="AU103" s="231" t="s">
        <v>79</v>
      </c>
      <c r="AV103" s="13" t="s">
        <v>81</v>
      </c>
      <c r="AW103" s="13" t="s">
        <v>32</v>
      </c>
      <c r="AX103" s="13" t="s">
        <v>79</v>
      </c>
      <c r="AY103" s="231" t="s">
        <v>135</v>
      </c>
    </row>
    <row r="104" s="2" customFormat="1" ht="13.8" customHeight="1">
      <c r="A104" s="39"/>
      <c r="B104" s="40"/>
      <c r="C104" s="203" t="s">
        <v>162</v>
      </c>
      <c r="D104" s="203" t="s">
        <v>136</v>
      </c>
      <c r="E104" s="204" t="s">
        <v>163</v>
      </c>
      <c r="F104" s="205" t="s">
        <v>164</v>
      </c>
      <c r="G104" s="206" t="s">
        <v>165</v>
      </c>
      <c r="H104" s="207">
        <v>302.5</v>
      </c>
      <c r="I104" s="208"/>
      <c r="J104" s="209">
        <f>ROUND(I104*H104,2)</f>
        <v>0</v>
      </c>
      <c r="K104" s="205" t="s">
        <v>19</v>
      </c>
      <c r="L104" s="45"/>
      <c r="M104" s="210" t="s">
        <v>19</v>
      </c>
      <c r="N104" s="211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141</v>
      </c>
      <c r="AT104" s="214" t="s">
        <v>136</v>
      </c>
      <c r="AU104" s="214" t="s">
        <v>79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141</v>
      </c>
      <c r="BM104" s="214" t="s">
        <v>166</v>
      </c>
    </row>
    <row r="105" s="2" customFormat="1">
      <c r="A105" s="39"/>
      <c r="B105" s="40"/>
      <c r="C105" s="41"/>
      <c r="D105" s="216" t="s">
        <v>143</v>
      </c>
      <c r="E105" s="41"/>
      <c r="F105" s="217" t="s">
        <v>164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="13" customFormat="1">
      <c r="A106" s="13"/>
      <c r="B106" s="221"/>
      <c r="C106" s="222"/>
      <c r="D106" s="216" t="s">
        <v>144</v>
      </c>
      <c r="E106" s="223" t="s">
        <v>19</v>
      </c>
      <c r="F106" s="224" t="s">
        <v>167</v>
      </c>
      <c r="G106" s="222"/>
      <c r="H106" s="225">
        <v>302.5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144</v>
      </c>
      <c r="AU106" s="231" t="s">
        <v>79</v>
      </c>
      <c r="AV106" s="13" t="s">
        <v>81</v>
      </c>
      <c r="AW106" s="13" t="s">
        <v>32</v>
      </c>
      <c r="AX106" s="13" t="s">
        <v>79</v>
      </c>
      <c r="AY106" s="231" t="s">
        <v>135</v>
      </c>
    </row>
    <row r="107" s="2" customFormat="1" ht="13.8" customHeight="1">
      <c r="A107" s="39"/>
      <c r="B107" s="40"/>
      <c r="C107" s="203" t="s">
        <v>168</v>
      </c>
      <c r="D107" s="203" t="s">
        <v>136</v>
      </c>
      <c r="E107" s="204" t="s">
        <v>169</v>
      </c>
      <c r="F107" s="205" t="s">
        <v>170</v>
      </c>
      <c r="G107" s="206" t="s">
        <v>165</v>
      </c>
      <c r="H107" s="207">
        <v>302.5</v>
      </c>
      <c r="I107" s="208"/>
      <c r="J107" s="209">
        <f>ROUND(I107*H107,2)</f>
        <v>0</v>
      </c>
      <c r="K107" s="205" t="s">
        <v>140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141</v>
      </c>
      <c r="AT107" s="214" t="s">
        <v>136</v>
      </c>
      <c r="AU107" s="214" t="s">
        <v>79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141</v>
      </c>
      <c r="BM107" s="214" t="s">
        <v>171</v>
      </c>
    </row>
    <row r="108" s="2" customFormat="1">
      <c r="A108" s="39"/>
      <c r="B108" s="40"/>
      <c r="C108" s="41"/>
      <c r="D108" s="216" t="s">
        <v>143</v>
      </c>
      <c r="E108" s="41"/>
      <c r="F108" s="217" t="s">
        <v>170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79</v>
      </c>
    </row>
    <row r="109" s="13" customFormat="1">
      <c r="A109" s="13"/>
      <c r="B109" s="221"/>
      <c r="C109" s="222"/>
      <c r="D109" s="216" t="s">
        <v>144</v>
      </c>
      <c r="E109" s="223" t="s">
        <v>19</v>
      </c>
      <c r="F109" s="224" t="s">
        <v>167</v>
      </c>
      <c r="G109" s="222"/>
      <c r="H109" s="225">
        <v>302.5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144</v>
      </c>
      <c r="AU109" s="231" t="s">
        <v>79</v>
      </c>
      <c r="AV109" s="13" t="s">
        <v>81</v>
      </c>
      <c r="AW109" s="13" t="s">
        <v>32</v>
      </c>
      <c r="AX109" s="13" t="s">
        <v>79</v>
      </c>
      <c r="AY109" s="231" t="s">
        <v>135</v>
      </c>
    </row>
    <row r="110" s="12" customFormat="1" ht="25.92" customHeight="1">
      <c r="A110" s="12"/>
      <c r="B110" s="189"/>
      <c r="C110" s="190"/>
      <c r="D110" s="191" t="s">
        <v>70</v>
      </c>
      <c r="E110" s="192" t="s">
        <v>172</v>
      </c>
      <c r="F110" s="192" t="s">
        <v>173</v>
      </c>
      <c r="G110" s="190"/>
      <c r="H110" s="190"/>
      <c r="I110" s="193"/>
      <c r="J110" s="194">
        <f>BK110</f>
        <v>0</v>
      </c>
      <c r="K110" s="190"/>
      <c r="L110" s="195"/>
      <c r="M110" s="196"/>
      <c r="N110" s="197"/>
      <c r="O110" s="197"/>
      <c r="P110" s="198">
        <f>SUM(P111:P116)</f>
        <v>0</v>
      </c>
      <c r="Q110" s="197"/>
      <c r="R110" s="198">
        <f>SUM(R111:R116)</f>
        <v>0</v>
      </c>
      <c r="S110" s="197"/>
      <c r="T110" s="199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79</v>
      </c>
      <c r="AT110" s="201" t="s">
        <v>70</v>
      </c>
      <c r="AU110" s="201" t="s">
        <v>71</v>
      </c>
      <c r="AY110" s="200" t="s">
        <v>135</v>
      </c>
      <c r="BK110" s="202">
        <f>SUM(BK111:BK116)</f>
        <v>0</v>
      </c>
    </row>
    <row r="111" s="2" customFormat="1" ht="13.8" customHeight="1">
      <c r="A111" s="39"/>
      <c r="B111" s="40"/>
      <c r="C111" s="203" t="s">
        <v>174</v>
      </c>
      <c r="D111" s="203" t="s">
        <v>136</v>
      </c>
      <c r="E111" s="204" t="s">
        <v>175</v>
      </c>
      <c r="F111" s="205" t="s">
        <v>176</v>
      </c>
      <c r="G111" s="206" t="s">
        <v>177</v>
      </c>
      <c r="H111" s="207">
        <v>30</v>
      </c>
      <c r="I111" s="208"/>
      <c r="J111" s="209">
        <f>ROUND(I111*H111,2)</f>
        <v>0</v>
      </c>
      <c r="K111" s="205" t="s">
        <v>19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141</v>
      </c>
      <c r="AT111" s="214" t="s">
        <v>136</v>
      </c>
      <c r="AU111" s="214" t="s">
        <v>79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141</v>
      </c>
      <c r="BM111" s="214" t="s">
        <v>178</v>
      </c>
    </row>
    <row r="112" s="2" customFormat="1">
      <c r="A112" s="39"/>
      <c r="B112" s="40"/>
      <c r="C112" s="41"/>
      <c r="D112" s="216" t="s">
        <v>143</v>
      </c>
      <c r="E112" s="41"/>
      <c r="F112" s="217" t="s">
        <v>176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79</v>
      </c>
    </row>
    <row r="113" s="2" customFormat="1" ht="13.8" customHeight="1">
      <c r="A113" s="39"/>
      <c r="B113" s="40"/>
      <c r="C113" s="203" t="s">
        <v>179</v>
      </c>
      <c r="D113" s="203" t="s">
        <v>136</v>
      </c>
      <c r="E113" s="204" t="s">
        <v>180</v>
      </c>
      <c r="F113" s="205" t="s">
        <v>181</v>
      </c>
      <c r="G113" s="206" t="s">
        <v>182</v>
      </c>
      <c r="H113" s="207">
        <v>1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141</v>
      </c>
      <c r="AT113" s="214" t="s">
        <v>136</v>
      </c>
      <c r="AU113" s="214" t="s">
        <v>79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141</v>
      </c>
      <c r="BM113" s="214" t="s">
        <v>183</v>
      </c>
    </row>
    <row r="114" s="2" customFormat="1">
      <c r="A114" s="39"/>
      <c r="B114" s="40"/>
      <c r="C114" s="41"/>
      <c r="D114" s="216" t="s">
        <v>143</v>
      </c>
      <c r="E114" s="41"/>
      <c r="F114" s="217" t="s">
        <v>181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79</v>
      </c>
    </row>
    <row r="115" s="2" customFormat="1" ht="13.8" customHeight="1">
      <c r="A115" s="39"/>
      <c r="B115" s="40"/>
      <c r="C115" s="203" t="s">
        <v>184</v>
      </c>
      <c r="D115" s="203" t="s">
        <v>136</v>
      </c>
      <c r="E115" s="204" t="s">
        <v>185</v>
      </c>
      <c r="F115" s="205" t="s">
        <v>186</v>
      </c>
      <c r="G115" s="206" t="s">
        <v>182</v>
      </c>
      <c r="H115" s="207">
        <v>1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141</v>
      </c>
      <c r="AT115" s="214" t="s">
        <v>136</v>
      </c>
      <c r="AU115" s="214" t="s">
        <v>79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141</v>
      </c>
      <c r="BM115" s="214" t="s">
        <v>187</v>
      </c>
    </row>
    <row r="116" s="2" customFormat="1">
      <c r="A116" s="39"/>
      <c r="B116" s="40"/>
      <c r="C116" s="41"/>
      <c r="D116" s="216" t="s">
        <v>143</v>
      </c>
      <c r="E116" s="41"/>
      <c r="F116" s="217" t="s">
        <v>186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79</v>
      </c>
    </row>
    <row r="117" s="12" customFormat="1" ht="25.92" customHeight="1">
      <c r="A117" s="12"/>
      <c r="B117" s="189"/>
      <c r="C117" s="190"/>
      <c r="D117" s="191" t="s">
        <v>70</v>
      </c>
      <c r="E117" s="192" t="s">
        <v>188</v>
      </c>
      <c r="F117" s="192" t="s">
        <v>189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SUM(P118:P119)</f>
        <v>0</v>
      </c>
      <c r="Q117" s="197"/>
      <c r="R117" s="198">
        <f>SUM(R118:R119)</f>
        <v>0</v>
      </c>
      <c r="S117" s="197"/>
      <c r="T117" s="199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79</v>
      </c>
      <c r="AT117" s="201" t="s">
        <v>70</v>
      </c>
      <c r="AU117" s="201" t="s">
        <v>71</v>
      </c>
      <c r="AY117" s="200" t="s">
        <v>135</v>
      </c>
      <c r="BK117" s="202">
        <f>SUM(BK118:BK119)</f>
        <v>0</v>
      </c>
    </row>
    <row r="118" s="2" customFormat="1" ht="13.8" customHeight="1">
      <c r="A118" s="39"/>
      <c r="B118" s="40"/>
      <c r="C118" s="203" t="s">
        <v>190</v>
      </c>
      <c r="D118" s="203" t="s">
        <v>136</v>
      </c>
      <c r="E118" s="204" t="s">
        <v>191</v>
      </c>
      <c r="F118" s="205" t="s">
        <v>192</v>
      </c>
      <c r="G118" s="206" t="s">
        <v>154</v>
      </c>
      <c r="H118" s="207">
        <v>57.256999999999998</v>
      </c>
      <c r="I118" s="208"/>
      <c r="J118" s="209">
        <f>ROUND(I118*H118,2)</f>
        <v>0</v>
      </c>
      <c r="K118" s="205" t="s">
        <v>140</v>
      </c>
      <c r="L118" s="45"/>
      <c r="M118" s="210" t="s">
        <v>19</v>
      </c>
      <c r="N118" s="211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141</v>
      </c>
      <c r="AT118" s="214" t="s">
        <v>136</v>
      </c>
      <c r="AU118" s="214" t="s">
        <v>79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141</v>
      </c>
      <c r="BM118" s="214" t="s">
        <v>193</v>
      </c>
    </row>
    <row r="119" s="2" customFormat="1">
      <c r="A119" s="39"/>
      <c r="B119" s="40"/>
      <c r="C119" s="41"/>
      <c r="D119" s="216" t="s">
        <v>143</v>
      </c>
      <c r="E119" s="41"/>
      <c r="F119" s="217" t="s">
        <v>192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="12" customFormat="1" ht="25.92" customHeight="1">
      <c r="A120" s="12"/>
      <c r="B120" s="189"/>
      <c r="C120" s="190"/>
      <c r="D120" s="191" t="s">
        <v>70</v>
      </c>
      <c r="E120" s="192" t="s">
        <v>194</v>
      </c>
      <c r="F120" s="192" t="s">
        <v>195</v>
      </c>
      <c r="G120" s="190"/>
      <c r="H120" s="190"/>
      <c r="I120" s="193"/>
      <c r="J120" s="194">
        <f>BK120</f>
        <v>0</v>
      </c>
      <c r="K120" s="190"/>
      <c r="L120" s="195"/>
      <c r="M120" s="196"/>
      <c r="N120" s="197"/>
      <c r="O120" s="197"/>
      <c r="P120" s="198">
        <f>SUM(P121:P140)</f>
        <v>0</v>
      </c>
      <c r="Q120" s="197"/>
      <c r="R120" s="198">
        <f>SUM(R121:R140)</f>
        <v>0</v>
      </c>
      <c r="S120" s="197"/>
      <c r="T120" s="199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79</v>
      </c>
      <c r="AT120" s="201" t="s">
        <v>70</v>
      </c>
      <c r="AU120" s="201" t="s">
        <v>71</v>
      </c>
      <c r="AY120" s="200" t="s">
        <v>135</v>
      </c>
      <c r="BK120" s="202">
        <f>SUM(BK121:BK140)</f>
        <v>0</v>
      </c>
    </row>
    <row r="121" s="2" customFormat="1" ht="13.8" customHeight="1">
      <c r="A121" s="39"/>
      <c r="B121" s="40"/>
      <c r="C121" s="203" t="s">
        <v>196</v>
      </c>
      <c r="D121" s="203" t="s">
        <v>136</v>
      </c>
      <c r="E121" s="204" t="s">
        <v>197</v>
      </c>
      <c r="F121" s="205" t="s">
        <v>198</v>
      </c>
      <c r="G121" s="206" t="s">
        <v>159</v>
      </c>
      <c r="H121" s="207">
        <v>310.89999999999998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141</v>
      </c>
      <c r="AT121" s="214" t="s">
        <v>136</v>
      </c>
      <c r="AU121" s="214" t="s">
        <v>79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141</v>
      </c>
      <c r="BM121" s="214" t="s">
        <v>199</v>
      </c>
    </row>
    <row r="122" s="2" customFormat="1">
      <c r="A122" s="39"/>
      <c r="B122" s="40"/>
      <c r="C122" s="41"/>
      <c r="D122" s="216" t="s">
        <v>143</v>
      </c>
      <c r="E122" s="41"/>
      <c r="F122" s="217" t="s">
        <v>198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79</v>
      </c>
    </row>
    <row r="123" s="2" customFormat="1" ht="13.8" customHeight="1">
      <c r="A123" s="39"/>
      <c r="B123" s="40"/>
      <c r="C123" s="203" t="s">
        <v>200</v>
      </c>
      <c r="D123" s="203" t="s">
        <v>136</v>
      </c>
      <c r="E123" s="204" t="s">
        <v>201</v>
      </c>
      <c r="F123" s="205" t="s">
        <v>202</v>
      </c>
      <c r="G123" s="206" t="s">
        <v>203</v>
      </c>
      <c r="H123" s="207">
        <v>1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141</v>
      </c>
      <c r="AT123" s="214" t="s">
        <v>136</v>
      </c>
      <c r="AU123" s="214" t="s">
        <v>79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141</v>
      </c>
      <c r="BM123" s="214" t="s">
        <v>204</v>
      </c>
    </row>
    <row r="124" s="2" customFormat="1">
      <c r="A124" s="39"/>
      <c r="B124" s="40"/>
      <c r="C124" s="41"/>
      <c r="D124" s="216" t="s">
        <v>143</v>
      </c>
      <c r="E124" s="41"/>
      <c r="F124" s="217" t="s">
        <v>202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79</v>
      </c>
    </row>
    <row r="125" s="2" customFormat="1" ht="13.8" customHeight="1">
      <c r="A125" s="39"/>
      <c r="B125" s="40"/>
      <c r="C125" s="203" t="s">
        <v>205</v>
      </c>
      <c r="D125" s="203" t="s">
        <v>136</v>
      </c>
      <c r="E125" s="204" t="s">
        <v>206</v>
      </c>
      <c r="F125" s="205" t="s">
        <v>207</v>
      </c>
      <c r="G125" s="206" t="s">
        <v>159</v>
      </c>
      <c r="H125" s="207">
        <v>310.89999999999998</v>
      </c>
      <c r="I125" s="208"/>
      <c r="J125" s="209">
        <f>ROUND(I125*H125,2)</f>
        <v>0</v>
      </c>
      <c r="K125" s="205" t="s">
        <v>19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141</v>
      </c>
      <c r="AT125" s="214" t="s">
        <v>136</v>
      </c>
      <c r="AU125" s="214" t="s">
        <v>79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141</v>
      </c>
      <c r="BM125" s="214" t="s">
        <v>208</v>
      </c>
    </row>
    <row r="126" s="2" customFormat="1">
      <c r="A126" s="39"/>
      <c r="B126" s="40"/>
      <c r="C126" s="41"/>
      <c r="D126" s="216" t="s">
        <v>143</v>
      </c>
      <c r="E126" s="41"/>
      <c r="F126" s="217" t="s">
        <v>207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79</v>
      </c>
    </row>
    <row r="127" s="2" customFormat="1" ht="13.8" customHeight="1">
      <c r="A127" s="39"/>
      <c r="B127" s="40"/>
      <c r="C127" s="203" t="s">
        <v>209</v>
      </c>
      <c r="D127" s="203" t="s">
        <v>136</v>
      </c>
      <c r="E127" s="204" t="s">
        <v>210</v>
      </c>
      <c r="F127" s="205" t="s">
        <v>211</v>
      </c>
      <c r="G127" s="206" t="s">
        <v>212</v>
      </c>
      <c r="H127" s="207">
        <v>12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141</v>
      </c>
      <c r="AT127" s="214" t="s">
        <v>136</v>
      </c>
      <c r="AU127" s="214" t="s">
        <v>79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141</v>
      </c>
      <c r="BM127" s="214" t="s">
        <v>213</v>
      </c>
    </row>
    <row r="128" s="2" customFormat="1">
      <c r="A128" s="39"/>
      <c r="B128" s="40"/>
      <c r="C128" s="41"/>
      <c r="D128" s="216" t="s">
        <v>143</v>
      </c>
      <c r="E128" s="41"/>
      <c r="F128" s="217" t="s">
        <v>211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79</v>
      </c>
    </row>
    <row r="129" s="2" customFormat="1" ht="13.8" customHeight="1">
      <c r="A129" s="39"/>
      <c r="B129" s="40"/>
      <c r="C129" s="203" t="s">
        <v>8</v>
      </c>
      <c r="D129" s="203" t="s">
        <v>136</v>
      </c>
      <c r="E129" s="204" t="s">
        <v>214</v>
      </c>
      <c r="F129" s="205" t="s">
        <v>215</v>
      </c>
      <c r="G129" s="206" t="s">
        <v>203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141</v>
      </c>
      <c r="AT129" s="214" t="s">
        <v>136</v>
      </c>
      <c r="AU129" s="214" t="s">
        <v>79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141</v>
      </c>
      <c r="BM129" s="214" t="s">
        <v>216</v>
      </c>
    </row>
    <row r="130" s="2" customFormat="1">
      <c r="A130" s="39"/>
      <c r="B130" s="40"/>
      <c r="C130" s="41"/>
      <c r="D130" s="216" t="s">
        <v>143</v>
      </c>
      <c r="E130" s="41"/>
      <c r="F130" s="217" t="s">
        <v>215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79</v>
      </c>
    </row>
    <row r="131" s="2" customFormat="1" ht="13.8" customHeight="1">
      <c r="A131" s="39"/>
      <c r="B131" s="40"/>
      <c r="C131" s="203" t="s">
        <v>217</v>
      </c>
      <c r="D131" s="203" t="s">
        <v>136</v>
      </c>
      <c r="E131" s="204" t="s">
        <v>218</v>
      </c>
      <c r="F131" s="205" t="s">
        <v>219</v>
      </c>
      <c r="G131" s="206" t="s">
        <v>154</v>
      </c>
      <c r="H131" s="207">
        <v>30.100000000000001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141</v>
      </c>
      <c r="AT131" s="214" t="s">
        <v>136</v>
      </c>
      <c r="AU131" s="214" t="s">
        <v>79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141</v>
      </c>
      <c r="BM131" s="214" t="s">
        <v>220</v>
      </c>
    </row>
    <row r="132" s="2" customFormat="1">
      <c r="A132" s="39"/>
      <c r="B132" s="40"/>
      <c r="C132" s="41"/>
      <c r="D132" s="216" t="s">
        <v>143</v>
      </c>
      <c r="E132" s="41"/>
      <c r="F132" s="217" t="s">
        <v>219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79</v>
      </c>
    </row>
    <row r="133" s="2" customFormat="1" ht="13.8" customHeight="1">
      <c r="A133" s="39"/>
      <c r="B133" s="40"/>
      <c r="C133" s="203" t="s">
        <v>221</v>
      </c>
      <c r="D133" s="203" t="s">
        <v>136</v>
      </c>
      <c r="E133" s="204" t="s">
        <v>222</v>
      </c>
      <c r="F133" s="205" t="s">
        <v>223</v>
      </c>
      <c r="G133" s="206" t="s">
        <v>203</v>
      </c>
      <c r="H133" s="207">
        <v>1</v>
      </c>
      <c r="I133" s="208"/>
      <c r="J133" s="209">
        <f>ROUND(I133*H133,2)</f>
        <v>0</v>
      </c>
      <c r="K133" s="205" t="s">
        <v>19</v>
      </c>
      <c r="L133" s="45"/>
      <c r="M133" s="210" t="s">
        <v>19</v>
      </c>
      <c r="N133" s="211" t="s">
        <v>42</v>
      </c>
      <c r="O133" s="85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4" t="s">
        <v>141</v>
      </c>
      <c r="AT133" s="214" t="s">
        <v>136</v>
      </c>
      <c r="AU133" s="214" t="s">
        <v>79</v>
      </c>
      <c r="AY133" s="18" t="s">
        <v>135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8" t="s">
        <v>79</v>
      </c>
      <c r="BK133" s="215">
        <f>ROUND(I133*H133,2)</f>
        <v>0</v>
      </c>
      <c r="BL133" s="18" t="s">
        <v>141</v>
      </c>
      <c r="BM133" s="214" t="s">
        <v>224</v>
      </c>
    </row>
    <row r="134" s="2" customFormat="1">
      <c r="A134" s="39"/>
      <c r="B134" s="40"/>
      <c r="C134" s="41"/>
      <c r="D134" s="216" t="s">
        <v>143</v>
      </c>
      <c r="E134" s="41"/>
      <c r="F134" s="217" t="s">
        <v>223</v>
      </c>
      <c r="G134" s="41"/>
      <c r="H134" s="41"/>
      <c r="I134" s="218"/>
      <c r="J134" s="41"/>
      <c r="K134" s="41"/>
      <c r="L134" s="45"/>
      <c r="M134" s="219"/>
      <c r="N134" s="22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79</v>
      </c>
    </row>
    <row r="135" s="2" customFormat="1" ht="13.8" customHeight="1">
      <c r="A135" s="39"/>
      <c r="B135" s="40"/>
      <c r="C135" s="243" t="s">
        <v>225</v>
      </c>
      <c r="D135" s="243" t="s">
        <v>226</v>
      </c>
      <c r="E135" s="244" t="s">
        <v>227</v>
      </c>
      <c r="F135" s="245" t="s">
        <v>228</v>
      </c>
      <c r="G135" s="246" t="s">
        <v>159</v>
      </c>
      <c r="H135" s="247">
        <v>88.900000000000006</v>
      </c>
      <c r="I135" s="248"/>
      <c r="J135" s="249">
        <f>ROUND(I135*H135,2)</f>
        <v>0</v>
      </c>
      <c r="K135" s="245" t="s">
        <v>19</v>
      </c>
      <c r="L135" s="250"/>
      <c r="M135" s="251" t="s">
        <v>19</v>
      </c>
      <c r="N135" s="252" t="s">
        <v>42</v>
      </c>
      <c r="O135" s="8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179</v>
      </c>
      <c r="AT135" s="214" t="s">
        <v>226</v>
      </c>
      <c r="AU135" s="214" t="s">
        <v>79</v>
      </c>
      <c r="AY135" s="18" t="s">
        <v>135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79</v>
      </c>
      <c r="BK135" s="215">
        <f>ROUND(I135*H135,2)</f>
        <v>0</v>
      </c>
      <c r="BL135" s="18" t="s">
        <v>141</v>
      </c>
      <c r="BM135" s="214" t="s">
        <v>229</v>
      </c>
    </row>
    <row r="136" s="2" customFormat="1">
      <c r="A136" s="39"/>
      <c r="B136" s="40"/>
      <c r="C136" s="41"/>
      <c r="D136" s="216" t="s">
        <v>143</v>
      </c>
      <c r="E136" s="41"/>
      <c r="F136" s="217" t="s">
        <v>228</v>
      </c>
      <c r="G136" s="41"/>
      <c r="H136" s="41"/>
      <c r="I136" s="218"/>
      <c r="J136" s="41"/>
      <c r="K136" s="41"/>
      <c r="L136" s="45"/>
      <c r="M136" s="219"/>
      <c r="N136" s="22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79</v>
      </c>
    </row>
    <row r="137" s="2" customFormat="1" ht="13.8" customHeight="1">
      <c r="A137" s="39"/>
      <c r="B137" s="40"/>
      <c r="C137" s="243" t="s">
        <v>230</v>
      </c>
      <c r="D137" s="243" t="s">
        <v>226</v>
      </c>
      <c r="E137" s="244" t="s">
        <v>231</v>
      </c>
      <c r="F137" s="245" t="s">
        <v>232</v>
      </c>
      <c r="G137" s="246" t="s">
        <v>159</v>
      </c>
      <c r="H137" s="247">
        <v>222</v>
      </c>
      <c r="I137" s="248"/>
      <c r="J137" s="249">
        <f>ROUND(I137*H137,2)</f>
        <v>0</v>
      </c>
      <c r="K137" s="245" t="s">
        <v>19</v>
      </c>
      <c r="L137" s="250"/>
      <c r="M137" s="251" t="s">
        <v>19</v>
      </c>
      <c r="N137" s="252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179</v>
      </c>
      <c r="AT137" s="214" t="s">
        <v>226</v>
      </c>
      <c r="AU137" s="214" t="s">
        <v>79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233</v>
      </c>
    </row>
    <row r="138" s="2" customFormat="1">
      <c r="A138" s="39"/>
      <c r="B138" s="40"/>
      <c r="C138" s="41"/>
      <c r="D138" s="216" t="s">
        <v>143</v>
      </c>
      <c r="E138" s="41"/>
      <c r="F138" s="217" t="s">
        <v>232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="2" customFormat="1" ht="13.8" customHeight="1">
      <c r="A139" s="39"/>
      <c r="B139" s="40"/>
      <c r="C139" s="243" t="s">
        <v>234</v>
      </c>
      <c r="D139" s="243" t="s">
        <v>226</v>
      </c>
      <c r="E139" s="244" t="s">
        <v>235</v>
      </c>
      <c r="F139" s="245" t="s">
        <v>236</v>
      </c>
      <c r="G139" s="246" t="s">
        <v>159</v>
      </c>
      <c r="H139" s="247">
        <v>98</v>
      </c>
      <c r="I139" s="248"/>
      <c r="J139" s="249">
        <f>ROUND(I139*H139,2)</f>
        <v>0</v>
      </c>
      <c r="K139" s="245" t="s">
        <v>19</v>
      </c>
      <c r="L139" s="250"/>
      <c r="M139" s="251" t="s">
        <v>19</v>
      </c>
      <c r="N139" s="252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179</v>
      </c>
      <c r="AT139" s="214" t="s">
        <v>226</v>
      </c>
      <c r="AU139" s="214" t="s">
        <v>79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141</v>
      </c>
      <c r="BM139" s="214" t="s">
        <v>237</v>
      </c>
    </row>
    <row r="140" s="2" customFormat="1">
      <c r="A140" s="39"/>
      <c r="B140" s="40"/>
      <c r="C140" s="41"/>
      <c r="D140" s="216" t="s">
        <v>143</v>
      </c>
      <c r="E140" s="41"/>
      <c r="F140" s="217" t="s">
        <v>236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79</v>
      </c>
    </row>
    <row r="141" s="12" customFormat="1" ht="25.92" customHeight="1">
      <c r="A141" s="12"/>
      <c r="B141" s="189"/>
      <c r="C141" s="190"/>
      <c r="D141" s="191" t="s">
        <v>70</v>
      </c>
      <c r="E141" s="192" t="s">
        <v>238</v>
      </c>
      <c r="F141" s="192" t="s">
        <v>239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SUM(P142:P183)</f>
        <v>0</v>
      </c>
      <c r="Q141" s="197"/>
      <c r="R141" s="198">
        <f>SUM(R142:R183)</f>
        <v>0</v>
      </c>
      <c r="S141" s="197"/>
      <c r="T141" s="199">
        <f>SUM(T142:T183)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79</v>
      </c>
      <c r="AT141" s="201" t="s">
        <v>70</v>
      </c>
      <c r="AU141" s="201" t="s">
        <v>71</v>
      </c>
      <c r="AY141" s="200" t="s">
        <v>135</v>
      </c>
      <c r="BK141" s="202">
        <f>SUM(BK142:BK183)</f>
        <v>0</v>
      </c>
    </row>
    <row r="142" s="2" customFormat="1" ht="13.8" customHeight="1">
      <c r="A142" s="39"/>
      <c r="B142" s="40"/>
      <c r="C142" s="203" t="s">
        <v>7</v>
      </c>
      <c r="D142" s="203" t="s">
        <v>136</v>
      </c>
      <c r="E142" s="204" t="s">
        <v>240</v>
      </c>
      <c r="F142" s="205" t="s">
        <v>241</v>
      </c>
      <c r="G142" s="206" t="s">
        <v>159</v>
      </c>
      <c r="H142" s="207">
        <v>262.80000000000001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79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242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241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="2" customFormat="1" ht="13.8" customHeight="1">
      <c r="A144" s="39"/>
      <c r="B144" s="40"/>
      <c r="C144" s="203" t="s">
        <v>243</v>
      </c>
      <c r="D144" s="203" t="s">
        <v>136</v>
      </c>
      <c r="E144" s="204" t="s">
        <v>244</v>
      </c>
      <c r="F144" s="205" t="s">
        <v>245</v>
      </c>
      <c r="G144" s="206" t="s">
        <v>159</v>
      </c>
      <c r="H144" s="207">
        <v>50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79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246</v>
      </c>
    </row>
    <row r="145" s="2" customFormat="1">
      <c r="A145" s="39"/>
      <c r="B145" s="40"/>
      <c r="C145" s="41"/>
      <c r="D145" s="216" t="s">
        <v>143</v>
      </c>
      <c r="E145" s="41"/>
      <c r="F145" s="217" t="s">
        <v>245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79</v>
      </c>
    </row>
    <row r="146" s="13" customFormat="1">
      <c r="A146" s="13"/>
      <c r="B146" s="221"/>
      <c r="C146" s="222"/>
      <c r="D146" s="216" t="s">
        <v>144</v>
      </c>
      <c r="E146" s="223" t="s">
        <v>19</v>
      </c>
      <c r="F146" s="224" t="s">
        <v>247</v>
      </c>
      <c r="G146" s="222"/>
      <c r="H146" s="225">
        <v>50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144</v>
      </c>
      <c r="AU146" s="231" t="s">
        <v>79</v>
      </c>
      <c r="AV146" s="13" t="s">
        <v>81</v>
      </c>
      <c r="AW146" s="13" t="s">
        <v>32</v>
      </c>
      <c r="AX146" s="13" t="s">
        <v>79</v>
      </c>
      <c r="AY146" s="231" t="s">
        <v>135</v>
      </c>
    </row>
    <row r="147" s="15" customFormat="1">
      <c r="A147" s="15"/>
      <c r="B147" s="253"/>
      <c r="C147" s="254"/>
      <c r="D147" s="216" t="s">
        <v>144</v>
      </c>
      <c r="E147" s="255" t="s">
        <v>19</v>
      </c>
      <c r="F147" s="256" t="s">
        <v>248</v>
      </c>
      <c r="G147" s="254"/>
      <c r="H147" s="255" t="s">
        <v>19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144</v>
      </c>
      <c r="AU147" s="262" t="s">
        <v>79</v>
      </c>
      <c r="AV147" s="15" t="s">
        <v>79</v>
      </c>
      <c r="AW147" s="15" t="s">
        <v>32</v>
      </c>
      <c r="AX147" s="15" t="s">
        <v>71</v>
      </c>
      <c r="AY147" s="262" t="s">
        <v>135</v>
      </c>
    </row>
    <row r="148" s="2" customFormat="1" ht="13.8" customHeight="1">
      <c r="A148" s="39"/>
      <c r="B148" s="40"/>
      <c r="C148" s="203" t="s">
        <v>249</v>
      </c>
      <c r="D148" s="203" t="s">
        <v>136</v>
      </c>
      <c r="E148" s="204" t="s">
        <v>250</v>
      </c>
      <c r="F148" s="205" t="s">
        <v>251</v>
      </c>
      <c r="G148" s="206" t="s">
        <v>159</v>
      </c>
      <c r="H148" s="207">
        <v>32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141</v>
      </c>
      <c r="AT148" s="214" t="s">
        <v>136</v>
      </c>
      <c r="AU148" s="214" t="s">
        <v>79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141</v>
      </c>
      <c r="BM148" s="214" t="s">
        <v>252</v>
      </c>
    </row>
    <row r="149" s="2" customFormat="1">
      <c r="A149" s="39"/>
      <c r="B149" s="40"/>
      <c r="C149" s="41"/>
      <c r="D149" s="216" t="s">
        <v>143</v>
      </c>
      <c r="E149" s="41"/>
      <c r="F149" s="217" t="s">
        <v>251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79</v>
      </c>
    </row>
    <row r="150" s="2" customFormat="1" ht="13.8" customHeight="1">
      <c r="A150" s="39"/>
      <c r="B150" s="40"/>
      <c r="C150" s="203" t="s">
        <v>253</v>
      </c>
      <c r="D150" s="203" t="s">
        <v>136</v>
      </c>
      <c r="E150" s="204" t="s">
        <v>254</v>
      </c>
      <c r="F150" s="205" t="s">
        <v>255</v>
      </c>
      <c r="G150" s="206" t="s">
        <v>159</v>
      </c>
      <c r="H150" s="207">
        <v>12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141</v>
      </c>
      <c r="AT150" s="214" t="s">
        <v>136</v>
      </c>
      <c r="AU150" s="214" t="s">
        <v>79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141</v>
      </c>
      <c r="BM150" s="214" t="s">
        <v>256</v>
      </c>
    </row>
    <row r="151" s="2" customFormat="1">
      <c r="A151" s="39"/>
      <c r="B151" s="40"/>
      <c r="C151" s="41"/>
      <c r="D151" s="216" t="s">
        <v>143</v>
      </c>
      <c r="E151" s="41"/>
      <c r="F151" s="217" t="s">
        <v>255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="2" customFormat="1" ht="13.8" customHeight="1">
      <c r="A152" s="39"/>
      <c r="B152" s="40"/>
      <c r="C152" s="203" t="s">
        <v>257</v>
      </c>
      <c r="D152" s="203" t="s">
        <v>136</v>
      </c>
      <c r="E152" s="204" t="s">
        <v>258</v>
      </c>
      <c r="F152" s="205" t="s">
        <v>259</v>
      </c>
      <c r="G152" s="206" t="s">
        <v>159</v>
      </c>
      <c r="H152" s="207">
        <v>16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141</v>
      </c>
      <c r="AT152" s="214" t="s">
        <v>136</v>
      </c>
      <c r="AU152" s="214" t="s">
        <v>79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141</v>
      </c>
      <c r="BM152" s="214" t="s">
        <v>260</v>
      </c>
    </row>
    <row r="153" s="2" customFormat="1">
      <c r="A153" s="39"/>
      <c r="B153" s="40"/>
      <c r="C153" s="41"/>
      <c r="D153" s="216" t="s">
        <v>143</v>
      </c>
      <c r="E153" s="41"/>
      <c r="F153" s="217" t="s">
        <v>259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="2" customFormat="1" ht="13.8" customHeight="1">
      <c r="A154" s="39"/>
      <c r="B154" s="40"/>
      <c r="C154" s="203" t="s">
        <v>261</v>
      </c>
      <c r="D154" s="203" t="s">
        <v>136</v>
      </c>
      <c r="E154" s="204" t="s">
        <v>262</v>
      </c>
      <c r="F154" s="205" t="s">
        <v>263</v>
      </c>
      <c r="G154" s="206" t="s">
        <v>159</v>
      </c>
      <c r="H154" s="207">
        <v>12</v>
      </c>
      <c r="I154" s="208"/>
      <c r="J154" s="209">
        <f>ROUND(I154*H154,2)</f>
        <v>0</v>
      </c>
      <c r="K154" s="205" t="s">
        <v>19</v>
      </c>
      <c r="L154" s="45"/>
      <c r="M154" s="210" t="s">
        <v>19</v>
      </c>
      <c r="N154" s="211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141</v>
      </c>
      <c r="AT154" s="214" t="s">
        <v>136</v>
      </c>
      <c r="AU154" s="214" t="s">
        <v>79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141</v>
      </c>
      <c r="BM154" s="214" t="s">
        <v>264</v>
      </c>
    </row>
    <row r="155" s="2" customFormat="1">
      <c r="A155" s="39"/>
      <c r="B155" s="40"/>
      <c r="C155" s="41"/>
      <c r="D155" s="216" t="s">
        <v>143</v>
      </c>
      <c r="E155" s="41"/>
      <c r="F155" s="217" t="s">
        <v>263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79</v>
      </c>
    </row>
    <row r="156" s="2" customFormat="1" ht="13.8" customHeight="1">
      <c r="A156" s="39"/>
      <c r="B156" s="40"/>
      <c r="C156" s="203" t="s">
        <v>265</v>
      </c>
      <c r="D156" s="203" t="s">
        <v>136</v>
      </c>
      <c r="E156" s="204" t="s">
        <v>266</v>
      </c>
      <c r="F156" s="205" t="s">
        <v>267</v>
      </c>
      <c r="G156" s="206" t="s">
        <v>159</v>
      </c>
      <c r="H156" s="207">
        <v>154.80000000000001</v>
      </c>
      <c r="I156" s="208"/>
      <c r="J156" s="209">
        <f>ROUND(I156*H156,2)</f>
        <v>0</v>
      </c>
      <c r="K156" s="205" t="s">
        <v>19</v>
      </c>
      <c r="L156" s="45"/>
      <c r="M156" s="210" t="s">
        <v>19</v>
      </c>
      <c r="N156" s="211" t="s">
        <v>42</v>
      </c>
      <c r="O156" s="85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4" t="s">
        <v>141</v>
      </c>
      <c r="AT156" s="214" t="s">
        <v>136</v>
      </c>
      <c r="AU156" s="214" t="s">
        <v>79</v>
      </c>
      <c r="AY156" s="18" t="s">
        <v>135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79</v>
      </c>
      <c r="BK156" s="215">
        <f>ROUND(I156*H156,2)</f>
        <v>0</v>
      </c>
      <c r="BL156" s="18" t="s">
        <v>141</v>
      </c>
      <c r="BM156" s="214" t="s">
        <v>268</v>
      </c>
    </row>
    <row r="157" s="2" customFormat="1">
      <c r="A157" s="39"/>
      <c r="B157" s="40"/>
      <c r="C157" s="41"/>
      <c r="D157" s="216" t="s">
        <v>143</v>
      </c>
      <c r="E157" s="41"/>
      <c r="F157" s="217" t="s">
        <v>267</v>
      </c>
      <c r="G157" s="41"/>
      <c r="H157" s="41"/>
      <c r="I157" s="218"/>
      <c r="J157" s="41"/>
      <c r="K157" s="41"/>
      <c r="L157" s="45"/>
      <c r="M157" s="219"/>
      <c r="N157" s="22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79</v>
      </c>
    </row>
    <row r="158" s="2" customFormat="1" ht="13.8" customHeight="1">
      <c r="A158" s="39"/>
      <c r="B158" s="40"/>
      <c r="C158" s="203" t="s">
        <v>269</v>
      </c>
      <c r="D158" s="203" t="s">
        <v>136</v>
      </c>
      <c r="E158" s="204" t="s">
        <v>270</v>
      </c>
      <c r="F158" s="205" t="s">
        <v>271</v>
      </c>
      <c r="G158" s="206" t="s">
        <v>159</v>
      </c>
      <c r="H158" s="207">
        <v>262.80000000000001</v>
      </c>
      <c r="I158" s="208"/>
      <c r="J158" s="209">
        <f>ROUND(I158*H158,2)</f>
        <v>0</v>
      </c>
      <c r="K158" s="205" t="s">
        <v>19</v>
      </c>
      <c r="L158" s="45"/>
      <c r="M158" s="210" t="s">
        <v>19</v>
      </c>
      <c r="N158" s="211" t="s">
        <v>42</v>
      </c>
      <c r="O158" s="85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4" t="s">
        <v>141</v>
      </c>
      <c r="AT158" s="214" t="s">
        <v>136</v>
      </c>
      <c r="AU158" s="214" t="s">
        <v>79</v>
      </c>
      <c r="AY158" s="18" t="s">
        <v>135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79</v>
      </c>
      <c r="BK158" s="215">
        <f>ROUND(I158*H158,2)</f>
        <v>0</v>
      </c>
      <c r="BL158" s="18" t="s">
        <v>141</v>
      </c>
      <c r="BM158" s="214" t="s">
        <v>272</v>
      </c>
    </row>
    <row r="159" s="2" customFormat="1">
      <c r="A159" s="39"/>
      <c r="B159" s="40"/>
      <c r="C159" s="41"/>
      <c r="D159" s="216" t="s">
        <v>143</v>
      </c>
      <c r="E159" s="41"/>
      <c r="F159" s="217" t="s">
        <v>271</v>
      </c>
      <c r="G159" s="41"/>
      <c r="H159" s="41"/>
      <c r="I159" s="218"/>
      <c r="J159" s="41"/>
      <c r="K159" s="41"/>
      <c r="L159" s="45"/>
      <c r="M159" s="219"/>
      <c r="N159" s="22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79</v>
      </c>
    </row>
    <row r="160" s="2" customFormat="1" ht="13.8" customHeight="1">
      <c r="A160" s="39"/>
      <c r="B160" s="40"/>
      <c r="C160" s="203" t="s">
        <v>273</v>
      </c>
      <c r="D160" s="203" t="s">
        <v>136</v>
      </c>
      <c r="E160" s="204" t="s">
        <v>274</v>
      </c>
      <c r="F160" s="205" t="s">
        <v>275</v>
      </c>
      <c r="G160" s="206" t="s">
        <v>159</v>
      </c>
      <c r="H160" s="207">
        <v>138.80000000000001</v>
      </c>
      <c r="I160" s="208"/>
      <c r="J160" s="209">
        <f>ROUND(I160*H160,2)</f>
        <v>0</v>
      </c>
      <c r="K160" s="205" t="s">
        <v>19</v>
      </c>
      <c r="L160" s="45"/>
      <c r="M160" s="210" t="s">
        <v>19</v>
      </c>
      <c r="N160" s="211" t="s">
        <v>42</v>
      </c>
      <c r="O160" s="85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4" t="s">
        <v>141</v>
      </c>
      <c r="AT160" s="214" t="s">
        <v>136</v>
      </c>
      <c r="AU160" s="214" t="s">
        <v>79</v>
      </c>
      <c r="AY160" s="18" t="s">
        <v>135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79</v>
      </c>
      <c r="BK160" s="215">
        <f>ROUND(I160*H160,2)</f>
        <v>0</v>
      </c>
      <c r="BL160" s="18" t="s">
        <v>141</v>
      </c>
      <c r="BM160" s="214" t="s">
        <v>276</v>
      </c>
    </row>
    <row r="161" s="2" customFormat="1">
      <c r="A161" s="39"/>
      <c r="B161" s="40"/>
      <c r="C161" s="41"/>
      <c r="D161" s="216" t="s">
        <v>143</v>
      </c>
      <c r="E161" s="41"/>
      <c r="F161" s="217" t="s">
        <v>275</v>
      </c>
      <c r="G161" s="41"/>
      <c r="H161" s="41"/>
      <c r="I161" s="218"/>
      <c r="J161" s="41"/>
      <c r="K161" s="41"/>
      <c r="L161" s="45"/>
      <c r="M161" s="219"/>
      <c r="N161" s="22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143</v>
      </c>
      <c r="AU161" s="18" t="s">
        <v>79</v>
      </c>
    </row>
    <row r="162" s="2" customFormat="1" ht="13.8" customHeight="1">
      <c r="A162" s="39"/>
      <c r="B162" s="40"/>
      <c r="C162" s="203" t="s">
        <v>277</v>
      </c>
      <c r="D162" s="203" t="s">
        <v>136</v>
      </c>
      <c r="E162" s="204" t="s">
        <v>278</v>
      </c>
      <c r="F162" s="205" t="s">
        <v>279</v>
      </c>
      <c r="G162" s="206" t="s">
        <v>159</v>
      </c>
      <c r="H162" s="207">
        <v>30.879999999999999</v>
      </c>
      <c r="I162" s="208"/>
      <c r="J162" s="209">
        <f>ROUND(I162*H162,2)</f>
        <v>0</v>
      </c>
      <c r="K162" s="205" t="s">
        <v>19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141</v>
      </c>
      <c r="AT162" s="214" t="s">
        <v>136</v>
      </c>
      <c r="AU162" s="214" t="s">
        <v>79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141</v>
      </c>
      <c r="BM162" s="214" t="s">
        <v>280</v>
      </c>
    </row>
    <row r="163" s="2" customFormat="1">
      <c r="A163" s="39"/>
      <c r="B163" s="40"/>
      <c r="C163" s="41"/>
      <c r="D163" s="216" t="s">
        <v>143</v>
      </c>
      <c r="E163" s="41"/>
      <c r="F163" s="217" t="s">
        <v>279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79</v>
      </c>
    </row>
    <row r="164" s="13" customFormat="1">
      <c r="A164" s="13"/>
      <c r="B164" s="221"/>
      <c r="C164" s="222"/>
      <c r="D164" s="216" t="s">
        <v>144</v>
      </c>
      <c r="E164" s="223" t="s">
        <v>19</v>
      </c>
      <c r="F164" s="224" t="s">
        <v>281</v>
      </c>
      <c r="G164" s="222"/>
      <c r="H164" s="225">
        <v>30.879999999999999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79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="15" customFormat="1">
      <c r="A165" s="15"/>
      <c r="B165" s="253"/>
      <c r="C165" s="254"/>
      <c r="D165" s="216" t="s">
        <v>144</v>
      </c>
      <c r="E165" s="255" t="s">
        <v>19</v>
      </c>
      <c r="F165" s="256" t="s">
        <v>248</v>
      </c>
      <c r="G165" s="254"/>
      <c r="H165" s="255" t="s">
        <v>19</v>
      </c>
      <c r="I165" s="257"/>
      <c r="J165" s="254"/>
      <c r="K165" s="254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144</v>
      </c>
      <c r="AU165" s="262" t="s">
        <v>79</v>
      </c>
      <c r="AV165" s="15" t="s">
        <v>79</v>
      </c>
      <c r="AW165" s="15" t="s">
        <v>32</v>
      </c>
      <c r="AX165" s="15" t="s">
        <v>71</v>
      </c>
      <c r="AY165" s="262" t="s">
        <v>135</v>
      </c>
    </row>
    <row r="166" s="2" customFormat="1" ht="13.8" customHeight="1">
      <c r="A166" s="39"/>
      <c r="B166" s="40"/>
      <c r="C166" s="203" t="s">
        <v>282</v>
      </c>
      <c r="D166" s="203" t="s">
        <v>136</v>
      </c>
      <c r="E166" s="204" t="s">
        <v>283</v>
      </c>
      <c r="F166" s="205" t="s">
        <v>284</v>
      </c>
      <c r="G166" s="206" t="s">
        <v>165</v>
      </c>
      <c r="H166" s="207">
        <v>80</v>
      </c>
      <c r="I166" s="208"/>
      <c r="J166" s="209">
        <f>ROUND(I166*H166,2)</f>
        <v>0</v>
      </c>
      <c r="K166" s="205" t="s">
        <v>19</v>
      </c>
      <c r="L166" s="45"/>
      <c r="M166" s="210" t="s">
        <v>19</v>
      </c>
      <c r="N166" s="211" t="s">
        <v>42</v>
      </c>
      <c r="O166" s="85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4" t="s">
        <v>141</v>
      </c>
      <c r="AT166" s="214" t="s">
        <v>136</v>
      </c>
      <c r="AU166" s="214" t="s">
        <v>79</v>
      </c>
      <c r="AY166" s="18" t="s">
        <v>135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79</v>
      </c>
      <c r="BK166" s="215">
        <f>ROUND(I166*H166,2)</f>
        <v>0</v>
      </c>
      <c r="BL166" s="18" t="s">
        <v>141</v>
      </c>
      <c r="BM166" s="214" t="s">
        <v>285</v>
      </c>
    </row>
    <row r="167" s="2" customFormat="1">
      <c r="A167" s="39"/>
      <c r="B167" s="40"/>
      <c r="C167" s="41"/>
      <c r="D167" s="216" t="s">
        <v>143</v>
      </c>
      <c r="E167" s="41"/>
      <c r="F167" s="217" t="s">
        <v>284</v>
      </c>
      <c r="G167" s="41"/>
      <c r="H167" s="41"/>
      <c r="I167" s="218"/>
      <c r="J167" s="41"/>
      <c r="K167" s="41"/>
      <c r="L167" s="45"/>
      <c r="M167" s="219"/>
      <c r="N167" s="22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143</v>
      </c>
      <c r="AU167" s="18" t="s">
        <v>79</v>
      </c>
    </row>
    <row r="168" s="13" customFormat="1">
      <c r="A168" s="13"/>
      <c r="B168" s="221"/>
      <c r="C168" s="222"/>
      <c r="D168" s="216" t="s">
        <v>144</v>
      </c>
      <c r="E168" s="223" t="s">
        <v>19</v>
      </c>
      <c r="F168" s="224" t="s">
        <v>286</v>
      </c>
      <c r="G168" s="222"/>
      <c r="H168" s="225">
        <v>80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144</v>
      </c>
      <c r="AU168" s="231" t="s">
        <v>79</v>
      </c>
      <c r="AV168" s="13" t="s">
        <v>81</v>
      </c>
      <c r="AW168" s="13" t="s">
        <v>32</v>
      </c>
      <c r="AX168" s="13" t="s">
        <v>79</v>
      </c>
      <c r="AY168" s="231" t="s">
        <v>135</v>
      </c>
    </row>
    <row r="169" s="15" customFormat="1">
      <c r="A169" s="15"/>
      <c r="B169" s="253"/>
      <c r="C169" s="254"/>
      <c r="D169" s="216" t="s">
        <v>144</v>
      </c>
      <c r="E169" s="255" t="s">
        <v>19</v>
      </c>
      <c r="F169" s="256" t="s">
        <v>248</v>
      </c>
      <c r="G169" s="254"/>
      <c r="H169" s="255" t="s">
        <v>19</v>
      </c>
      <c r="I169" s="257"/>
      <c r="J169" s="254"/>
      <c r="K169" s="254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144</v>
      </c>
      <c r="AU169" s="262" t="s">
        <v>79</v>
      </c>
      <c r="AV169" s="15" t="s">
        <v>79</v>
      </c>
      <c r="AW169" s="15" t="s">
        <v>32</v>
      </c>
      <c r="AX169" s="15" t="s">
        <v>71</v>
      </c>
      <c r="AY169" s="262" t="s">
        <v>135</v>
      </c>
    </row>
    <row r="170" s="2" customFormat="1" ht="13.8" customHeight="1">
      <c r="A170" s="39"/>
      <c r="B170" s="40"/>
      <c r="C170" s="203" t="s">
        <v>287</v>
      </c>
      <c r="D170" s="203" t="s">
        <v>136</v>
      </c>
      <c r="E170" s="204" t="s">
        <v>288</v>
      </c>
      <c r="F170" s="205" t="s">
        <v>289</v>
      </c>
      <c r="G170" s="206" t="s">
        <v>165</v>
      </c>
      <c r="H170" s="207">
        <v>66</v>
      </c>
      <c r="I170" s="208"/>
      <c r="J170" s="209">
        <f>ROUND(I170*H170,2)</f>
        <v>0</v>
      </c>
      <c r="K170" s="205" t="s">
        <v>19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141</v>
      </c>
      <c r="AT170" s="214" t="s">
        <v>136</v>
      </c>
      <c r="AU170" s="214" t="s">
        <v>79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141</v>
      </c>
      <c r="BM170" s="214" t="s">
        <v>290</v>
      </c>
    </row>
    <row r="171" s="2" customFormat="1">
      <c r="A171" s="39"/>
      <c r="B171" s="40"/>
      <c r="C171" s="41"/>
      <c r="D171" s="216" t="s">
        <v>143</v>
      </c>
      <c r="E171" s="41"/>
      <c r="F171" s="217" t="s">
        <v>289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79</v>
      </c>
    </row>
    <row r="172" s="2" customFormat="1" ht="13.8" customHeight="1">
      <c r="A172" s="39"/>
      <c r="B172" s="40"/>
      <c r="C172" s="203" t="s">
        <v>291</v>
      </c>
      <c r="D172" s="203" t="s">
        <v>136</v>
      </c>
      <c r="E172" s="204" t="s">
        <v>292</v>
      </c>
      <c r="F172" s="205" t="s">
        <v>293</v>
      </c>
      <c r="G172" s="206" t="s">
        <v>165</v>
      </c>
      <c r="H172" s="207">
        <v>66</v>
      </c>
      <c r="I172" s="208"/>
      <c r="J172" s="209">
        <f>ROUND(I172*H172,2)</f>
        <v>0</v>
      </c>
      <c r="K172" s="205" t="s">
        <v>19</v>
      </c>
      <c r="L172" s="45"/>
      <c r="M172" s="210" t="s">
        <v>19</v>
      </c>
      <c r="N172" s="211" t="s">
        <v>42</v>
      </c>
      <c r="O172" s="85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4" t="s">
        <v>141</v>
      </c>
      <c r="AT172" s="214" t="s">
        <v>136</v>
      </c>
      <c r="AU172" s="214" t="s">
        <v>79</v>
      </c>
      <c r="AY172" s="18" t="s">
        <v>135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79</v>
      </c>
      <c r="BK172" s="215">
        <f>ROUND(I172*H172,2)</f>
        <v>0</v>
      </c>
      <c r="BL172" s="18" t="s">
        <v>141</v>
      </c>
      <c r="BM172" s="214" t="s">
        <v>294</v>
      </c>
    </row>
    <row r="173" s="2" customFormat="1">
      <c r="A173" s="39"/>
      <c r="B173" s="40"/>
      <c r="C173" s="41"/>
      <c r="D173" s="216" t="s">
        <v>143</v>
      </c>
      <c r="E173" s="41"/>
      <c r="F173" s="217" t="s">
        <v>293</v>
      </c>
      <c r="G173" s="41"/>
      <c r="H173" s="41"/>
      <c r="I173" s="218"/>
      <c r="J173" s="41"/>
      <c r="K173" s="41"/>
      <c r="L173" s="45"/>
      <c r="M173" s="219"/>
      <c r="N173" s="22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79</v>
      </c>
    </row>
    <row r="174" s="2" customFormat="1" ht="13.8" customHeight="1">
      <c r="A174" s="39"/>
      <c r="B174" s="40"/>
      <c r="C174" s="203" t="s">
        <v>295</v>
      </c>
      <c r="D174" s="203" t="s">
        <v>136</v>
      </c>
      <c r="E174" s="204" t="s">
        <v>296</v>
      </c>
      <c r="F174" s="205" t="s">
        <v>297</v>
      </c>
      <c r="G174" s="206" t="s">
        <v>165</v>
      </c>
      <c r="H174" s="207">
        <v>66</v>
      </c>
      <c r="I174" s="208"/>
      <c r="J174" s="209">
        <f>ROUND(I174*H174,2)</f>
        <v>0</v>
      </c>
      <c r="K174" s="205" t="s">
        <v>19</v>
      </c>
      <c r="L174" s="45"/>
      <c r="M174" s="210" t="s">
        <v>19</v>
      </c>
      <c r="N174" s="211" t="s">
        <v>42</v>
      </c>
      <c r="O174" s="85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4" t="s">
        <v>141</v>
      </c>
      <c r="AT174" s="214" t="s">
        <v>136</v>
      </c>
      <c r="AU174" s="214" t="s">
        <v>79</v>
      </c>
      <c r="AY174" s="18" t="s">
        <v>135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79</v>
      </c>
      <c r="BK174" s="215">
        <f>ROUND(I174*H174,2)</f>
        <v>0</v>
      </c>
      <c r="BL174" s="18" t="s">
        <v>141</v>
      </c>
      <c r="BM174" s="214" t="s">
        <v>298</v>
      </c>
    </row>
    <row r="175" s="2" customFormat="1">
      <c r="A175" s="39"/>
      <c r="B175" s="40"/>
      <c r="C175" s="41"/>
      <c r="D175" s="216" t="s">
        <v>143</v>
      </c>
      <c r="E175" s="41"/>
      <c r="F175" s="217" t="s">
        <v>297</v>
      </c>
      <c r="G175" s="41"/>
      <c r="H175" s="41"/>
      <c r="I175" s="218"/>
      <c r="J175" s="41"/>
      <c r="K175" s="41"/>
      <c r="L175" s="45"/>
      <c r="M175" s="219"/>
      <c r="N175" s="22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79</v>
      </c>
    </row>
    <row r="176" s="2" customFormat="1" ht="13.8" customHeight="1">
      <c r="A176" s="39"/>
      <c r="B176" s="40"/>
      <c r="C176" s="203" t="s">
        <v>299</v>
      </c>
      <c r="D176" s="203" t="s">
        <v>136</v>
      </c>
      <c r="E176" s="204" t="s">
        <v>300</v>
      </c>
      <c r="F176" s="205" t="s">
        <v>301</v>
      </c>
      <c r="G176" s="206" t="s">
        <v>159</v>
      </c>
      <c r="H176" s="207">
        <v>161</v>
      </c>
      <c r="I176" s="208"/>
      <c r="J176" s="209">
        <f>ROUND(I176*H176,2)</f>
        <v>0</v>
      </c>
      <c r="K176" s="205" t="s">
        <v>19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141</v>
      </c>
      <c r="AT176" s="214" t="s">
        <v>136</v>
      </c>
      <c r="AU176" s="214" t="s">
        <v>79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141</v>
      </c>
      <c r="BM176" s="214" t="s">
        <v>302</v>
      </c>
    </row>
    <row r="177" s="2" customFormat="1">
      <c r="A177" s="39"/>
      <c r="B177" s="40"/>
      <c r="C177" s="41"/>
      <c r="D177" s="216" t="s">
        <v>143</v>
      </c>
      <c r="E177" s="41"/>
      <c r="F177" s="217" t="s">
        <v>301</v>
      </c>
      <c r="G177" s="41"/>
      <c r="H177" s="41"/>
      <c r="I177" s="218"/>
      <c r="J177" s="41"/>
      <c r="K177" s="41"/>
      <c r="L177" s="45"/>
      <c r="M177" s="219"/>
      <c r="N177" s="22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79</v>
      </c>
    </row>
    <row r="178" s="2" customFormat="1" ht="13.8" customHeight="1">
      <c r="A178" s="39"/>
      <c r="B178" s="40"/>
      <c r="C178" s="203" t="s">
        <v>303</v>
      </c>
      <c r="D178" s="203" t="s">
        <v>136</v>
      </c>
      <c r="E178" s="204" t="s">
        <v>304</v>
      </c>
      <c r="F178" s="205" t="s">
        <v>305</v>
      </c>
      <c r="G178" s="206" t="s">
        <v>203</v>
      </c>
      <c r="H178" s="207">
        <v>1</v>
      </c>
      <c r="I178" s="208"/>
      <c r="J178" s="209">
        <f>ROUND(I178*H178,2)</f>
        <v>0</v>
      </c>
      <c r="K178" s="205" t="s">
        <v>19</v>
      </c>
      <c r="L178" s="45"/>
      <c r="M178" s="210" t="s">
        <v>19</v>
      </c>
      <c r="N178" s="211" t="s">
        <v>42</v>
      </c>
      <c r="O178" s="85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4" t="s">
        <v>141</v>
      </c>
      <c r="AT178" s="214" t="s">
        <v>136</v>
      </c>
      <c r="AU178" s="214" t="s">
        <v>79</v>
      </c>
      <c r="AY178" s="18" t="s">
        <v>135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79</v>
      </c>
      <c r="BK178" s="215">
        <f>ROUND(I178*H178,2)</f>
        <v>0</v>
      </c>
      <c r="BL178" s="18" t="s">
        <v>141</v>
      </c>
      <c r="BM178" s="214" t="s">
        <v>306</v>
      </c>
    </row>
    <row r="179" s="2" customFormat="1">
      <c r="A179" s="39"/>
      <c r="B179" s="40"/>
      <c r="C179" s="41"/>
      <c r="D179" s="216" t="s">
        <v>143</v>
      </c>
      <c r="E179" s="41"/>
      <c r="F179" s="217" t="s">
        <v>305</v>
      </c>
      <c r="G179" s="41"/>
      <c r="H179" s="41"/>
      <c r="I179" s="218"/>
      <c r="J179" s="41"/>
      <c r="K179" s="41"/>
      <c r="L179" s="45"/>
      <c r="M179" s="219"/>
      <c r="N179" s="22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79</v>
      </c>
    </row>
    <row r="180" s="2" customFormat="1" ht="13.8" customHeight="1">
      <c r="A180" s="39"/>
      <c r="B180" s="40"/>
      <c r="C180" s="203" t="s">
        <v>307</v>
      </c>
      <c r="D180" s="203" t="s">
        <v>136</v>
      </c>
      <c r="E180" s="204" t="s">
        <v>308</v>
      </c>
      <c r="F180" s="205" t="s">
        <v>219</v>
      </c>
      <c r="G180" s="206" t="s">
        <v>154</v>
      </c>
      <c r="H180" s="207">
        <v>3.7999999999999998</v>
      </c>
      <c r="I180" s="208"/>
      <c r="J180" s="209">
        <f>ROUND(I180*H180,2)</f>
        <v>0</v>
      </c>
      <c r="K180" s="205" t="s">
        <v>19</v>
      </c>
      <c r="L180" s="45"/>
      <c r="M180" s="210" t="s">
        <v>19</v>
      </c>
      <c r="N180" s="211" t="s">
        <v>42</v>
      </c>
      <c r="O180" s="85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141</v>
      </c>
      <c r="AT180" s="214" t="s">
        <v>136</v>
      </c>
      <c r="AU180" s="214" t="s">
        <v>79</v>
      </c>
      <c r="AY180" s="18" t="s">
        <v>135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79</v>
      </c>
      <c r="BK180" s="215">
        <f>ROUND(I180*H180,2)</f>
        <v>0</v>
      </c>
      <c r="BL180" s="18" t="s">
        <v>141</v>
      </c>
      <c r="BM180" s="214" t="s">
        <v>309</v>
      </c>
    </row>
    <row r="181" s="2" customFormat="1">
      <c r="A181" s="39"/>
      <c r="B181" s="40"/>
      <c r="C181" s="41"/>
      <c r="D181" s="216" t="s">
        <v>143</v>
      </c>
      <c r="E181" s="41"/>
      <c r="F181" s="217" t="s">
        <v>219</v>
      </c>
      <c r="G181" s="41"/>
      <c r="H181" s="41"/>
      <c r="I181" s="218"/>
      <c r="J181" s="41"/>
      <c r="K181" s="41"/>
      <c r="L181" s="45"/>
      <c r="M181" s="219"/>
      <c r="N181" s="22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143</v>
      </c>
      <c r="AU181" s="18" t="s">
        <v>79</v>
      </c>
    </row>
    <row r="182" s="2" customFormat="1" ht="13.8" customHeight="1">
      <c r="A182" s="39"/>
      <c r="B182" s="40"/>
      <c r="C182" s="203" t="s">
        <v>310</v>
      </c>
      <c r="D182" s="203" t="s">
        <v>136</v>
      </c>
      <c r="E182" s="204" t="s">
        <v>311</v>
      </c>
      <c r="F182" s="205" t="s">
        <v>223</v>
      </c>
      <c r="G182" s="206" t="s">
        <v>203</v>
      </c>
      <c r="H182" s="207">
        <v>1</v>
      </c>
      <c r="I182" s="208"/>
      <c r="J182" s="209">
        <f>ROUND(I182*H182,2)</f>
        <v>0</v>
      </c>
      <c r="K182" s="205" t="s">
        <v>19</v>
      </c>
      <c r="L182" s="45"/>
      <c r="M182" s="210" t="s">
        <v>19</v>
      </c>
      <c r="N182" s="211" t="s">
        <v>42</v>
      </c>
      <c r="O182" s="85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4" t="s">
        <v>141</v>
      </c>
      <c r="AT182" s="214" t="s">
        <v>136</v>
      </c>
      <c r="AU182" s="214" t="s">
        <v>79</v>
      </c>
      <c r="AY182" s="18" t="s">
        <v>135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79</v>
      </c>
      <c r="BK182" s="215">
        <f>ROUND(I182*H182,2)</f>
        <v>0</v>
      </c>
      <c r="BL182" s="18" t="s">
        <v>141</v>
      </c>
      <c r="BM182" s="214" t="s">
        <v>312</v>
      </c>
    </row>
    <row r="183" s="2" customFormat="1">
      <c r="A183" s="39"/>
      <c r="B183" s="40"/>
      <c r="C183" s="41"/>
      <c r="D183" s="216" t="s">
        <v>143</v>
      </c>
      <c r="E183" s="41"/>
      <c r="F183" s="217" t="s">
        <v>223</v>
      </c>
      <c r="G183" s="41"/>
      <c r="H183" s="41"/>
      <c r="I183" s="218"/>
      <c r="J183" s="41"/>
      <c r="K183" s="41"/>
      <c r="L183" s="45"/>
      <c r="M183" s="219"/>
      <c r="N183" s="22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143</v>
      </c>
      <c r="AU183" s="18" t="s">
        <v>79</v>
      </c>
    </row>
    <row r="184" s="12" customFormat="1" ht="25.92" customHeight="1">
      <c r="A184" s="12"/>
      <c r="B184" s="189"/>
      <c r="C184" s="190"/>
      <c r="D184" s="191" t="s">
        <v>70</v>
      </c>
      <c r="E184" s="192" t="s">
        <v>313</v>
      </c>
      <c r="F184" s="192" t="s">
        <v>314</v>
      </c>
      <c r="G184" s="190"/>
      <c r="H184" s="190"/>
      <c r="I184" s="193"/>
      <c r="J184" s="194">
        <f>BK184</f>
        <v>0</v>
      </c>
      <c r="K184" s="190"/>
      <c r="L184" s="195"/>
      <c r="M184" s="196"/>
      <c r="N184" s="197"/>
      <c r="O184" s="197"/>
      <c r="P184" s="198">
        <f>SUM(P185:P192)</f>
        <v>0</v>
      </c>
      <c r="Q184" s="197"/>
      <c r="R184" s="198">
        <f>SUM(R185:R192)</f>
        <v>0</v>
      </c>
      <c r="S184" s="197"/>
      <c r="T184" s="199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79</v>
      </c>
      <c r="AT184" s="201" t="s">
        <v>70</v>
      </c>
      <c r="AU184" s="201" t="s">
        <v>71</v>
      </c>
      <c r="AY184" s="200" t="s">
        <v>135</v>
      </c>
      <c r="BK184" s="202">
        <f>SUM(BK185:BK192)</f>
        <v>0</v>
      </c>
    </row>
    <row r="185" s="2" customFormat="1" ht="13.8" customHeight="1">
      <c r="A185" s="39"/>
      <c r="B185" s="40"/>
      <c r="C185" s="203" t="s">
        <v>315</v>
      </c>
      <c r="D185" s="203" t="s">
        <v>136</v>
      </c>
      <c r="E185" s="204" t="s">
        <v>316</v>
      </c>
      <c r="F185" s="205" t="s">
        <v>317</v>
      </c>
      <c r="G185" s="206" t="s">
        <v>159</v>
      </c>
      <c r="H185" s="207">
        <v>72</v>
      </c>
      <c r="I185" s="208"/>
      <c r="J185" s="209">
        <f>ROUND(I185*H185,2)</f>
        <v>0</v>
      </c>
      <c r="K185" s="205" t="s">
        <v>19</v>
      </c>
      <c r="L185" s="45"/>
      <c r="M185" s="210" t="s">
        <v>19</v>
      </c>
      <c r="N185" s="211" t="s">
        <v>42</v>
      </c>
      <c r="O185" s="85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4" t="s">
        <v>141</v>
      </c>
      <c r="AT185" s="214" t="s">
        <v>136</v>
      </c>
      <c r="AU185" s="214" t="s">
        <v>79</v>
      </c>
      <c r="AY185" s="18" t="s">
        <v>135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79</v>
      </c>
      <c r="BK185" s="215">
        <f>ROUND(I185*H185,2)</f>
        <v>0</v>
      </c>
      <c r="BL185" s="18" t="s">
        <v>141</v>
      </c>
      <c r="BM185" s="214" t="s">
        <v>318</v>
      </c>
    </row>
    <row r="186" s="2" customFormat="1">
      <c r="A186" s="39"/>
      <c r="B186" s="40"/>
      <c r="C186" s="41"/>
      <c r="D186" s="216" t="s">
        <v>143</v>
      </c>
      <c r="E186" s="41"/>
      <c r="F186" s="217" t="s">
        <v>317</v>
      </c>
      <c r="G186" s="41"/>
      <c r="H186" s="41"/>
      <c r="I186" s="218"/>
      <c r="J186" s="41"/>
      <c r="K186" s="41"/>
      <c r="L186" s="45"/>
      <c r="M186" s="219"/>
      <c r="N186" s="22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79</v>
      </c>
    </row>
    <row r="187" s="2" customFormat="1" ht="13.8" customHeight="1">
      <c r="A187" s="39"/>
      <c r="B187" s="40"/>
      <c r="C187" s="203" t="s">
        <v>319</v>
      </c>
      <c r="D187" s="203" t="s">
        <v>136</v>
      </c>
      <c r="E187" s="204" t="s">
        <v>320</v>
      </c>
      <c r="F187" s="205" t="s">
        <v>321</v>
      </c>
      <c r="G187" s="206" t="s">
        <v>203</v>
      </c>
      <c r="H187" s="207">
        <v>1</v>
      </c>
      <c r="I187" s="208"/>
      <c r="J187" s="209">
        <f>ROUND(I187*H187,2)</f>
        <v>0</v>
      </c>
      <c r="K187" s="205" t="s">
        <v>19</v>
      </c>
      <c r="L187" s="45"/>
      <c r="M187" s="210" t="s">
        <v>19</v>
      </c>
      <c r="N187" s="211" t="s">
        <v>42</v>
      </c>
      <c r="O187" s="85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141</v>
      </c>
      <c r="AT187" s="214" t="s">
        <v>136</v>
      </c>
      <c r="AU187" s="214" t="s">
        <v>79</v>
      </c>
      <c r="AY187" s="18" t="s">
        <v>135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79</v>
      </c>
      <c r="BK187" s="215">
        <f>ROUND(I187*H187,2)</f>
        <v>0</v>
      </c>
      <c r="BL187" s="18" t="s">
        <v>141</v>
      </c>
      <c r="BM187" s="214" t="s">
        <v>322</v>
      </c>
    </row>
    <row r="188" s="2" customFormat="1">
      <c r="A188" s="39"/>
      <c r="B188" s="40"/>
      <c r="C188" s="41"/>
      <c r="D188" s="216" t="s">
        <v>143</v>
      </c>
      <c r="E188" s="41"/>
      <c r="F188" s="217" t="s">
        <v>321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79</v>
      </c>
    </row>
    <row r="189" s="2" customFormat="1" ht="13.8" customHeight="1">
      <c r="A189" s="39"/>
      <c r="B189" s="40"/>
      <c r="C189" s="203" t="s">
        <v>323</v>
      </c>
      <c r="D189" s="203" t="s">
        <v>136</v>
      </c>
      <c r="E189" s="204" t="s">
        <v>324</v>
      </c>
      <c r="F189" s="205" t="s">
        <v>325</v>
      </c>
      <c r="G189" s="206" t="s">
        <v>159</v>
      </c>
      <c r="H189" s="207">
        <v>72</v>
      </c>
      <c r="I189" s="208"/>
      <c r="J189" s="209">
        <f>ROUND(I189*H189,2)</f>
        <v>0</v>
      </c>
      <c r="K189" s="205" t="s">
        <v>19</v>
      </c>
      <c r="L189" s="45"/>
      <c r="M189" s="210" t="s">
        <v>19</v>
      </c>
      <c r="N189" s="211" t="s">
        <v>42</v>
      </c>
      <c r="O189" s="85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141</v>
      </c>
      <c r="AT189" s="214" t="s">
        <v>136</v>
      </c>
      <c r="AU189" s="214" t="s">
        <v>79</v>
      </c>
      <c r="AY189" s="18" t="s">
        <v>135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79</v>
      </c>
      <c r="BK189" s="215">
        <f>ROUND(I189*H189,2)</f>
        <v>0</v>
      </c>
      <c r="BL189" s="18" t="s">
        <v>141</v>
      </c>
      <c r="BM189" s="214" t="s">
        <v>326</v>
      </c>
    </row>
    <row r="190" s="2" customFormat="1">
      <c r="A190" s="39"/>
      <c r="B190" s="40"/>
      <c r="C190" s="41"/>
      <c r="D190" s="216" t="s">
        <v>143</v>
      </c>
      <c r="E190" s="41"/>
      <c r="F190" s="217" t="s">
        <v>325</v>
      </c>
      <c r="G190" s="41"/>
      <c r="H190" s="41"/>
      <c r="I190" s="218"/>
      <c r="J190" s="41"/>
      <c r="K190" s="41"/>
      <c r="L190" s="45"/>
      <c r="M190" s="219"/>
      <c r="N190" s="22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79</v>
      </c>
    </row>
    <row r="191" s="2" customFormat="1" ht="13.8" customHeight="1">
      <c r="A191" s="39"/>
      <c r="B191" s="40"/>
      <c r="C191" s="203" t="s">
        <v>327</v>
      </c>
      <c r="D191" s="203" t="s">
        <v>136</v>
      </c>
      <c r="E191" s="204" t="s">
        <v>328</v>
      </c>
      <c r="F191" s="205" t="s">
        <v>223</v>
      </c>
      <c r="G191" s="206" t="s">
        <v>203</v>
      </c>
      <c r="H191" s="207">
        <v>1</v>
      </c>
      <c r="I191" s="208"/>
      <c r="J191" s="209">
        <f>ROUND(I191*H191,2)</f>
        <v>0</v>
      </c>
      <c r="K191" s="205" t="s">
        <v>19</v>
      </c>
      <c r="L191" s="45"/>
      <c r="M191" s="210" t="s">
        <v>19</v>
      </c>
      <c r="N191" s="211" t="s">
        <v>42</v>
      </c>
      <c r="O191" s="85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4" t="s">
        <v>141</v>
      </c>
      <c r="AT191" s="214" t="s">
        <v>136</v>
      </c>
      <c r="AU191" s="214" t="s">
        <v>79</v>
      </c>
      <c r="AY191" s="18" t="s">
        <v>135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79</v>
      </c>
      <c r="BK191" s="215">
        <f>ROUND(I191*H191,2)</f>
        <v>0</v>
      </c>
      <c r="BL191" s="18" t="s">
        <v>141</v>
      </c>
      <c r="BM191" s="214" t="s">
        <v>329</v>
      </c>
    </row>
    <row r="192" s="2" customFormat="1">
      <c r="A192" s="39"/>
      <c r="B192" s="40"/>
      <c r="C192" s="41"/>
      <c r="D192" s="216" t="s">
        <v>143</v>
      </c>
      <c r="E192" s="41"/>
      <c r="F192" s="217" t="s">
        <v>223</v>
      </c>
      <c r="G192" s="41"/>
      <c r="H192" s="41"/>
      <c r="I192" s="218"/>
      <c r="J192" s="41"/>
      <c r="K192" s="41"/>
      <c r="L192" s="45"/>
      <c r="M192" s="219"/>
      <c r="N192" s="22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143</v>
      </c>
      <c r="AU192" s="18" t="s">
        <v>79</v>
      </c>
    </row>
    <row r="193" s="12" customFormat="1" ht="25.92" customHeight="1">
      <c r="A193" s="12"/>
      <c r="B193" s="189"/>
      <c r="C193" s="190"/>
      <c r="D193" s="191" t="s">
        <v>70</v>
      </c>
      <c r="E193" s="192" t="s">
        <v>330</v>
      </c>
      <c r="F193" s="192" t="s">
        <v>331</v>
      </c>
      <c r="G193" s="190"/>
      <c r="H193" s="190"/>
      <c r="I193" s="193"/>
      <c r="J193" s="194">
        <f>BK193</f>
        <v>0</v>
      </c>
      <c r="K193" s="190"/>
      <c r="L193" s="195"/>
      <c r="M193" s="196"/>
      <c r="N193" s="197"/>
      <c r="O193" s="197"/>
      <c r="P193" s="198">
        <f>SUM(P194:P203)</f>
        <v>0</v>
      </c>
      <c r="Q193" s="197"/>
      <c r="R193" s="198">
        <f>SUM(R194:R203)</f>
        <v>0</v>
      </c>
      <c r="S193" s="197"/>
      <c r="T193" s="199">
        <f>SUM(T194:T203)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79</v>
      </c>
      <c r="AT193" s="201" t="s">
        <v>70</v>
      </c>
      <c r="AU193" s="201" t="s">
        <v>71</v>
      </c>
      <c r="AY193" s="200" t="s">
        <v>135</v>
      </c>
      <c r="BK193" s="202">
        <f>SUM(BK194:BK203)</f>
        <v>0</v>
      </c>
    </row>
    <row r="194" s="2" customFormat="1" ht="13.8" customHeight="1">
      <c r="A194" s="39"/>
      <c r="B194" s="40"/>
      <c r="C194" s="203" t="s">
        <v>332</v>
      </c>
      <c r="D194" s="203" t="s">
        <v>136</v>
      </c>
      <c r="E194" s="204" t="s">
        <v>333</v>
      </c>
      <c r="F194" s="205" t="s">
        <v>334</v>
      </c>
      <c r="G194" s="206" t="s">
        <v>159</v>
      </c>
      <c r="H194" s="207">
        <v>183</v>
      </c>
      <c r="I194" s="208"/>
      <c r="J194" s="209">
        <f>ROUND(I194*H194,2)</f>
        <v>0</v>
      </c>
      <c r="K194" s="205" t="s">
        <v>19</v>
      </c>
      <c r="L194" s="45"/>
      <c r="M194" s="210" t="s">
        <v>19</v>
      </c>
      <c r="N194" s="211" t="s">
        <v>42</v>
      </c>
      <c r="O194" s="85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4" t="s">
        <v>141</v>
      </c>
      <c r="AT194" s="214" t="s">
        <v>136</v>
      </c>
      <c r="AU194" s="214" t="s">
        <v>79</v>
      </c>
      <c r="AY194" s="18" t="s">
        <v>135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8" t="s">
        <v>79</v>
      </c>
      <c r="BK194" s="215">
        <f>ROUND(I194*H194,2)</f>
        <v>0</v>
      </c>
      <c r="BL194" s="18" t="s">
        <v>141</v>
      </c>
      <c r="BM194" s="214" t="s">
        <v>335</v>
      </c>
    </row>
    <row r="195" s="2" customFormat="1">
      <c r="A195" s="39"/>
      <c r="B195" s="40"/>
      <c r="C195" s="41"/>
      <c r="D195" s="216" t="s">
        <v>143</v>
      </c>
      <c r="E195" s="41"/>
      <c r="F195" s="217" t="s">
        <v>334</v>
      </c>
      <c r="G195" s="41"/>
      <c r="H195" s="41"/>
      <c r="I195" s="218"/>
      <c r="J195" s="41"/>
      <c r="K195" s="41"/>
      <c r="L195" s="45"/>
      <c r="M195" s="219"/>
      <c r="N195" s="22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143</v>
      </c>
      <c r="AU195" s="18" t="s">
        <v>79</v>
      </c>
    </row>
    <row r="196" s="2" customFormat="1" ht="13.8" customHeight="1">
      <c r="A196" s="39"/>
      <c r="B196" s="40"/>
      <c r="C196" s="203" t="s">
        <v>336</v>
      </c>
      <c r="D196" s="203" t="s">
        <v>136</v>
      </c>
      <c r="E196" s="204" t="s">
        <v>337</v>
      </c>
      <c r="F196" s="205" t="s">
        <v>338</v>
      </c>
      <c r="G196" s="206" t="s">
        <v>203</v>
      </c>
      <c r="H196" s="207">
        <v>1</v>
      </c>
      <c r="I196" s="208"/>
      <c r="J196" s="209">
        <f>ROUND(I196*H196,2)</f>
        <v>0</v>
      </c>
      <c r="K196" s="205" t="s">
        <v>19</v>
      </c>
      <c r="L196" s="45"/>
      <c r="M196" s="210" t="s">
        <v>19</v>
      </c>
      <c r="N196" s="211" t="s">
        <v>42</v>
      </c>
      <c r="O196" s="85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4" t="s">
        <v>141</v>
      </c>
      <c r="AT196" s="214" t="s">
        <v>136</v>
      </c>
      <c r="AU196" s="214" t="s">
        <v>79</v>
      </c>
      <c r="AY196" s="18" t="s">
        <v>135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8" t="s">
        <v>79</v>
      </c>
      <c r="BK196" s="215">
        <f>ROUND(I196*H196,2)</f>
        <v>0</v>
      </c>
      <c r="BL196" s="18" t="s">
        <v>141</v>
      </c>
      <c r="BM196" s="214" t="s">
        <v>339</v>
      </c>
    </row>
    <row r="197" s="2" customFormat="1">
      <c r="A197" s="39"/>
      <c r="B197" s="40"/>
      <c r="C197" s="41"/>
      <c r="D197" s="216" t="s">
        <v>143</v>
      </c>
      <c r="E197" s="41"/>
      <c r="F197" s="217" t="s">
        <v>338</v>
      </c>
      <c r="G197" s="41"/>
      <c r="H197" s="41"/>
      <c r="I197" s="218"/>
      <c r="J197" s="41"/>
      <c r="K197" s="41"/>
      <c r="L197" s="45"/>
      <c r="M197" s="219"/>
      <c r="N197" s="22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143</v>
      </c>
      <c r="AU197" s="18" t="s">
        <v>79</v>
      </c>
    </row>
    <row r="198" s="2" customFormat="1" ht="13.8" customHeight="1">
      <c r="A198" s="39"/>
      <c r="B198" s="40"/>
      <c r="C198" s="203" t="s">
        <v>340</v>
      </c>
      <c r="D198" s="203" t="s">
        <v>136</v>
      </c>
      <c r="E198" s="204" t="s">
        <v>341</v>
      </c>
      <c r="F198" s="205" t="s">
        <v>342</v>
      </c>
      <c r="G198" s="206" t="s">
        <v>203</v>
      </c>
      <c r="H198" s="207">
        <v>1</v>
      </c>
      <c r="I198" s="208"/>
      <c r="J198" s="209">
        <f>ROUND(I198*H198,2)</f>
        <v>0</v>
      </c>
      <c r="K198" s="205" t="s">
        <v>19</v>
      </c>
      <c r="L198" s="45"/>
      <c r="M198" s="210" t="s">
        <v>19</v>
      </c>
      <c r="N198" s="211" t="s">
        <v>42</v>
      </c>
      <c r="O198" s="85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4" t="s">
        <v>141</v>
      </c>
      <c r="AT198" s="214" t="s">
        <v>136</v>
      </c>
      <c r="AU198" s="214" t="s">
        <v>79</v>
      </c>
      <c r="AY198" s="18" t="s">
        <v>135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79</v>
      </c>
      <c r="BK198" s="215">
        <f>ROUND(I198*H198,2)</f>
        <v>0</v>
      </c>
      <c r="BL198" s="18" t="s">
        <v>141</v>
      </c>
      <c r="BM198" s="214" t="s">
        <v>343</v>
      </c>
    </row>
    <row r="199" s="2" customFormat="1">
      <c r="A199" s="39"/>
      <c r="B199" s="40"/>
      <c r="C199" s="41"/>
      <c r="D199" s="216" t="s">
        <v>143</v>
      </c>
      <c r="E199" s="41"/>
      <c r="F199" s="217" t="s">
        <v>342</v>
      </c>
      <c r="G199" s="41"/>
      <c r="H199" s="41"/>
      <c r="I199" s="218"/>
      <c r="J199" s="41"/>
      <c r="K199" s="41"/>
      <c r="L199" s="45"/>
      <c r="M199" s="219"/>
      <c r="N199" s="22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79</v>
      </c>
    </row>
    <row r="200" s="2" customFormat="1" ht="13.8" customHeight="1">
      <c r="A200" s="39"/>
      <c r="B200" s="40"/>
      <c r="C200" s="203" t="s">
        <v>344</v>
      </c>
      <c r="D200" s="203" t="s">
        <v>136</v>
      </c>
      <c r="E200" s="204" t="s">
        <v>345</v>
      </c>
      <c r="F200" s="205" t="s">
        <v>346</v>
      </c>
      <c r="G200" s="206" t="s">
        <v>203</v>
      </c>
      <c r="H200" s="207">
        <v>1</v>
      </c>
      <c r="I200" s="208"/>
      <c r="J200" s="209">
        <f>ROUND(I200*H200,2)</f>
        <v>0</v>
      </c>
      <c r="K200" s="205" t="s">
        <v>19</v>
      </c>
      <c r="L200" s="45"/>
      <c r="M200" s="210" t="s">
        <v>19</v>
      </c>
      <c r="N200" s="211" t="s">
        <v>42</v>
      </c>
      <c r="O200" s="85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4" t="s">
        <v>141</v>
      </c>
      <c r="AT200" s="214" t="s">
        <v>136</v>
      </c>
      <c r="AU200" s="214" t="s">
        <v>79</v>
      </c>
      <c r="AY200" s="18" t="s">
        <v>135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8" t="s">
        <v>79</v>
      </c>
      <c r="BK200" s="215">
        <f>ROUND(I200*H200,2)</f>
        <v>0</v>
      </c>
      <c r="BL200" s="18" t="s">
        <v>141</v>
      </c>
      <c r="BM200" s="214" t="s">
        <v>347</v>
      </c>
    </row>
    <row r="201" s="2" customFormat="1">
      <c r="A201" s="39"/>
      <c r="B201" s="40"/>
      <c r="C201" s="41"/>
      <c r="D201" s="216" t="s">
        <v>143</v>
      </c>
      <c r="E201" s="41"/>
      <c r="F201" s="217" t="s">
        <v>346</v>
      </c>
      <c r="G201" s="41"/>
      <c r="H201" s="41"/>
      <c r="I201" s="218"/>
      <c r="J201" s="41"/>
      <c r="K201" s="41"/>
      <c r="L201" s="45"/>
      <c r="M201" s="219"/>
      <c r="N201" s="22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79</v>
      </c>
    </row>
    <row r="202" s="2" customFormat="1" ht="13.8" customHeight="1">
      <c r="A202" s="39"/>
      <c r="B202" s="40"/>
      <c r="C202" s="203" t="s">
        <v>348</v>
      </c>
      <c r="D202" s="203" t="s">
        <v>136</v>
      </c>
      <c r="E202" s="204" t="s">
        <v>349</v>
      </c>
      <c r="F202" s="205" t="s">
        <v>223</v>
      </c>
      <c r="G202" s="206" t="s">
        <v>203</v>
      </c>
      <c r="H202" s="207">
        <v>1</v>
      </c>
      <c r="I202" s="208"/>
      <c r="J202" s="209">
        <f>ROUND(I202*H202,2)</f>
        <v>0</v>
      </c>
      <c r="K202" s="205" t="s">
        <v>19</v>
      </c>
      <c r="L202" s="45"/>
      <c r="M202" s="210" t="s">
        <v>19</v>
      </c>
      <c r="N202" s="211" t="s">
        <v>42</v>
      </c>
      <c r="O202" s="85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4" t="s">
        <v>141</v>
      </c>
      <c r="AT202" s="214" t="s">
        <v>136</v>
      </c>
      <c r="AU202" s="214" t="s">
        <v>79</v>
      </c>
      <c r="AY202" s="18" t="s">
        <v>135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79</v>
      </c>
      <c r="BK202" s="215">
        <f>ROUND(I202*H202,2)</f>
        <v>0</v>
      </c>
      <c r="BL202" s="18" t="s">
        <v>141</v>
      </c>
      <c r="BM202" s="214" t="s">
        <v>350</v>
      </c>
    </row>
    <row r="203" s="2" customFormat="1">
      <c r="A203" s="39"/>
      <c r="B203" s="40"/>
      <c r="C203" s="41"/>
      <c r="D203" s="216" t="s">
        <v>143</v>
      </c>
      <c r="E203" s="41"/>
      <c r="F203" s="217" t="s">
        <v>223</v>
      </c>
      <c r="G203" s="41"/>
      <c r="H203" s="41"/>
      <c r="I203" s="218"/>
      <c r="J203" s="41"/>
      <c r="K203" s="41"/>
      <c r="L203" s="45"/>
      <c r="M203" s="219"/>
      <c r="N203" s="22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79</v>
      </c>
    </row>
    <row r="204" s="12" customFormat="1" ht="25.92" customHeight="1">
      <c r="A204" s="12"/>
      <c r="B204" s="189"/>
      <c r="C204" s="190"/>
      <c r="D204" s="191" t="s">
        <v>70</v>
      </c>
      <c r="E204" s="192" t="s">
        <v>351</v>
      </c>
      <c r="F204" s="192" t="s">
        <v>352</v>
      </c>
      <c r="G204" s="190"/>
      <c r="H204" s="190"/>
      <c r="I204" s="193"/>
      <c r="J204" s="194">
        <f>BK204</f>
        <v>0</v>
      </c>
      <c r="K204" s="190"/>
      <c r="L204" s="195"/>
      <c r="M204" s="196"/>
      <c r="N204" s="197"/>
      <c r="O204" s="197"/>
      <c r="P204" s="198">
        <f>SUM(P205:P218)</f>
        <v>0</v>
      </c>
      <c r="Q204" s="197"/>
      <c r="R204" s="198">
        <f>SUM(R205:R218)</f>
        <v>0</v>
      </c>
      <c r="S204" s="197"/>
      <c r="T204" s="199">
        <f>SUM(T205:T218)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79</v>
      </c>
      <c r="AT204" s="201" t="s">
        <v>70</v>
      </c>
      <c r="AU204" s="201" t="s">
        <v>71</v>
      </c>
      <c r="AY204" s="200" t="s">
        <v>135</v>
      </c>
      <c r="BK204" s="202">
        <f>SUM(BK205:BK218)</f>
        <v>0</v>
      </c>
    </row>
    <row r="205" s="2" customFormat="1" ht="13.8" customHeight="1">
      <c r="A205" s="39"/>
      <c r="B205" s="40"/>
      <c r="C205" s="203" t="s">
        <v>353</v>
      </c>
      <c r="D205" s="203" t="s">
        <v>136</v>
      </c>
      <c r="E205" s="204" t="s">
        <v>354</v>
      </c>
      <c r="F205" s="205" t="s">
        <v>355</v>
      </c>
      <c r="G205" s="206" t="s">
        <v>159</v>
      </c>
      <c r="H205" s="207">
        <v>218</v>
      </c>
      <c r="I205" s="208"/>
      <c r="J205" s="209">
        <f>ROUND(I205*H205,2)</f>
        <v>0</v>
      </c>
      <c r="K205" s="205" t="s">
        <v>19</v>
      </c>
      <c r="L205" s="45"/>
      <c r="M205" s="210" t="s">
        <v>19</v>
      </c>
      <c r="N205" s="211" t="s">
        <v>42</v>
      </c>
      <c r="O205" s="85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4" t="s">
        <v>141</v>
      </c>
      <c r="AT205" s="214" t="s">
        <v>136</v>
      </c>
      <c r="AU205" s="214" t="s">
        <v>79</v>
      </c>
      <c r="AY205" s="18" t="s">
        <v>135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8" t="s">
        <v>79</v>
      </c>
      <c r="BK205" s="215">
        <f>ROUND(I205*H205,2)</f>
        <v>0</v>
      </c>
      <c r="BL205" s="18" t="s">
        <v>141</v>
      </c>
      <c r="BM205" s="214" t="s">
        <v>356</v>
      </c>
    </row>
    <row r="206" s="2" customFormat="1">
      <c r="A206" s="39"/>
      <c r="B206" s="40"/>
      <c r="C206" s="41"/>
      <c r="D206" s="216" t="s">
        <v>143</v>
      </c>
      <c r="E206" s="41"/>
      <c r="F206" s="217" t="s">
        <v>355</v>
      </c>
      <c r="G206" s="41"/>
      <c r="H206" s="41"/>
      <c r="I206" s="218"/>
      <c r="J206" s="41"/>
      <c r="K206" s="41"/>
      <c r="L206" s="45"/>
      <c r="M206" s="219"/>
      <c r="N206" s="22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143</v>
      </c>
      <c r="AU206" s="18" t="s">
        <v>79</v>
      </c>
    </row>
    <row r="207" s="2" customFormat="1" ht="13.8" customHeight="1">
      <c r="A207" s="39"/>
      <c r="B207" s="40"/>
      <c r="C207" s="203" t="s">
        <v>357</v>
      </c>
      <c r="D207" s="203" t="s">
        <v>136</v>
      </c>
      <c r="E207" s="204" t="s">
        <v>358</v>
      </c>
      <c r="F207" s="205" t="s">
        <v>279</v>
      </c>
      <c r="G207" s="206" t="s">
        <v>159</v>
      </c>
      <c r="H207" s="207">
        <v>64.700000000000003</v>
      </c>
      <c r="I207" s="208"/>
      <c r="J207" s="209">
        <f>ROUND(I207*H207,2)</f>
        <v>0</v>
      </c>
      <c r="K207" s="205" t="s">
        <v>19</v>
      </c>
      <c r="L207" s="45"/>
      <c r="M207" s="210" t="s">
        <v>19</v>
      </c>
      <c r="N207" s="211" t="s">
        <v>42</v>
      </c>
      <c r="O207" s="85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4" t="s">
        <v>141</v>
      </c>
      <c r="AT207" s="214" t="s">
        <v>136</v>
      </c>
      <c r="AU207" s="214" t="s">
        <v>79</v>
      </c>
      <c r="AY207" s="18" t="s">
        <v>135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8" t="s">
        <v>79</v>
      </c>
      <c r="BK207" s="215">
        <f>ROUND(I207*H207,2)</f>
        <v>0</v>
      </c>
      <c r="BL207" s="18" t="s">
        <v>141</v>
      </c>
      <c r="BM207" s="214" t="s">
        <v>359</v>
      </c>
    </row>
    <row r="208" s="2" customFormat="1">
      <c r="A208" s="39"/>
      <c r="B208" s="40"/>
      <c r="C208" s="41"/>
      <c r="D208" s="216" t="s">
        <v>143</v>
      </c>
      <c r="E208" s="41"/>
      <c r="F208" s="217" t="s">
        <v>279</v>
      </c>
      <c r="G208" s="41"/>
      <c r="H208" s="41"/>
      <c r="I208" s="218"/>
      <c r="J208" s="41"/>
      <c r="K208" s="41"/>
      <c r="L208" s="45"/>
      <c r="M208" s="219"/>
      <c r="N208" s="22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143</v>
      </c>
      <c r="AU208" s="18" t="s">
        <v>79</v>
      </c>
    </row>
    <row r="209" s="13" customFormat="1">
      <c r="A209" s="13"/>
      <c r="B209" s="221"/>
      <c r="C209" s="222"/>
      <c r="D209" s="216" t="s">
        <v>144</v>
      </c>
      <c r="E209" s="223" t="s">
        <v>19</v>
      </c>
      <c r="F209" s="224" t="s">
        <v>360</v>
      </c>
      <c r="G209" s="222"/>
      <c r="H209" s="225">
        <v>64.700000000000003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144</v>
      </c>
      <c r="AU209" s="231" t="s">
        <v>79</v>
      </c>
      <c r="AV209" s="13" t="s">
        <v>81</v>
      </c>
      <c r="AW209" s="13" t="s">
        <v>32</v>
      </c>
      <c r="AX209" s="13" t="s">
        <v>79</v>
      </c>
      <c r="AY209" s="231" t="s">
        <v>135</v>
      </c>
    </row>
    <row r="210" s="15" customFormat="1">
      <c r="A210" s="15"/>
      <c r="B210" s="253"/>
      <c r="C210" s="254"/>
      <c r="D210" s="216" t="s">
        <v>144</v>
      </c>
      <c r="E210" s="255" t="s">
        <v>19</v>
      </c>
      <c r="F210" s="256" t="s">
        <v>248</v>
      </c>
      <c r="G210" s="254"/>
      <c r="H210" s="255" t="s">
        <v>19</v>
      </c>
      <c r="I210" s="257"/>
      <c r="J210" s="254"/>
      <c r="K210" s="254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144</v>
      </c>
      <c r="AU210" s="262" t="s">
        <v>79</v>
      </c>
      <c r="AV210" s="15" t="s">
        <v>79</v>
      </c>
      <c r="AW210" s="15" t="s">
        <v>32</v>
      </c>
      <c r="AX210" s="15" t="s">
        <v>71</v>
      </c>
      <c r="AY210" s="262" t="s">
        <v>135</v>
      </c>
    </row>
    <row r="211" s="2" customFormat="1" ht="13.8" customHeight="1">
      <c r="A211" s="39"/>
      <c r="B211" s="40"/>
      <c r="C211" s="203" t="s">
        <v>247</v>
      </c>
      <c r="D211" s="203" t="s">
        <v>136</v>
      </c>
      <c r="E211" s="204" t="s">
        <v>361</v>
      </c>
      <c r="F211" s="205" t="s">
        <v>362</v>
      </c>
      <c r="G211" s="206" t="s">
        <v>165</v>
      </c>
      <c r="H211" s="207">
        <v>100</v>
      </c>
      <c r="I211" s="208"/>
      <c r="J211" s="209">
        <f>ROUND(I211*H211,2)</f>
        <v>0</v>
      </c>
      <c r="K211" s="205" t="s">
        <v>19</v>
      </c>
      <c r="L211" s="45"/>
      <c r="M211" s="210" t="s">
        <v>19</v>
      </c>
      <c r="N211" s="211" t="s">
        <v>42</v>
      </c>
      <c r="O211" s="85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4" t="s">
        <v>141</v>
      </c>
      <c r="AT211" s="214" t="s">
        <v>136</v>
      </c>
      <c r="AU211" s="214" t="s">
        <v>79</v>
      </c>
      <c r="AY211" s="18" t="s">
        <v>135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8" t="s">
        <v>79</v>
      </c>
      <c r="BK211" s="215">
        <f>ROUND(I211*H211,2)</f>
        <v>0</v>
      </c>
      <c r="BL211" s="18" t="s">
        <v>141</v>
      </c>
      <c r="BM211" s="214" t="s">
        <v>363</v>
      </c>
    </row>
    <row r="212" s="2" customFormat="1">
      <c r="A212" s="39"/>
      <c r="B212" s="40"/>
      <c r="C212" s="41"/>
      <c r="D212" s="216" t="s">
        <v>143</v>
      </c>
      <c r="E212" s="41"/>
      <c r="F212" s="217" t="s">
        <v>362</v>
      </c>
      <c r="G212" s="41"/>
      <c r="H212" s="41"/>
      <c r="I212" s="218"/>
      <c r="J212" s="41"/>
      <c r="K212" s="41"/>
      <c r="L212" s="45"/>
      <c r="M212" s="219"/>
      <c r="N212" s="22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143</v>
      </c>
      <c r="AU212" s="18" t="s">
        <v>79</v>
      </c>
    </row>
    <row r="213" s="13" customFormat="1">
      <c r="A213" s="13"/>
      <c r="B213" s="221"/>
      <c r="C213" s="222"/>
      <c r="D213" s="216" t="s">
        <v>144</v>
      </c>
      <c r="E213" s="223" t="s">
        <v>19</v>
      </c>
      <c r="F213" s="224" t="s">
        <v>364</v>
      </c>
      <c r="G213" s="222"/>
      <c r="H213" s="225">
        <v>100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144</v>
      </c>
      <c r="AU213" s="231" t="s">
        <v>79</v>
      </c>
      <c r="AV213" s="13" t="s">
        <v>81</v>
      </c>
      <c r="AW213" s="13" t="s">
        <v>32</v>
      </c>
      <c r="AX213" s="13" t="s">
        <v>79</v>
      </c>
      <c r="AY213" s="231" t="s">
        <v>135</v>
      </c>
    </row>
    <row r="214" s="15" customFormat="1">
      <c r="A214" s="15"/>
      <c r="B214" s="253"/>
      <c r="C214" s="254"/>
      <c r="D214" s="216" t="s">
        <v>144</v>
      </c>
      <c r="E214" s="255" t="s">
        <v>19</v>
      </c>
      <c r="F214" s="256" t="s">
        <v>248</v>
      </c>
      <c r="G214" s="254"/>
      <c r="H214" s="255" t="s">
        <v>19</v>
      </c>
      <c r="I214" s="257"/>
      <c r="J214" s="254"/>
      <c r="K214" s="254"/>
      <c r="L214" s="258"/>
      <c r="M214" s="259"/>
      <c r="N214" s="260"/>
      <c r="O214" s="260"/>
      <c r="P214" s="260"/>
      <c r="Q214" s="260"/>
      <c r="R214" s="260"/>
      <c r="S214" s="260"/>
      <c r="T214" s="26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2" t="s">
        <v>144</v>
      </c>
      <c r="AU214" s="262" t="s">
        <v>79</v>
      </c>
      <c r="AV214" s="15" t="s">
        <v>79</v>
      </c>
      <c r="AW214" s="15" t="s">
        <v>32</v>
      </c>
      <c r="AX214" s="15" t="s">
        <v>71</v>
      </c>
      <c r="AY214" s="262" t="s">
        <v>135</v>
      </c>
    </row>
    <row r="215" s="2" customFormat="1" ht="13.8" customHeight="1">
      <c r="A215" s="39"/>
      <c r="B215" s="40"/>
      <c r="C215" s="203" t="s">
        <v>365</v>
      </c>
      <c r="D215" s="203" t="s">
        <v>136</v>
      </c>
      <c r="E215" s="204" t="s">
        <v>366</v>
      </c>
      <c r="F215" s="205" t="s">
        <v>367</v>
      </c>
      <c r="G215" s="206" t="s">
        <v>159</v>
      </c>
      <c r="H215" s="207">
        <v>218</v>
      </c>
      <c r="I215" s="208"/>
      <c r="J215" s="209">
        <f>ROUND(I215*H215,2)</f>
        <v>0</v>
      </c>
      <c r="K215" s="205" t="s">
        <v>19</v>
      </c>
      <c r="L215" s="45"/>
      <c r="M215" s="210" t="s">
        <v>19</v>
      </c>
      <c r="N215" s="211" t="s">
        <v>42</v>
      </c>
      <c r="O215" s="85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4" t="s">
        <v>141</v>
      </c>
      <c r="AT215" s="214" t="s">
        <v>136</v>
      </c>
      <c r="AU215" s="214" t="s">
        <v>79</v>
      </c>
      <c r="AY215" s="18" t="s">
        <v>135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8" t="s">
        <v>79</v>
      </c>
      <c r="BK215" s="215">
        <f>ROUND(I215*H215,2)</f>
        <v>0</v>
      </c>
      <c r="BL215" s="18" t="s">
        <v>141</v>
      </c>
      <c r="BM215" s="214" t="s">
        <v>368</v>
      </c>
    </row>
    <row r="216" s="2" customFormat="1">
      <c r="A216" s="39"/>
      <c r="B216" s="40"/>
      <c r="C216" s="41"/>
      <c r="D216" s="216" t="s">
        <v>143</v>
      </c>
      <c r="E216" s="41"/>
      <c r="F216" s="217" t="s">
        <v>367</v>
      </c>
      <c r="G216" s="41"/>
      <c r="H216" s="41"/>
      <c r="I216" s="218"/>
      <c r="J216" s="41"/>
      <c r="K216" s="41"/>
      <c r="L216" s="45"/>
      <c r="M216" s="219"/>
      <c r="N216" s="22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79</v>
      </c>
    </row>
    <row r="217" s="2" customFormat="1" ht="13.8" customHeight="1">
      <c r="A217" s="39"/>
      <c r="B217" s="40"/>
      <c r="C217" s="203" t="s">
        <v>369</v>
      </c>
      <c r="D217" s="203" t="s">
        <v>136</v>
      </c>
      <c r="E217" s="204" t="s">
        <v>370</v>
      </c>
      <c r="F217" s="205" t="s">
        <v>223</v>
      </c>
      <c r="G217" s="206" t="s">
        <v>203</v>
      </c>
      <c r="H217" s="207">
        <v>1</v>
      </c>
      <c r="I217" s="208"/>
      <c r="J217" s="209">
        <f>ROUND(I217*H217,2)</f>
        <v>0</v>
      </c>
      <c r="K217" s="205" t="s">
        <v>19</v>
      </c>
      <c r="L217" s="45"/>
      <c r="M217" s="210" t="s">
        <v>19</v>
      </c>
      <c r="N217" s="211" t="s">
        <v>42</v>
      </c>
      <c r="O217" s="85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4" t="s">
        <v>141</v>
      </c>
      <c r="AT217" s="214" t="s">
        <v>136</v>
      </c>
      <c r="AU217" s="214" t="s">
        <v>79</v>
      </c>
      <c r="AY217" s="18" t="s">
        <v>135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8" t="s">
        <v>79</v>
      </c>
      <c r="BK217" s="215">
        <f>ROUND(I217*H217,2)</f>
        <v>0</v>
      </c>
      <c r="BL217" s="18" t="s">
        <v>141</v>
      </c>
      <c r="BM217" s="214" t="s">
        <v>371</v>
      </c>
    </row>
    <row r="218" s="2" customFormat="1">
      <c r="A218" s="39"/>
      <c r="B218" s="40"/>
      <c r="C218" s="41"/>
      <c r="D218" s="216" t="s">
        <v>143</v>
      </c>
      <c r="E218" s="41"/>
      <c r="F218" s="217" t="s">
        <v>223</v>
      </c>
      <c r="G218" s="41"/>
      <c r="H218" s="41"/>
      <c r="I218" s="218"/>
      <c r="J218" s="41"/>
      <c r="K218" s="41"/>
      <c r="L218" s="45"/>
      <c r="M218" s="219"/>
      <c r="N218" s="22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143</v>
      </c>
      <c r="AU218" s="18" t="s">
        <v>79</v>
      </c>
    </row>
    <row r="219" s="12" customFormat="1" ht="25.92" customHeight="1">
      <c r="A219" s="12"/>
      <c r="B219" s="189"/>
      <c r="C219" s="190"/>
      <c r="D219" s="191" t="s">
        <v>70</v>
      </c>
      <c r="E219" s="192" t="s">
        <v>372</v>
      </c>
      <c r="F219" s="192" t="s">
        <v>373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P220</f>
        <v>0</v>
      </c>
      <c r="Q219" s="197"/>
      <c r="R219" s="198">
        <f>R220</f>
        <v>0.0061710000000000003</v>
      </c>
      <c r="S219" s="197"/>
      <c r="T219" s="199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81</v>
      </c>
      <c r="AT219" s="201" t="s">
        <v>70</v>
      </c>
      <c r="AU219" s="201" t="s">
        <v>71</v>
      </c>
      <c r="AY219" s="200" t="s">
        <v>135</v>
      </c>
      <c r="BK219" s="202">
        <f>BK220</f>
        <v>0</v>
      </c>
    </row>
    <row r="220" s="12" customFormat="1" ht="22.8" customHeight="1">
      <c r="A220" s="12"/>
      <c r="B220" s="189"/>
      <c r="C220" s="190"/>
      <c r="D220" s="191" t="s">
        <v>70</v>
      </c>
      <c r="E220" s="263" t="s">
        <v>374</v>
      </c>
      <c r="F220" s="263" t="s">
        <v>375</v>
      </c>
      <c r="G220" s="190"/>
      <c r="H220" s="190"/>
      <c r="I220" s="193"/>
      <c r="J220" s="264">
        <f>BK220</f>
        <v>0</v>
      </c>
      <c r="K220" s="190"/>
      <c r="L220" s="195"/>
      <c r="M220" s="196"/>
      <c r="N220" s="197"/>
      <c r="O220" s="197"/>
      <c r="P220" s="198">
        <f>SUM(P221:P233)</f>
        <v>0</v>
      </c>
      <c r="Q220" s="197"/>
      <c r="R220" s="198">
        <f>SUM(R221:R233)</f>
        <v>0.0061710000000000003</v>
      </c>
      <c r="S220" s="197"/>
      <c r="T220" s="199">
        <f>SUM(T221:T233)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81</v>
      </c>
      <c r="AT220" s="201" t="s">
        <v>70</v>
      </c>
      <c r="AU220" s="201" t="s">
        <v>79</v>
      </c>
      <c r="AY220" s="200" t="s">
        <v>135</v>
      </c>
      <c r="BK220" s="202">
        <f>SUM(BK221:BK233)</f>
        <v>0</v>
      </c>
    </row>
    <row r="221" s="2" customFormat="1" ht="13.8" customHeight="1">
      <c r="A221" s="39"/>
      <c r="B221" s="40"/>
      <c r="C221" s="203" t="s">
        <v>376</v>
      </c>
      <c r="D221" s="203" t="s">
        <v>136</v>
      </c>
      <c r="E221" s="204" t="s">
        <v>377</v>
      </c>
      <c r="F221" s="205" t="s">
        <v>378</v>
      </c>
      <c r="G221" s="206" t="s">
        <v>165</v>
      </c>
      <c r="H221" s="207">
        <v>121</v>
      </c>
      <c r="I221" s="208"/>
      <c r="J221" s="209">
        <f>ROUND(I221*H221,2)</f>
        <v>0</v>
      </c>
      <c r="K221" s="205" t="s">
        <v>140</v>
      </c>
      <c r="L221" s="45"/>
      <c r="M221" s="210" t="s">
        <v>19</v>
      </c>
      <c r="N221" s="211" t="s">
        <v>42</v>
      </c>
      <c r="O221" s="85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4" t="s">
        <v>217</v>
      </c>
      <c r="AT221" s="214" t="s">
        <v>136</v>
      </c>
      <c r="AU221" s="214" t="s">
        <v>81</v>
      </c>
      <c r="AY221" s="18" t="s">
        <v>135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8" t="s">
        <v>79</v>
      </c>
      <c r="BK221" s="215">
        <f>ROUND(I221*H221,2)</f>
        <v>0</v>
      </c>
      <c r="BL221" s="18" t="s">
        <v>217</v>
      </c>
      <c r="BM221" s="214" t="s">
        <v>379</v>
      </c>
    </row>
    <row r="222" s="2" customFormat="1">
      <c r="A222" s="39"/>
      <c r="B222" s="40"/>
      <c r="C222" s="41"/>
      <c r="D222" s="216" t="s">
        <v>143</v>
      </c>
      <c r="E222" s="41"/>
      <c r="F222" s="217" t="s">
        <v>380</v>
      </c>
      <c r="G222" s="41"/>
      <c r="H222" s="41"/>
      <c r="I222" s="218"/>
      <c r="J222" s="41"/>
      <c r="K222" s="41"/>
      <c r="L222" s="45"/>
      <c r="M222" s="219"/>
      <c r="N222" s="22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143</v>
      </c>
      <c r="AU222" s="18" t="s">
        <v>81</v>
      </c>
    </row>
    <row r="223" s="13" customFormat="1">
      <c r="A223" s="13"/>
      <c r="B223" s="221"/>
      <c r="C223" s="222"/>
      <c r="D223" s="216" t="s">
        <v>144</v>
      </c>
      <c r="E223" s="223" t="s">
        <v>19</v>
      </c>
      <c r="F223" s="224" t="s">
        <v>381</v>
      </c>
      <c r="G223" s="222"/>
      <c r="H223" s="225">
        <v>76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144</v>
      </c>
      <c r="AU223" s="231" t="s">
        <v>81</v>
      </c>
      <c r="AV223" s="13" t="s">
        <v>81</v>
      </c>
      <c r="AW223" s="13" t="s">
        <v>32</v>
      </c>
      <c r="AX223" s="13" t="s">
        <v>71</v>
      </c>
      <c r="AY223" s="231" t="s">
        <v>135</v>
      </c>
    </row>
    <row r="224" s="13" customFormat="1">
      <c r="A224" s="13"/>
      <c r="B224" s="221"/>
      <c r="C224" s="222"/>
      <c r="D224" s="216" t="s">
        <v>144</v>
      </c>
      <c r="E224" s="223" t="s">
        <v>19</v>
      </c>
      <c r="F224" s="224" t="s">
        <v>382</v>
      </c>
      <c r="G224" s="222"/>
      <c r="H224" s="225">
        <v>7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144</v>
      </c>
      <c r="AU224" s="231" t="s">
        <v>81</v>
      </c>
      <c r="AV224" s="13" t="s">
        <v>81</v>
      </c>
      <c r="AW224" s="13" t="s">
        <v>32</v>
      </c>
      <c r="AX224" s="13" t="s">
        <v>71</v>
      </c>
      <c r="AY224" s="231" t="s">
        <v>135</v>
      </c>
    </row>
    <row r="225" s="13" customFormat="1">
      <c r="A225" s="13"/>
      <c r="B225" s="221"/>
      <c r="C225" s="222"/>
      <c r="D225" s="216" t="s">
        <v>144</v>
      </c>
      <c r="E225" s="223" t="s">
        <v>19</v>
      </c>
      <c r="F225" s="224" t="s">
        <v>383</v>
      </c>
      <c r="G225" s="222"/>
      <c r="H225" s="225">
        <v>25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144</v>
      </c>
      <c r="AU225" s="231" t="s">
        <v>81</v>
      </c>
      <c r="AV225" s="13" t="s">
        <v>81</v>
      </c>
      <c r="AW225" s="13" t="s">
        <v>32</v>
      </c>
      <c r="AX225" s="13" t="s">
        <v>71</v>
      </c>
      <c r="AY225" s="231" t="s">
        <v>135</v>
      </c>
    </row>
    <row r="226" s="13" customFormat="1">
      <c r="A226" s="13"/>
      <c r="B226" s="221"/>
      <c r="C226" s="222"/>
      <c r="D226" s="216" t="s">
        <v>144</v>
      </c>
      <c r="E226" s="223" t="s">
        <v>19</v>
      </c>
      <c r="F226" s="224" t="s">
        <v>384</v>
      </c>
      <c r="G226" s="222"/>
      <c r="H226" s="225">
        <v>13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144</v>
      </c>
      <c r="AU226" s="231" t="s">
        <v>81</v>
      </c>
      <c r="AV226" s="13" t="s">
        <v>81</v>
      </c>
      <c r="AW226" s="13" t="s">
        <v>32</v>
      </c>
      <c r="AX226" s="13" t="s">
        <v>71</v>
      </c>
      <c r="AY226" s="231" t="s">
        <v>135</v>
      </c>
    </row>
    <row r="227" s="14" customFormat="1">
      <c r="A227" s="14"/>
      <c r="B227" s="232"/>
      <c r="C227" s="233"/>
      <c r="D227" s="216" t="s">
        <v>144</v>
      </c>
      <c r="E227" s="234" t="s">
        <v>19</v>
      </c>
      <c r="F227" s="235" t="s">
        <v>147</v>
      </c>
      <c r="G227" s="233"/>
      <c r="H227" s="236">
        <v>121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144</v>
      </c>
      <c r="AU227" s="242" t="s">
        <v>81</v>
      </c>
      <c r="AV227" s="14" t="s">
        <v>141</v>
      </c>
      <c r="AW227" s="14" t="s">
        <v>32</v>
      </c>
      <c r="AX227" s="14" t="s">
        <v>79</v>
      </c>
      <c r="AY227" s="242" t="s">
        <v>135</v>
      </c>
    </row>
    <row r="228" s="2" customFormat="1" ht="13.8" customHeight="1">
      <c r="A228" s="39"/>
      <c r="B228" s="40"/>
      <c r="C228" s="243" t="s">
        <v>385</v>
      </c>
      <c r="D228" s="243" t="s">
        <v>226</v>
      </c>
      <c r="E228" s="244" t="s">
        <v>386</v>
      </c>
      <c r="F228" s="245" t="s">
        <v>387</v>
      </c>
      <c r="G228" s="246" t="s">
        <v>165</v>
      </c>
      <c r="H228" s="247">
        <v>123.42</v>
      </c>
      <c r="I228" s="248"/>
      <c r="J228" s="249">
        <f>ROUND(I228*H228,2)</f>
        <v>0</v>
      </c>
      <c r="K228" s="245" t="s">
        <v>140</v>
      </c>
      <c r="L228" s="250"/>
      <c r="M228" s="251" t="s">
        <v>19</v>
      </c>
      <c r="N228" s="252" t="s">
        <v>42</v>
      </c>
      <c r="O228" s="85"/>
      <c r="P228" s="212">
        <f>O228*H228</f>
        <v>0</v>
      </c>
      <c r="Q228" s="212">
        <v>5.0000000000000002E-05</v>
      </c>
      <c r="R228" s="212">
        <f>Q228*H228</f>
        <v>0.0061710000000000003</v>
      </c>
      <c r="S228" s="212">
        <v>0</v>
      </c>
      <c r="T228" s="21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4" t="s">
        <v>287</v>
      </c>
      <c r="AT228" s="214" t="s">
        <v>226</v>
      </c>
      <c r="AU228" s="214" t="s">
        <v>81</v>
      </c>
      <c r="AY228" s="18" t="s">
        <v>135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8" t="s">
        <v>79</v>
      </c>
      <c r="BK228" s="215">
        <f>ROUND(I228*H228,2)</f>
        <v>0</v>
      </c>
      <c r="BL228" s="18" t="s">
        <v>217</v>
      </c>
      <c r="BM228" s="214" t="s">
        <v>388</v>
      </c>
    </row>
    <row r="229" s="2" customFormat="1">
      <c r="A229" s="39"/>
      <c r="B229" s="40"/>
      <c r="C229" s="41"/>
      <c r="D229" s="216" t="s">
        <v>143</v>
      </c>
      <c r="E229" s="41"/>
      <c r="F229" s="217" t="s">
        <v>387</v>
      </c>
      <c r="G229" s="41"/>
      <c r="H229" s="41"/>
      <c r="I229" s="218"/>
      <c r="J229" s="41"/>
      <c r="K229" s="41"/>
      <c r="L229" s="45"/>
      <c r="M229" s="219"/>
      <c r="N229" s="22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="13" customFormat="1">
      <c r="A230" s="13"/>
      <c r="B230" s="221"/>
      <c r="C230" s="222"/>
      <c r="D230" s="216" t="s">
        <v>144</v>
      </c>
      <c r="E230" s="223" t="s">
        <v>19</v>
      </c>
      <c r="F230" s="224" t="s">
        <v>389</v>
      </c>
      <c r="G230" s="222"/>
      <c r="H230" s="225">
        <v>121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144</v>
      </c>
      <c r="AU230" s="231" t="s">
        <v>81</v>
      </c>
      <c r="AV230" s="13" t="s">
        <v>81</v>
      </c>
      <c r="AW230" s="13" t="s">
        <v>32</v>
      </c>
      <c r="AX230" s="13" t="s">
        <v>79</v>
      </c>
      <c r="AY230" s="231" t="s">
        <v>135</v>
      </c>
    </row>
    <row r="231" s="13" customFormat="1">
      <c r="A231" s="13"/>
      <c r="B231" s="221"/>
      <c r="C231" s="222"/>
      <c r="D231" s="216" t="s">
        <v>144</v>
      </c>
      <c r="E231" s="222"/>
      <c r="F231" s="224" t="s">
        <v>390</v>
      </c>
      <c r="G231" s="222"/>
      <c r="H231" s="225">
        <v>123.42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144</v>
      </c>
      <c r="AU231" s="231" t="s">
        <v>81</v>
      </c>
      <c r="AV231" s="13" t="s">
        <v>81</v>
      </c>
      <c r="AW231" s="13" t="s">
        <v>4</v>
      </c>
      <c r="AX231" s="13" t="s">
        <v>79</v>
      </c>
      <c r="AY231" s="231" t="s">
        <v>135</v>
      </c>
    </row>
    <row r="232" s="2" customFormat="1" ht="13.8" customHeight="1">
      <c r="A232" s="39"/>
      <c r="B232" s="40"/>
      <c r="C232" s="203" t="s">
        <v>391</v>
      </c>
      <c r="D232" s="203" t="s">
        <v>136</v>
      </c>
      <c r="E232" s="204" t="s">
        <v>392</v>
      </c>
      <c r="F232" s="205" t="s">
        <v>393</v>
      </c>
      <c r="G232" s="206" t="s">
        <v>394</v>
      </c>
      <c r="H232" s="265"/>
      <c r="I232" s="208"/>
      <c r="J232" s="209">
        <f>ROUND(I232*H232,2)</f>
        <v>0</v>
      </c>
      <c r="K232" s="205" t="s">
        <v>140</v>
      </c>
      <c r="L232" s="45"/>
      <c r="M232" s="210" t="s">
        <v>19</v>
      </c>
      <c r="N232" s="211" t="s">
        <v>42</v>
      </c>
      <c r="O232" s="85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4" t="s">
        <v>217</v>
      </c>
      <c r="AT232" s="214" t="s">
        <v>136</v>
      </c>
      <c r="AU232" s="214" t="s">
        <v>81</v>
      </c>
      <c r="AY232" s="18" t="s">
        <v>135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8" t="s">
        <v>79</v>
      </c>
      <c r="BK232" s="215">
        <f>ROUND(I232*H232,2)</f>
        <v>0</v>
      </c>
      <c r="BL232" s="18" t="s">
        <v>217</v>
      </c>
      <c r="BM232" s="214" t="s">
        <v>395</v>
      </c>
    </row>
    <row r="233" s="2" customFormat="1">
      <c r="A233" s="39"/>
      <c r="B233" s="40"/>
      <c r="C233" s="41"/>
      <c r="D233" s="216" t="s">
        <v>143</v>
      </c>
      <c r="E233" s="41"/>
      <c r="F233" s="217" t="s">
        <v>396</v>
      </c>
      <c r="G233" s="41"/>
      <c r="H233" s="41"/>
      <c r="I233" s="218"/>
      <c r="J233" s="41"/>
      <c r="K233" s="41"/>
      <c r="L233" s="45"/>
      <c r="M233" s="266"/>
      <c r="N233" s="267"/>
      <c r="O233" s="268"/>
      <c r="P233" s="268"/>
      <c r="Q233" s="268"/>
      <c r="R233" s="268"/>
      <c r="S233" s="268"/>
      <c r="T233" s="26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143</v>
      </c>
      <c r="AU233" s="18" t="s">
        <v>81</v>
      </c>
    </row>
    <row r="234" s="2" customFormat="1" ht="6.96" customHeight="1">
      <c r="A234" s="39"/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sheet="1" autoFilter="0" formatColumns="0" formatRows="0" objects="1" scenarios="1" spinCount="100000" saltValue="+eVYp/g0H1fFYNK4IBUxfvYG8lU8XV7c4J7rgw8YCR1GkXACtikJ16QKufgzjjcnj595FRy63XVi86aVUP/Ung==" hashValue="FW4cOkIP6X2c8DvNUUtoeew24a9BPnvp0rVSo66m0EuHPAafCKXeY9plqQmSkZI4l10fts9aE3RO/Je27zb5Mg==" algorithmName="SHA-512" password="CC35"/>
  <autoFilter ref="C88:K23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397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ROUND((SUM(BE84:BE158)),  2)</f>
        <v>0</v>
      </c>
      <c r="G33" s="39"/>
      <c r="H33" s="39"/>
      <c r="I33" s="149">
        <v>0.20999999999999999</v>
      </c>
      <c r="J33" s="148">
        <f>ROUND(((SUM(BE84:BE158))*I33),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ROUND((SUM(BF84:BF158)),  2)</f>
        <v>0</v>
      </c>
      <c r="G34" s="39"/>
      <c r="H34" s="39"/>
      <c r="I34" s="149">
        <v>0.14999999999999999</v>
      </c>
      <c r="J34" s="148">
        <f>ROUND(((SUM(BF84:BF158))*I34),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ROUND((SUM(BG84:BG158)),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ROUND((SUM(BH84:BH158)),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ROUND((SUM(BI84:BI158)),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02 - Prosklené stěny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399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118</v>
      </c>
      <c r="E62" s="169"/>
      <c r="F62" s="169"/>
      <c r="G62" s="169"/>
      <c r="H62" s="169"/>
      <c r="I62" s="169"/>
      <c r="J62" s="170">
        <f>J106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400</v>
      </c>
      <c r="E63" s="175"/>
      <c r="F63" s="175"/>
      <c r="G63" s="175"/>
      <c r="H63" s="175"/>
      <c r="I63" s="175"/>
      <c r="J63" s="176">
        <f>J107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401</v>
      </c>
      <c r="E64" s="175"/>
      <c r="F64" s="175"/>
      <c r="G64" s="175"/>
      <c r="H64" s="175"/>
      <c r="I64" s="175"/>
      <c r="J64" s="176">
        <f>J141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120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4.4" customHeight="1">
      <c r="A74" s="39"/>
      <c r="B74" s="40"/>
      <c r="C74" s="41"/>
      <c r="D74" s="41"/>
      <c r="E74" s="161" t="str">
        <f>E7</f>
        <v>Karlovy Vary, Vřídelní kolonáda, II.etapa oprav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104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5.6" customHeight="1">
      <c r="A76" s="39"/>
      <c r="B76" s="40"/>
      <c r="C76" s="41"/>
      <c r="D76" s="41"/>
      <c r="E76" s="70" t="str">
        <f>E9</f>
        <v>SO 02 - Prosklené stěny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17. 3. 2021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6.4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>Ing.arch.Jiří Janisch, Útvina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6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Šimková Dita, K.Vary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121</v>
      </c>
      <c r="D83" s="181" t="s">
        <v>56</v>
      </c>
      <c r="E83" s="181" t="s">
        <v>52</v>
      </c>
      <c r="F83" s="181" t="s">
        <v>53</v>
      </c>
      <c r="G83" s="181" t="s">
        <v>122</v>
      </c>
      <c r="H83" s="181" t="s">
        <v>123</v>
      </c>
      <c r="I83" s="181" t="s">
        <v>124</v>
      </c>
      <c r="J83" s="181" t="s">
        <v>108</v>
      </c>
      <c r="K83" s="182" t="s">
        <v>125</v>
      </c>
      <c r="L83" s="183"/>
      <c r="M83" s="93" t="s">
        <v>19</v>
      </c>
      <c r="N83" s="94" t="s">
        <v>41</v>
      </c>
      <c r="O83" s="94" t="s">
        <v>126</v>
      </c>
      <c r="P83" s="94" t="s">
        <v>127</v>
      </c>
      <c r="Q83" s="94" t="s">
        <v>128</v>
      </c>
      <c r="R83" s="94" t="s">
        <v>129</v>
      </c>
      <c r="S83" s="94" t="s">
        <v>130</v>
      </c>
      <c r="T83" s="95" t="s">
        <v>131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132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P85+P106</f>
        <v>0</v>
      </c>
      <c r="Q84" s="97"/>
      <c r="R84" s="186">
        <f>R85+R106</f>
        <v>0</v>
      </c>
      <c r="S84" s="97"/>
      <c r="T84" s="187">
        <f>T85+T106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109</v>
      </c>
      <c r="BK84" s="188">
        <f>BK85+BK106</f>
        <v>0</v>
      </c>
    </row>
    <row r="85" s="12" customFormat="1" ht="25.92" customHeight="1">
      <c r="A85" s="12"/>
      <c r="B85" s="189"/>
      <c r="C85" s="190"/>
      <c r="D85" s="191" t="s">
        <v>70</v>
      </c>
      <c r="E85" s="192" t="s">
        <v>402</v>
      </c>
      <c r="F85" s="192" t="s">
        <v>403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</f>
        <v>0</v>
      </c>
      <c r="Q85" s="197"/>
      <c r="R85" s="198">
        <f>R86</f>
        <v>0</v>
      </c>
      <c r="S85" s="197"/>
      <c r="T85" s="19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71</v>
      </c>
      <c r="AY85" s="200" t="s">
        <v>135</v>
      </c>
      <c r="BK85" s="202">
        <f>BK86</f>
        <v>0</v>
      </c>
    </row>
    <row r="86" s="12" customFormat="1" ht="22.8" customHeight="1">
      <c r="A86" s="12"/>
      <c r="B86" s="189"/>
      <c r="C86" s="190"/>
      <c r="D86" s="191" t="s">
        <v>70</v>
      </c>
      <c r="E86" s="263" t="s">
        <v>184</v>
      </c>
      <c r="F86" s="263" t="s">
        <v>404</v>
      </c>
      <c r="G86" s="190"/>
      <c r="H86" s="190"/>
      <c r="I86" s="193"/>
      <c r="J86" s="264">
        <f>BK86</f>
        <v>0</v>
      </c>
      <c r="K86" s="190"/>
      <c r="L86" s="195"/>
      <c r="M86" s="196"/>
      <c r="N86" s="197"/>
      <c r="O86" s="197"/>
      <c r="P86" s="198">
        <f>SUM(P87:P105)</f>
        <v>0</v>
      </c>
      <c r="Q86" s="197"/>
      <c r="R86" s="198">
        <f>SUM(R87:R105)</f>
        <v>0</v>
      </c>
      <c r="S86" s="197"/>
      <c r="T86" s="199">
        <f>SUM(T87:T105)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79</v>
      </c>
      <c r="AY86" s="200" t="s">
        <v>135</v>
      </c>
      <c r="BK86" s="202">
        <f>SUM(BK87:BK105)</f>
        <v>0</v>
      </c>
    </row>
    <row r="87" s="2" customFormat="1" ht="13.8" customHeight="1">
      <c r="A87" s="39"/>
      <c r="B87" s="40"/>
      <c r="C87" s="203" t="s">
        <v>79</v>
      </c>
      <c r="D87" s="203" t="s">
        <v>136</v>
      </c>
      <c r="E87" s="204" t="s">
        <v>405</v>
      </c>
      <c r="F87" s="205" t="s">
        <v>406</v>
      </c>
      <c r="G87" s="206" t="s">
        <v>159</v>
      </c>
      <c r="H87" s="207">
        <v>864</v>
      </c>
      <c r="I87" s="208"/>
      <c r="J87" s="209">
        <f>ROUND(I87*H87,2)</f>
        <v>0</v>
      </c>
      <c r="K87" s="205" t="s">
        <v>140</v>
      </c>
      <c r="L87" s="45"/>
      <c r="M87" s="210" t="s">
        <v>19</v>
      </c>
      <c r="N87" s="211" t="s">
        <v>42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141</v>
      </c>
      <c r="AT87" s="214" t="s">
        <v>136</v>
      </c>
      <c r="AU87" s="214" t="s">
        <v>81</v>
      </c>
      <c r="AY87" s="18" t="s">
        <v>135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79</v>
      </c>
      <c r="BK87" s="215">
        <f>ROUND(I87*H87,2)</f>
        <v>0</v>
      </c>
      <c r="BL87" s="18" t="s">
        <v>141</v>
      </c>
      <c r="BM87" s="214" t="s">
        <v>407</v>
      </c>
    </row>
    <row r="88" s="2" customFormat="1">
      <c r="A88" s="39"/>
      <c r="B88" s="40"/>
      <c r="C88" s="41"/>
      <c r="D88" s="216" t="s">
        <v>143</v>
      </c>
      <c r="E88" s="41"/>
      <c r="F88" s="217" t="s">
        <v>408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="15" customFormat="1">
      <c r="A89" s="15"/>
      <c r="B89" s="253"/>
      <c r="C89" s="254"/>
      <c r="D89" s="216" t="s">
        <v>144</v>
      </c>
      <c r="E89" s="255" t="s">
        <v>19</v>
      </c>
      <c r="F89" s="256" t="s">
        <v>409</v>
      </c>
      <c r="G89" s="254"/>
      <c r="H89" s="255" t="s">
        <v>19</v>
      </c>
      <c r="I89" s="257"/>
      <c r="J89" s="254"/>
      <c r="K89" s="254"/>
      <c r="L89" s="258"/>
      <c r="M89" s="259"/>
      <c r="N89" s="260"/>
      <c r="O89" s="260"/>
      <c r="P89" s="260"/>
      <c r="Q89" s="260"/>
      <c r="R89" s="260"/>
      <c r="S89" s="260"/>
      <c r="T89" s="261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2" t="s">
        <v>144</v>
      </c>
      <c r="AU89" s="262" t="s">
        <v>81</v>
      </c>
      <c r="AV89" s="15" t="s">
        <v>79</v>
      </c>
      <c r="AW89" s="15" t="s">
        <v>32</v>
      </c>
      <c r="AX89" s="15" t="s">
        <v>71</v>
      </c>
      <c r="AY89" s="262" t="s">
        <v>135</v>
      </c>
    </row>
    <row r="90" s="13" customFormat="1">
      <c r="A90" s="13"/>
      <c r="B90" s="221"/>
      <c r="C90" s="222"/>
      <c r="D90" s="216" t="s">
        <v>144</v>
      </c>
      <c r="E90" s="223" t="s">
        <v>19</v>
      </c>
      <c r="F90" s="224" t="s">
        <v>410</v>
      </c>
      <c r="G90" s="222"/>
      <c r="H90" s="225">
        <v>360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144</v>
      </c>
      <c r="AU90" s="231" t="s">
        <v>81</v>
      </c>
      <c r="AV90" s="13" t="s">
        <v>81</v>
      </c>
      <c r="AW90" s="13" t="s">
        <v>32</v>
      </c>
      <c r="AX90" s="13" t="s">
        <v>71</v>
      </c>
      <c r="AY90" s="231" t="s">
        <v>135</v>
      </c>
    </row>
    <row r="91" s="15" customFormat="1">
      <c r="A91" s="15"/>
      <c r="B91" s="253"/>
      <c r="C91" s="254"/>
      <c r="D91" s="216" t="s">
        <v>144</v>
      </c>
      <c r="E91" s="255" t="s">
        <v>19</v>
      </c>
      <c r="F91" s="256" t="s">
        <v>411</v>
      </c>
      <c r="G91" s="254"/>
      <c r="H91" s="255" t="s">
        <v>19</v>
      </c>
      <c r="I91" s="257"/>
      <c r="J91" s="254"/>
      <c r="K91" s="254"/>
      <c r="L91" s="258"/>
      <c r="M91" s="259"/>
      <c r="N91" s="260"/>
      <c r="O91" s="260"/>
      <c r="P91" s="260"/>
      <c r="Q91" s="260"/>
      <c r="R91" s="260"/>
      <c r="S91" s="260"/>
      <c r="T91" s="261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2" t="s">
        <v>144</v>
      </c>
      <c r="AU91" s="262" t="s">
        <v>81</v>
      </c>
      <c r="AV91" s="15" t="s">
        <v>79</v>
      </c>
      <c r="AW91" s="15" t="s">
        <v>32</v>
      </c>
      <c r="AX91" s="15" t="s">
        <v>71</v>
      </c>
      <c r="AY91" s="262" t="s">
        <v>135</v>
      </c>
    </row>
    <row r="92" s="13" customFormat="1">
      <c r="A92" s="13"/>
      <c r="B92" s="221"/>
      <c r="C92" s="222"/>
      <c r="D92" s="216" t="s">
        <v>144</v>
      </c>
      <c r="E92" s="223" t="s">
        <v>19</v>
      </c>
      <c r="F92" s="224" t="s">
        <v>412</v>
      </c>
      <c r="G92" s="222"/>
      <c r="H92" s="225">
        <v>504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144</v>
      </c>
      <c r="AU92" s="231" t="s">
        <v>81</v>
      </c>
      <c r="AV92" s="13" t="s">
        <v>81</v>
      </c>
      <c r="AW92" s="13" t="s">
        <v>32</v>
      </c>
      <c r="AX92" s="13" t="s">
        <v>71</v>
      </c>
      <c r="AY92" s="231" t="s">
        <v>135</v>
      </c>
    </row>
    <row r="93" s="14" customFormat="1">
      <c r="A93" s="14"/>
      <c r="B93" s="232"/>
      <c r="C93" s="233"/>
      <c r="D93" s="216" t="s">
        <v>144</v>
      </c>
      <c r="E93" s="234" t="s">
        <v>19</v>
      </c>
      <c r="F93" s="235" t="s">
        <v>147</v>
      </c>
      <c r="G93" s="233"/>
      <c r="H93" s="236">
        <v>864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144</v>
      </c>
      <c r="AU93" s="242" t="s">
        <v>81</v>
      </c>
      <c r="AV93" s="14" t="s">
        <v>141</v>
      </c>
      <c r="AW93" s="14" t="s">
        <v>32</v>
      </c>
      <c r="AX93" s="14" t="s">
        <v>79</v>
      </c>
      <c r="AY93" s="242" t="s">
        <v>135</v>
      </c>
    </row>
    <row r="94" s="2" customFormat="1" ht="13.8" customHeight="1">
      <c r="A94" s="39"/>
      <c r="B94" s="40"/>
      <c r="C94" s="203" t="s">
        <v>81</v>
      </c>
      <c r="D94" s="203" t="s">
        <v>136</v>
      </c>
      <c r="E94" s="204" t="s">
        <v>413</v>
      </c>
      <c r="F94" s="205" t="s">
        <v>414</v>
      </c>
      <c r="G94" s="206" t="s">
        <v>159</v>
      </c>
      <c r="H94" s="207">
        <v>77760</v>
      </c>
      <c r="I94" s="208"/>
      <c r="J94" s="209">
        <f>ROUND(I94*H94,2)</f>
        <v>0</v>
      </c>
      <c r="K94" s="205" t="s">
        <v>140</v>
      </c>
      <c r="L94" s="45"/>
      <c r="M94" s="210" t="s">
        <v>19</v>
      </c>
      <c r="N94" s="211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141</v>
      </c>
      <c r="AT94" s="214" t="s">
        <v>136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141</v>
      </c>
      <c r="BM94" s="214" t="s">
        <v>415</v>
      </c>
    </row>
    <row r="95" s="2" customFormat="1">
      <c r="A95" s="39"/>
      <c r="B95" s="40"/>
      <c r="C95" s="41"/>
      <c r="D95" s="216" t="s">
        <v>143</v>
      </c>
      <c r="E95" s="41"/>
      <c r="F95" s="217" t="s">
        <v>416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="13" customFormat="1">
      <c r="A96" s="13"/>
      <c r="B96" s="221"/>
      <c r="C96" s="222"/>
      <c r="D96" s="216" t="s">
        <v>144</v>
      </c>
      <c r="E96" s="223" t="s">
        <v>19</v>
      </c>
      <c r="F96" s="224" t="s">
        <v>417</v>
      </c>
      <c r="G96" s="222"/>
      <c r="H96" s="225">
        <v>77760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144</v>
      </c>
      <c r="AU96" s="231" t="s">
        <v>81</v>
      </c>
      <c r="AV96" s="13" t="s">
        <v>81</v>
      </c>
      <c r="AW96" s="13" t="s">
        <v>32</v>
      </c>
      <c r="AX96" s="13" t="s">
        <v>79</v>
      </c>
      <c r="AY96" s="231" t="s">
        <v>135</v>
      </c>
    </row>
    <row r="97" s="15" customFormat="1">
      <c r="A97" s="15"/>
      <c r="B97" s="253"/>
      <c r="C97" s="254"/>
      <c r="D97" s="216" t="s">
        <v>144</v>
      </c>
      <c r="E97" s="255" t="s">
        <v>19</v>
      </c>
      <c r="F97" s="256" t="s">
        <v>418</v>
      </c>
      <c r="G97" s="254"/>
      <c r="H97" s="255" t="s">
        <v>19</v>
      </c>
      <c r="I97" s="257"/>
      <c r="J97" s="254"/>
      <c r="K97" s="254"/>
      <c r="L97" s="258"/>
      <c r="M97" s="259"/>
      <c r="N97" s="260"/>
      <c r="O97" s="260"/>
      <c r="P97" s="260"/>
      <c r="Q97" s="260"/>
      <c r="R97" s="260"/>
      <c r="S97" s="260"/>
      <c r="T97" s="26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2" t="s">
        <v>144</v>
      </c>
      <c r="AU97" s="262" t="s">
        <v>81</v>
      </c>
      <c r="AV97" s="15" t="s">
        <v>79</v>
      </c>
      <c r="AW97" s="15" t="s">
        <v>32</v>
      </c>
      <c r="AX97" s="15" t="s">
        <v>71</v>
      </c>
      <c r="AY97" s="262" t="s">
        <v>135</v>
      </c>
    </row>
    <row r="98" s="2" customFormat="1" ht="13.8" customHeight="1">
      <c r="A98" s="39"/>
      <c r="B98" s="40"/>
      <c r="C98" s="203" t="s">
        <v>151</v>
      </c>
      <c r="D98" s="203" t="s">
        <v>136</v>
      </c>
      <c r="E98" s="204" t="s">
        <v>419</v>
      </c>
      <c r="F98" s="205" t="s">
        <v>420</v>
      </c>
      <c r="G98" s="206" t="s">
        <v>159</v>
      </c>
      <c r="H98" s="207">
        <v>864</v>
      </c>
      <c r="I98" s="208"/>
      <c r="J98" s="209">
        <f>ROUND(I98*H98,2)</f>
        <v>0</v>
      </c>
      <c r="K98" s="205" t="s">
        <v>140</v>
      </c>
      <c r="L98" s="45"/>
      <c r="M98" s="210" t="s">
        <v>19</v>
      </c>
      <c r="N98" s="211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141</v>
      </c>
      <c r="AT98" s="214" t="s">
        <v>136</v>
      </c>
      <c r="AU98" s="214" t="s">
        <v>81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141</v>
      </c>
      <c r="BM98" s="214" t="s">
        <v>421</v>
      </c>
    </row>
    <row r="99" s="2" customFormat="1">
      <c r="A99" s="39"/>
      <c r="B99" s="40"/>
      <c r="C99" s="41"/>
      <c r="D99" s="216" t="s">
        <v>143</v>
      </c>
      <c r="E99" s="41"/>
      <c r="F99" s="217" t="s">
        <v>422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="2" customFormat="1" ht="13.8" customHeight="1">
      <c r="A100" s="39"/>
      <c r="B100" s="40"/>
      <c r="C100" s="203" t="s">
        <v>141</v>
      </c>
      <c r="D100" s="203" t="s">
        <v>136</v>
      </c>
      <c r="E100" s="204" t="s">
        <v>423</v>
      </c>
      <c r="F100" s="205" t="s">
        <v>424</v>
      </c>
      <c r="G100" s="206" t="s">
        <v>177</v>
      </c>
      <c r="H100" s="207">
        <v>30</v>
      </c>
      <c r="I100" s="208"/>
      <c r="J100" s="209">
        <f>ROUND(I100*H100,2)</f>
        <v>0</v>
      </c>
      <c r="K100" s="205" t="s">
        <v>19</v>
      </c>
      <c r="L100" s="45"/>
      <c r="M100" s="210" t="s">
        <v>19</v>
      </c>
      <c r="N100" s="211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141</v>
      </c>
      <c r="AT100" s="214" t="s">
        <v>136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141</v>
      </c>
      <c r="BM100" s="214" t="s">
        <v>425</v>
      </c>
    </row>
    <row r="101" s="2" customFormat="1">
      <c r="A101" s="39"/>
      <c r="B101" s="40"/>
      <c r="C101" s="41"/>
      <c r="D101" s="216" t="s">
        <v>143</v>
      </c>
      <c r="E101" s="41"/>
      <c r="F101" s="217" t="s">
        <v>424</v>
      </c>
      <c r="G101" s="41"/>
      <c r="H101" s="41"/>
      <c r="I101" s="218"/>
      <c r="J101" s="41"/>
      <c r="K101" s="41"/>
      <c r="L101" s="45"/>
      <c r="M101" s="219"/>
      <c r="N101" s="22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="2" customFormat="1" ht="13.8" customHeight="1">
      <c r="A102" s="39"/>
      <c r="B102" s="40"/>
      <c r="C102" s="203" t="s">
        <v>162</v>
      </c>
      <c r="D102" s="203" t="s">
        <v>136</v>
      </c>
      <c r="E102" s="204" t="s">
        <v>180</v>
      </c>
      <c r="F102" s="205" t="s">
        <v>426</v>
      </c>
      <c r="G102" s="206" t="s">
        <v>182</v>
      </c>
      <c r="H102" s="207">
        <v>1</v>
      </c>
      <c r="I102" s="208"/>
      <c r="J102" s="209">
        <f>ROUND(I102*H102,2)</f>
        <v>0</v>
      </c>
      <c r="K102" s="205" t="s">
        <v>19</v>
      </c>
      <c r="L102" s="45"/>
      <c r="M102" s="210" t="s">
        <v>19</v>
      </c>
      <c r="N102" s="211" t="s">
        <v>42</v>
      </c>
      <c r="O102" s="85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4" t="s">
        <v>141</v>
      </c>
      <c r="AT102" s="214" t="s">
        <v>136</v>
      </c>
      <c r="AU102" s="214" t="s">
        <v>81</v>
      </c>
      <c r="AY102" s="18" t="s">
        <v>135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8" t="s">
        <v>79</v>
      </c>
      <c r="BK102" s="215">
        <f>ROUND(I102*H102,2)</f>
        <v>0</v>
      </c>
      <c r="BL102" s="18" t="s">
        <v>141</v>
      </c>
      <c r="BM102" s="214" t="s">
        <v>427</v>
      </c>
    </row>
    <row r="103" s="2" customFormat="1">
      <c r="A103" s="39"/>
      <c r="B103" s="40"/>
      <c r="C103" s="41"/>
      <c r="D103" s="216" t="s">
        <v>143</v>
      </c>
      <c r="E103" s="41"/>
      <c r="F103" s="217" t="s">
        <v>426</v>
      </c>
      <c r="G103" s="41"/>
      <c r="H103" s="41"/>
      <c r="I103" s="218"/>
      <c r="J103" s="41"/>
      <c r="K103" s="41"/>
      <c r="L103" s="45"/>
      <c r="M103" s="219"/>
      <c r="N103" s="22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="2" customFormat="1" ht="13.8" customHeight="1">
      <c r="A104" s="39"/>
      <c r="B104" s="40"/>
      <c r="C104" s="203" t="s">
        <v>168</v>
      </c>
      <c r="D104" s="203" t="s">
        <v>136</v>
      </c>
      <c r="E104" s="204" t="s">
        <v>185</v>
      </c>
      <c r="F104" s="205" t="s">
        <v>428</v>
      </c>
      <c r="G104" s="206" t="s">
        <v>182</v>
      </c>
      <c r="H104" s="207">
        <v>1</v>
      </c>
      <c r="I104" s="208"/>
      <c r="J104" s="209">
        <f>ROUND(I104*H104,2)</f>
        <v>0</v>
      </c>
      <c r="K104" s="205" t="s">
        <v>19</v>
      </c>
      <c r="L104" s="45"/>
      <c r="M104" s="210" t="s">
        <v>19</v>
      </c>
      <c r="N104" s="211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141</v>
      </c>
      <c r="AT104" s="214" t="s">
        <v>136</v>
      </c>
      <c r="AU104" s="214" t="s">
        <v>81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141</v>
      </c>
      <c r="BM104" s="214" t="s">
        <v>429</v>
      </c>
    </row>
    <row r="105" s="2" customFormat="1">
      <c r="A105" s="39"/>
      <c r="B105" s="40"/>
      <c r="C105" s="41"/>
      <c r="D105" s="216" t="s">
        <v>143</v>
      </c>
      <c r="E105" s="41"/>
      <c r="F105" s="217" t="s">
        <v>428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="12" customFormat="1" ht="25.92" customHeight="1">
      <c r="A106" s="12"/>
      <c r="B106" s="189"/>
      <c r="C106" s="190"/>
      <c r="D106" s="191" t="s">
        <v>70</v>
      </c>
      <c r="E106" s="192" t="s">
        <v>372</v>
      </c>
      <c r="F106" s="192" t="s">
        <v>373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P107+P141</f>
        <v>0</v>
      </c>
      <c r="Q106" s="197"/>
      <c r="R106" s="198">
        <f>R107+R141</f>
        <v>0</v>
      </c>
      <c r="S106" s="197"/>
      <c r="T106" s="199">
        <f>T107+T141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81</v>
      </c>
      <c r="AT106" s="201" t="s">
        <v>70</v>
      </c>
      <c r="AU106" s="201" t="s">
        <v>71</v>
      </c>
      <c r="AY106" s="200" t="s">
        <v>135</v>
      </c>
      <c r="BK106" s="202">
        <f>BK107+BK141</f>
        <v>0</v>
      </c>
    </row>
    <row r="107" s="12" customFormat="1" ht="22.8" customHeight="1">
      <c r="A107" s="12"/>
      <c r="B107" s="189"/>
      <c r="C107" s="190"/>
      <c r="D107" s="191" t="s">
        <v>70</v>
      </c>
      <c r="E107" s="263" t="s">
        <v>430</v>
      </c>
      <c r="F107" s="263" t="s">
        <v>431</v>
      </c>
      <c r="G107" s="190"/>
      <c r="H107" s="190"/>
      <c r="I107" s="193"/>
      <c r="J107" s="264">
        <f>BK107</f>
        <v>0</v>
      </c>
      <c r="K107" s="190"/>
      <c r="L107" s="195"/>
      <c r="M107" s="196"/>
      <c r="N107" s="197"/>
      <c r="O107" s="197"/>
      <c r="P107" s="198">
        <f>SUM(P108:P140)</f>
        <v>0</v>
      </c>
      <c r="Q107" s="197"/>
      <c r="R107" s="198">
        <f>SUM(R108:R140)</f>
        <v>0</v>
      </c>
      <c r="S107" s="197"/>
      <c r="T107" s="199">
        <f>SUM(T108:T140)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81</v>
      </c>
      <c r="AT107" s="201" t="s">
        <v>70</v>
      </c>
      <c r="AU107" s="201" t="s">
        <v>79</v>
      </c>
      <c r="AY107" s="200" t="s">
        <v>135</v>
      </c>
      <c r="BK107" s="202">
        <f>SUM(BK108:BK140)</f>
        <v>0</v>
      </c>
    </row>
    <row r="108" s="2" customFormat="1" ht="13.8" customHeight="1">
      <c r="A108" s="39"/>
      <c r="B108" s="40"/>
      <c r="C108" s="203" t="s">
        <v>174</v>
      </c>
      <c r="D108" s="203" t="s">
        <v>136</v>
      </c>
      <c r="E108" s="204" t="s">
        <v>432</v>
      </c>
      <c r="F108" s="205" t="s">
        <v>433</v>
      </c>
      <c r="G108" s="206" t="s">
        <v>212</v>
      </c>
      <c r="H108" s="207">
        <v>12</v>
      </c>
      <c r="I108" s="208"/>
      <c r="J108" s="209">
        <f>ROUND(I108*H108,2)</f>
        <v>0</v>
      </c>
      <c r="K108" s="205" t="s">
        <v>19</v>
      </c>
      <c r="L108" s="45"/>
      <c r="M108" s="210" t="s">
        <v>19</v>
      </c>
      <c r="N108" s="211" t="s">
        <v>42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217</v>
      </c>
      <c r="AT108" s="214" t="s">
        <v>136</v>
      </c>
      <c r="AU108" s="214" t="s">
        <v>81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217</v>
      </c>
      <c r="BM108" s="214" t="s">
        <v>434</v>
      </c>
    </row>
    <row r="109" s="2" customFormat="1">
      <c r="A109" s="39"/>
      <c r="B109" s="40"/>
      <c r="C109" s="41"/>
      <c r="D109" s="216" t="s">
        <v>143</v>
      </c>
      <c r="E109" s="41"/>
      <c r="F109" s="217" t="s">
        <v>433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81</v>
      </c>
    </row>
    <row r="110" s="13" customFormat="1">
      <c r="A110" s="13"/>
      <c r="B110" s="221"/>
      <c r="C110" s="222"/>
      <c r="D110" s="216" t="s">
        <v>144</v>
      </c>
      <c r="E110" s="223" t="s">
        <v>19</v>
      </c>
      <c r="F110" s="224" t="s">
        <v>200</v>
      </c>
      <c r="G110" s="222"/>
      <c r="H110" s="225">
        <v>12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144</v>
      </c>
      <c r="AU110" s="231" t="s">
        <v>81</v>
      </c>
      <c r="AV110" s="13" t="s">
        <v>81</v>
      </c>
      <c r="AW110" s="13" t="s">
        <v>32</v>
      </c>
      <c r="AX110" s="13" t="s">
        <v>79</v>
      </c>
      <c r="AY110" s="231" t="s">
        <v>135</v>
      </c>
    </row>
    <row r="111" s="2" customFormat="1" ht="13.8" customHeight="1">
      <c r="A111" s="39"/>
      <c r="B111" s="40"/>
      <c r="C111" s="243" t="s">
        <v>179</v>
      </c>
      <c r="D111" s="243" t="s">
        <v>226</v>
      </c>
      <c r="E111" s="244" t="s">
        <v>435</v>
      </c>
      <c r="F111" s="245" t="s">
        <v>436</v>
      </c>
      <c r="G111" s="246" t="s">
        <v>212</v>
      </c>
      <c r="H111" s="247">
        <v>12</v>
      </c>
      <c r="I111" s="248"/>
      <c r="J111" s="249">
        <f>ROUND(I111*H111,2)</f>
        <v>0</v>
      </c>
      <c r="K111" s="245" t="s">
        <v>19</v>
      </c>
      <c r="L111" s="250"/>
      <c r="M111" s="251" t="s">
        <v>19</v>
      </c>
      <c r="N111" s="252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287</v>
      </c>
      <c r="AT111" s="214" t="s">
        <v>226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217</v>
      </c>
      <c r="BM111" s="214" t="s">
        <v>437</v>
      </c>
    </row>
    <row r="112" s="2" customFormat="1">
      <c r="A112" s="39"/>
      <c r="B112" s="40"/>
      <c r="C112" s="41"/>
      <c r="D112" s="216" t="s">
        <v>143</v>
      </c>
      <c r="E112" s="41"/>
      <c r="F112" s="217" t="s">
        <v>438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="2" customFormat="1" ht="13.8" customHeight="1">
      <c r="A113" s="39"/>
      <c r="B113" s="40"/>
      <c r="C113" s="203" t="s">
        <v>184</v>
      </c>
      <c r="D113" s="203" t="s">
        <v>136</v>
      </c>
      <c r="E113" s="204" t="s">
        <v>439</v>
      </c>
      <c r="F113" s="205" t="s">
        <v>440</v>
      </c>
      <c r="G113" s="206" t="s">
        <v>159</v>
      </c>
      <c r="H113" s="207">
        <v>69.5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217</v>
      </c>
      <c r="AT113" s="214" t="s">
        <v>136</v>
      </c>
      <c r="AU113" s="214" t="s">
        <v>81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217</v>
      </c>
      <c r="BM113" s="214" t="s">
        <v>441</v>
      </c>
    </row>
    <row r="114" s="2" customFormat="1">
      <c r="A114" s="39"/>
      <c r="B114" s="40"/>
      <c r="C114" s="41"/>
      <c r="D114" s="216" t="s">
        <v>143</v>
      </c>
      <c r="E114" s="41"/>
      <c r="F114" s="217" t="s">
        <v>442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="2" customFormat="1" ht="13.8" customHeight="1">
      <c r="A115" s="39"/>
      <c r="B115" s="40"/>
      <c r="C115" s="203" t="s">
        <v>190</v>
      </c>
      <c r="D115" s="203" t="s">
        <v>136</v>
      </c>
      <c r="E115" s="204" t="s">
        <v>443</v>
      </c>
      <c r="F115" s="205" t="s">
        <v>444</v>
      </c>
      <c r="G115" s="206" t="s">
        <v>159</v>
      </c>
      <c r="H115" s="207">
        <v>56.299999999999997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217</v>
      </c>
      <c r="AT115" s="214" t="s">
        <v>136</v>
      </c>
      <c r="AU115" s="214" t="s">
        <v>81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217</v>
      </c>
      <c r="BM115" s="214" t="s">
        <v>445</v>
      </c>
    </row>
    <row r="116" s="2" customFormat="1">
      <c r="A116" s="39"/>
      <c r="B116" s="40"/>
      <c r="C116" s="41"/>
      <c r="D116" s="216" t="s">
        <v>143</v>
      </c>
      <c r="E116" s="41"/>
      <c r="F116" s="217" t="s">
        <v>444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="2" customFormat="1" ht="13.8" customHeight="1">
      <c r="A117" s="39"/>
      <c r="B117" s="40"/>
      <c r="C117" s="203" t="s">
        <v>196</v>
      </c>
      <c r="D117" s="203" t="s">
        <v>136</v>
      </c>
      <c r="E117" s="204" t="s">
        <v>446</v>
      </c>
      <c r="F117" s="205" t="s">
        <v>447</v>
      </c>
      <c r="G117" s="206" t="s">
        <v>159</v>
      </c>
      <c r="H117" s="207">
        <v>59</v>
      </c>
      <c r="I117" s="208"/>
      <c r="J117" s="209">
        <f>ROUND(I117*H117,2)</f>
        <v>0</v>
      </c>
      <c r="K117" s="205" t="s">
        <v>19</v>
      </c>
      <c r="L117" s="45"/>
      <c r="M117" s="210" t="s">
        <v>19</v>
      </c>
      <c r="N117" s="211" t="s">
        <v>42</v>
      </c>
      <c r="O117" s="85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217</v>
      </c>
      <c r="AT117" s="214" t="s">
        <v>136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217</v>
      </c>
      <c r="BM117" s="214" t="s">
        <v>448</v>
      </c>
    </row>
    <row r="118" s="2" customFormat="1">
      <c r="A118" s="39"/>
      <c r="B118" s="40"/>
      <c r="C118" s="41"/>
      <c r="D118" s="216" t="s">
        <v>143</v>
      </c>
      <c r="E118" s="41"/>
      <c r="F118" s="217" t="s">
        <v>447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="2" customFormat="1" ht="13.8" customHeight="1">
      <c r="A119" s="39"/>
      <c r="B119" s="40"/>
      <c r="C119" s="203" t="s">
        <v>200</v>
      </c>
      <c r="D119" s="203" t="s">
        <v>136</v>
      </c>
      <c r="E119" s="204" t="s">
        <v>449</v>
      </c>
      <c r="F119" s="205" t="s">
        <v>450</v>
      </c>
      <c r="G119" s="206" t="s">
        <v>203</v>
      </c>
      <c r="H119" s="207">
        <v>1</v>
      </c>
      <c r="I119" s="208"/>
      <c r="J119" s="209">
        <f>ROUND(I119*H119,2)</f>
        <v>0</v>
      </c>
      <c r="K119" s="205" t="s">
        <v>19</v>
      </c>
      <c r="L119" s="45"/>
      <c r="M119" s="210" t="s">
        <v>19</v>
      </c>
      <c r="N119" s="211" t="s">
        <v>42</v>
      </c>
      <c r="O119" s="85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217</v>
      </c>
      <c r="AT119" s="214" t="s">
        <v>136</v>
      </c>
      <c r="AU119" s="214" t="s">
        <v>81</v>
      </c>
      <c r="AY119" s="18" t="s">
        <v>135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79</v>
      </c>
      <c r="BK119" s="215">
        <f>ROUND(I119*H119,2)</f>
        <v>0</v>
      </c>
      <c r="BL119" s="18" t="s">
        <v>217</v>
      </c>
      <c r="BM119" s="214" t="s">
        <v>451</v>
      </c>
    </row>
    <row r="120" s="2" customFormat="1">
      <c r="A120" s="39"/>
      <c r="B120" s="40"/>
      <c r="C120" s="41"/>
      <c r="D120" s="216" t="s">
        <v>143</v>
      </c>
      <c r="E120" s="41"/>
      <c r="F120" s="217" t="s">
        <v>450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81</v>
      </c>
    </row>
    <row r="121" s="2" customFormat="1" ht="13.8" customHeight="1">
      <c r="A121" s="39"/>
      <c r="B121" s="40"/>
      <c r="C121" s="203" t="s">
        <v>205</v>
      </c>
      <c r="D121" s="203" t="s">
        <v>136</v>
      </c>
      <c r="E121" s="204" t="s">
        <v>452</v>
      </c>
      <c r="F121" s="205" t="s">
        <v>453</v>
      </c>
      <c r="G121" s="206" t="s">
        <v>203</v>
      </c>
      <c r="H121" s="207">
        <v>1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217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217</v>
      </c>
      <c r="BM121" s="214" t="s">
        <v>454</v>
      </c>
    </row>
    <row r="122" s="2" customFormat="1">
      <c r="A122" s="39"/>
      <c r="B122" s="40"/>
      <c r="C122" s="41"/>
      <c r="D122" s="216" t="s">
        <v>143</v>
      </c>
      <c r="E122" s="41"/>
      <c r="F122" s="217" t="s">
        <v>453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="2" customFormat="1" ht="13.8" customHeight="1">
      <c r="A123" s="39"/>
      <c r="B123" s="40"/>
      <c r="C123" s="203" t="s">
        <v>209</v>
      </c>
      <c r="D123" s="203" t="s">
        <v>136</v>
      </c>
      <c r="E123" s="204" t="s">
        <v>455</v>
      </c>
      <c r="F123" s="205" t="s">
        <v>456</v>
      </c>
      <c r="G123" s="206" t="s">
        <v>159</v>
      </c>
      <c r="H123" s="207">
        <v>38.100000000000001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217</v>
      </c>
      <c r="AT123" s="214" t="s">
        <v>136</v>
      </c>
      <c r="AU123" s="214" t="s">
        <v>81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217</v>
      </c>
      <c r="BM123" s="214" t="s">
        <v>457</v>
      </c>
    </row>
    <row r="124" s="2" customFormat="1">
      <c r="A124" s="39"/>
      <c r="B124" s="40"/>
      <c r="C124" s="41"/>
      <c r="D124" s="216" t="s">
        <v>143</v>
      </c>
      <c r="E124" s="41"/>
      <c r="F124" s="217" t="s">
        <v>456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="13" customFormat="1">
      <c r="A125" s="13"/>
      <c r="B125" s="221"/>
      <c r="C125" s="222"/>
      <c r="D125" s="216" t="s">
        <v>144</v>
      </c>
      <c r="E125" s="223" t="s">
        <v>19</v>
      </c>
      <c r="F125" s="224" t="s">
        <v>458</v>
      </c>
      <c r="G125" s="222"/>
      <c r="H125" s="225">
        <v>38.100000000000001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144</v>
      </c>
      <c r="AU125" s="231" t="s">
        <v>81</v>
      </c>
      <c r="AV125" s="13" t="s">
        <v>81</v>
      </c>
      <c r="AW125" s="13" t="s">
        <v>32</v>
      </c>
      <c r="AX125" s="13" t="s">
        <v>79</v>
      </c>
      <c r="AY125" s="231" t="s">
        <v>135</v>
      </c>
    </row>
    <row r="126" s="2" customFormat="1" ht="22.2" customHeight="1">
      <c r="A126" s="39"/>
      <c r="B126" s="40"/>
      <c r="C126" s="203" t="s">
        <v>8</v>
      </c>
      <c r="D126" s="203" t="s">
        <v>136</v>
      </c>
      <c r="E126" s="204" t="s">
        <v>459</v>
      </c>
      <c r="F126" s="205" t="s">
        <v>460</v>
      </c>
      <c r="G126" s="206" t="s">
        <v>159</v>
      </c>
      <c r="H126" s="207">
        <v>163.44999999999999</v>
      </c>
      <c r="I126" s="208"/>
      <c r="J126" s="209">
        <f>ROUND(I126*H126,2)</f>
        <v>0</v>
      </c>
      <c r="K126" s="205" t="s">
        <v>19</v>
      </c>
      <c r="L126" s="45"/>
      <c r="M126" s="210" t="s">
        <v>19</v>
      </c>
      <c r="N126" s="211" t="s">
        <v>42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217</v>
      </c>
      <c r="AT126" s="214" t="s">
        <v>136</v>
      </c>
      <c r="AU126" s="214" t="s">
        <v>81</v>
      </c>
      <c r="AY126" s="18" t="s">
        <v>135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79</v>
      </c>
      <c r="BK126" s="215">
        <f>ROUND(I126*H126,2)</f>
        <v>0</v>
      </c>
      <c r="BL126" s="18" t="s">
        <v>217</v>
      </c>
      <c r="BM126" s="214" t="s">
        <v>461</v>
      </c>
    </row>
    <row r="127" s="2" customFormat="1">
      <c r="A127" s="39"/>
      <c r="B127" s="40"/>
      <c r="C127" s="41"/>
      <c r="D127" s="216" t="s">
        <v>143</v>
      </c>
      <c r="E127" s="41"/>
      <c r="F127" s="217" t="s">
        <v>460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81</v>
      </c>
    </row>
    <row r="128" s="13" customFormat="1">
      <c r="A128" s="13"/>
      <c r="B128" s="221"/>
      <c r="C128" s="222"/>
      <c r="D128" s="216" t="s">
        <v>144</v>
      </c>
      <c r="E128" s="223" t="s">
        <v>19</v>
      </c>
      <c r="F128" s="224" t="s">
        <v>462</v>
      </c>
      <c r="G128" s="222"/>
      <c r="H128" s="225">
        <v>163.44999999999999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144</v>
      </c>
      <c r="AU128" s="231" t="s">
        <v>81</v>
      </c>
      <c r="AV128" s="13" t="s">
        <v>81</v>
      </c>
      <c r="AW128" s="13" t="s">
        <v>32</v>
      </c>
      <c r="AX128" s="13" t="s">
        <v>79</v>
      </c>
      <c r="AY128" s="231" t="s">
        <v>135</v>
      </c>
    </row>
    <row r="129" s="2" customFormat="1" ht="13.8" customHeight="1">
      <c r="A129" s="39"/>
      <c r="B129" s="40"/>
      <c r="C129" s="203" t="s">
        <v>217</v>
      </c>
      <c r="D129" s="203" t="s">
        <v>136</v>
      </c>
      <c r="E129" s="204" t="s">
        <v>463</v>
      </c>
      <c r="F129" s="205" t="s">
        <v>464</v>
      </c>
      <c r="G129" s="206" t="s">
        <v>159</v>
      </c>
      <c r="H129" s="207">
        <v>72.400000000000006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217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217</v>
      </c>
      <c r="BM129" s="214" t="s">
        <v>465</v>
      </c>
    </row>
    <row r="130" s="2" customFormat="1">
      <c r="A130" s="39"/>
      <c r="B130" s="40"/>
      <c r="C130" s="41"/>
      <c r="D130" s="216" t="s">
        <v>143</v>
      </c>
      <c r="E130" s="41"/>
      <c r="F130" s="217" t="s">
        <v>464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="13" customFormat="1">
      <c r="A131" s="13"/>
      <c r="B131" s="221"/>
      <c r="C131" s="222"/>
      <c r="D131" s="216" t="s">
        <v>144</v>
      </c>
      <c r="E131" s="223" t="s">
        <v>19</v>
      </c>
      <c r="F131" s="224" t="s">
        <v>466</v>
      </c>
      <c r="G131" s="222"/>
      <c r="H131" s="225">
        <v>72.400000000000006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144</v>
      </c>
      <c r="AU131" s="231" t="s">
        <v>81</v>
      </c>
      <c r="AV131" s="13" t="s">
        <v>81</v>
      </c>
      <c r="AW131" s="13" t="s">
        <v>32</v>
      </c>
      <c r="AX131" s="13" t="s">
        <v>79</v>
      </c>
      <c r="AY131" s="231" t="s">
        <v>135</v>
      </c>
    </row>
    <row r="132" s="2" customFormat="1" ht="13.8" customHeight="1">
      <c r="A132" s="39"/>
      <c r="B132" s="40"/>
      <c r="C132" s="203" t="s">
        <v>221</v>
      </c>
      <c r="D132" s="203" t="s">
        <v>136</v>
      </c>
      <c r="E132" s="204" t="s">
        <v>467</v>
      </c>
      <c r="F132" s="205" t="s">
        <v>468</v>
      </c>
      <c r="G132" s="206" t="s">
        <v>159</v>
      </c>
      <c r="H132" s="207">
        <v>90.700000000000003</v>
      </c>
      <c r="I132" s="208"/>
      <c r="J132" s="209">
        <f>ROUND(I132*H132,2)</f>
        <v>0</v>
      </c>
      <c r="K132" s="205" t="s">
        <v>19</v>
      </c>
      <c r="L132" s="45"/>
      <c r="M132" s="210" t="s">
        <v>19</v>
      </c>
      <c r="N132" s="211" t="s">
        <v>42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217</v>
      </c>
      <c r="AT132" s="214" t="s">
        <v>136</v>
      </c>
      <c r="AU132" s="214" t="s">
        <v>81</v>
      </c>
      <c r="AY132" s="18" t="s">
        <v>135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79</v>
      </c>
      <c r="BK132" s="215">
        <f>ROUND(I132*H132,2)</f>
        <v>0</v>
      </c>
      <c r="BL132" s="18" t="s">
        <v>217</v>
      </c>
      <c r="BM132" s="214" t="s">
        <v>469</v>
      </c>
    </row>
    <row r="133" s="2" customFormat="1">
      <c r="A133" s="39"/>
      <c r="B133" s="40"/>
      <c r="C133" s="41"/>
      <c r="D133" s="216" t="s">
        <v>143</v>
      </c>
      <c r="E133" s="41"/>
      <c r="F133" s="217" t="s">
        <v>468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81</v>
      </c>
    </row>
    <row r="134" s="13" customFormat="1">
      <c r="A134" s="13"/>
      <c r="B134" s="221"/>
      <c r="C134" s="222"/>
      <c r="D134" s="216" t="s">
        <v>144</v>
      </c>
      <c r="E134" s="223" t="s">
        <v>19</v>
      </c>
      <c r="F134" s="224" t="s">
        <v>470</v>
      </c>
      <c r="G134" s="222"/>
      <c r="H134" s="225">
        <v>90.700000000000003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144</v>
      </c>
      <c r="AU134" s="231" t="s">
        <v>81</v>
      </c>
      <c r="AV134" s="13" t="s">
        <v>81</v>
      </c>
      <c r="AW134" s="13" t="s">
        <v>32</v>
      </c>
      <c r="AX134" s="13" t="s">
        <v>79</v>
      </c>
      <c r="AY134" s="231" t="s">
        <v>135</v>
      </c>
    </row>
    <row r="135" s="2" customFormat="1" ht="13.8" customHeight="1">
      <c r="A135" s="39"/>
      <c r="B135" s="40"/>
      <c r="C135" s="203" t="s">
        <v>225</v>
      </c>
      <c r="D135" s="203" t="s">
        <v>136</v>
      </c>
      <c r="E135" s="204" t="s">
        <v>471</v>
      </c>
      <c r="F135" s="205" t="s">
        <v>472</v>
      </c>
      <c r="G135" s="206" t="s">
        <v>212</v>
      </c>
      <c r="H135" s="207">
        <v>1</v>
      </c>
      <c r="I135" s="208"/>
      <c r="J135" s="209">
        <f>ROUND(I135*H135,2)</f>
        <v>0</v>
      </c>
      <c r="K135" s="205" t="s">
        <v>19</v>
      </c>
      <c r="L135" s="45"/>
      <c r="M135" s="210" t="s">
        <v>19</v>
      </c>
      <c r="N135" s="211" t="s">
        <v>42</v>
      </c>
      <c r="O135" s="8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217</v>
      </c>
      <c r="AT135" s="214" t="s">
        <v>136</v>
      </c>
      <c r="AU135" s="214" t="s">
        <v>81</v>
      </c>
      <c r="AY135" s="18" t="s">
        <v>135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79</v>
      </c>
      <c r="BK135" s="215">
        <f>ROUND(I135*H135,2)</f>
        <v>0</v>
      </c>
      <c r="BL135" s="18" t="s">
        <v>217</v>
      </c>
      <c r="BM135" s="214" t="s">
        <v>473</v>
      </c>
    </row>
    <row r="136" s="2" customFormat="1">
      <c r="A136" s="39"/>
      <c r="B136" s="40"/>
      <c r="C136" s="41"/>
      <c r="D136" s="216" t="s">
        <v>143</v>
      </c>
      <c r="E136" s="41"/>
      <c r="F136" s="217" t="s">
        <v>472</v>
      </c>
      <c r="G136" s="41"/>
      <c r="H136" s="41"/>
      <c r="I136" s="218"/>
      <c r="J136" s="41"/>
      <c r="K136" s="41"/>
      <c r="L136" s="45"/>
      <c r="M136" s="219"/>
      <c r="N136" s="22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="2" customFormat="1" ht="13.8" customHeight="1">
      <c r="A137" s="39"/>
      <c r="B137" s="40"/>
      <c r="C137" s="203" t="s">
        <v>230</v>
      </c>
      <c r="D137" s="203" t="s">
        <v>136</v>
      </c>
      <c r="E137" s="204" t="s">
        <v>474</v>
      </c>
      <c r="F137" s="205" t="s">
        <v>475</v>
      </c>
      <c r="G137" s="206" t="s">
        <v>394</v>
      </c>
      <c r="H137" s="265"/>
      <c r="I137" s="208"/>
      <c r="J137" s="209">
        <f>ROUND(I137*H137,2)</f>
        <v>0</v>
      </c>
      <c r="K137" s="205" t="s">
        <v>140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217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217</v>
      </c>
      <c r="BM137" s="214" t="s">
        <v>476</v>
      </c>
    </row>
    <row r="138" s="2" customFormat="1">
      <c r="A138" s="39"/>
      <c r="B138" s="40"/>
      <c r="C138" s="41"/>
      <c r="D138" s="216" t="s">
        <v>143</v>
      </c>
      <c r="E138" s="41"/>
      <c r="F138" s="217" t="s">
        <v>477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="2" customFormat="1" ht="13.8" customHeight="1">
      <c r="A139" s="39"/>
      <c r="B139" s="40"/>
      <c r="C139" s="203" t="s">
        <v>234</v>
      </c>
      <c r="D139" s="203" t="s">
        <v>136</v>
      </c>
      <c r="E139" s="204" t="s">
        <v>478</v>
      </c>
      <c r="F139" s="205" t="s">
        <v>479</v>
      </c>
      <c r="G139" s="206" t="s">
        <v>22</v>
      </c>
      <c r="H139" s="207">
        <v>0</v>
      </c>
      <c r="I139" s="208"/>
      <c r="J139" s="209">
        <f>ROUND(I139*H139,2)</f>
        <v>0</v>
      </c>
      <c r="K139" s="205" t="s">
        <v>19</v>
      </c>
      <c r="L139" s="45"/>
      <c r="M139" s="210" t="s">
        <v>19</v>
      </c>
      <c r="N139" s="211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217</v>
      </c>
      <c r="AT139" s="214" t="s">
        <v>136</v>
      </c>
      <c r="AU139" s="214" t="s">
        <v>81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217</v>
      </c>
      <c r="BM139" s="214" t="s">
        <v>480</v>
      </c>
    </row>
    <row r="140" s="2" customFormat="1">
      <c r="A140" s="39"/>
      <c r="B140" s="40"/>
      <c r="C140" s="41"/>
      <c r="D140" s="216" t="s">
        <v>143</v>
      </c>
      <c r="E140" s="41"/>
      <c r="F140" s="217" t="s">
        <v>479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81</v>
      </c>
    </row>
    <row r="141" s="12" customFormat="1" ht="22.8" customHeight="1">
      <c r="A141" s="12"/>
      <c r="B141" s="189"/>
      <c r="C141" s="190"/>
      <c r="D141" s="191" t="s">
        <v>70</v>
      </c>
      <c r="E141" s="263" t="s">
        <v>481</v>
      </c>
      <c r="F141" s="263" t="s">
        <v>482</v>
      </c>
      <c r="G141" s="190"/>
      <c r="H141" s="190"/>
      <c r="I141" s="193"/>
      <c r="J141" s="264">
        <f>BK141</f>
        <v>0</v>
      </c>
      <c r="K141" s="190"/>
      <c r="L141" s="195"/>
      <c r="M141" s="196"/>
      <c r="N141" s="197"/>
      <c r="O141" s="197"/>
      <c r="P141" s="198">
        <f>SUM(P142:P158)</f>
        <v>0</v>
      </c>
      <c r="Q141" s="197"/>
      <c r="R141" s="198">
        <f>SUM(R142:R158)</f>
        <v>0</v>
      </c>
      <c r="S141" s="197"/>
      <c r="T141" s="199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81</v>
      </c>
      <c r="AT141" s="201" t="s">
        <v>70</v>
      </c>
      <c r="AU141" s="201" t="s">
        <v>79</v>
      </c>
      <c r="AY141" s="200" t="s">
        <v>135</v>
      </c>
      <c r="BK141" s="202">
        <f>SUM(BK142:BK158)</f>
        <v>0</v>
      </c>
    </row>
    <row r="142" s="2" customFormat="1" ht="22.2" customHeight="1">
      <c r="A142" s="39"/>
      <c r="B142" s="40"/>
      <c r="C142" s="203" t="s">
        <v>7</v>
      </c>
      <c r="D142" s="203" t="s">
        <v>136</v>
      </c>
      <c r="E142" s="204" t="s">
        <v>483</v>
      </c>
      <c r="F142" s="205" t="s">
        <v>484</v>
      </c>
      <c r="G142" s="206" t="s">
        <v>165</v>
      </c>
      <c r="H142" s="207">
        <v>96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217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217</v>
      </c>
      <c r="BM142" s="214" t="s">
        <v>485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484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="13" customFormat="1">
      <c r="A144" s="13"/>
      <c r="B144" s="221"/>
      <c r="C144" s="222"/>
      <c r="D144" s="216" t="s">
        <v>144</v>
      </c>
      <c r="E144" s="223" t="s">
        <v>19</v>
      </c>
      <c r="F144" s="224" t="s">
        <v>486</v>
      </c>
      <c r="G144" s="222"/>
      <c r="H144" s="225">
        <v>96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144</v>
      </c>
      <c r="AU144" s="231" t="s">
        <v>81</v>
      </c>
      <c r="AV144" s="13" t="s">
        <v>81</v>
      </c>
      <c r="AW144" s="13" t="s">
        <v>32</v>
      </c>
      <c r="AX144" s="13" t="s">
        <v>79</v>
      </c>
      <c r="AY144" s="231" t="s">
        <v>135</v>
      </c>
    </row>
    <row r="145" s="2" customFormat="1" ht="13.8" customHeight="1">
      <c r="A145" s="39"/>
      <c r="B145" s="40"/>
      <c r="C145" s="203" t="s">
        <v>243</v>
      </c>
      <c r="D145" s="203" t="s">
        <v>136</v>
      </c>
      <c r="E145" s="204" t="s">
        <v>487</v>
      </c>
      <c r="F145" s="205" t="s">
        <v>488</v>
      </c>
      <c r="G145" s="206" t="s">
        <v>165</v>
      </c>
      <c r="H145" s="207">
        <v>96</v>
      </c>
      <c r="I145" s="208"/>
      <c r="J145" s="209">
        <f>ROUND(I145*H145,2)</f>
        <v>0</v>
      </c>
      <c r="K145" s="205" t="s">
        <v>19</v>
      </c>
      <c r="L145" s="45"/>
      <c r="M145" s="210" t="s">
        <v>19</v>
      </c>
      <c r="N145" s="211" t="s">
        <v>42</v>
      </c>
      <c r="O145" s="85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4" t="s">
        <v>217</v>
      </c>
      <c r="AT145" s="214" t="s">
        <v>136</v>
      </c>
      <c r="AU145" s="214" t="s">
        <v>81</v>
      </c>
      <c r="AY145" s="18" t="s">
        <v>135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8" t="s">
        <v>79</v>
      </c>
      <c r="BK145" s="215">
        <f>ROUND(I145*H145,2)</f>
        <v>0</v>
      </c>
      <c r="BL145" s="18" t="s">
        <v>217</v>
      </c>
      <c r="BM145" s="214" t="s">
        <v>489</v>
      </c>
    </row>
    <row r="146" s="2" customFormat="1">
      <c r="A146" s="39"/>
      <c r="B146" s="40"/>
      <c r="C146" s="41"/>
      <c r="D146" s="216" t="s">
        <v>143</v>
      </c>
      <c r="E146" s="41"/>
      <c r="F146" s="217" t="s">
        <v>488</v>
      </c>
      <c r="G146" s="41"/>
      <c r="H146" s="41"/>
      <c r="I146" s="218"/>
      <c r="J146" s="41"/>
      <c r="K146" s="41"/>
      <c r="L146" s="45"/>
      <c r="M146" s="219"/>
      <c r="N146" s="22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81</v>
      </c>
    </row>
    <row r="147" s="13" customFormat="1">
      <c r="A147" s="13"/>
      <c r="B147" s="221"/>
      <c r="C147" s="222"/>
      <c r="D147" s="216" t="s">
        <v>144</v>
      </c>
      <c r="E147" s="223" t="s">
        <v>19</v>
      </c>
      <c r="F147" s="224" t="s">
        <v>486</v>
      </c>
      <c r="G147" s="222"/>
      <c r="H147" s="225">
        <v>96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144</v>
      </c>
      <c r="AU147" s="231" t="s">
        <v>81</v>
      </c>
      <c r="AV147" s="13" t="s">
        <v>81</v>
      </c>
      <c r="AW147" s="13" t="s">
        <v>32</v>
      </c>
      <c r="AX147" s="13" t="s">
        <v>79</v>
      </c>
      <c r="AY147" s="231" t="s">
        <v>135</v>
      </c>
    </row>
    <row r="148" s="2" customFormat="1" ht="13.8" customHeight="1">
      <c r="A148" s="39"/>
      <c r="B148" s="40"/>
      <c r="C148" s="203" t="s">
        <v>249</v>
      </c>
      <c r="D148" s="203" t="s">
        <v>136</v>
      </c>
      <c r="E148" s="204" t="s">
        <v>490</v>
      </c>
      <c r="F148" s="205" t="s">
        <v>491</v>
      </c>
      <c r="G148" s="206" t="s">
        <v>159</v>
      </c>
      <c r="H148" s="207">
        <v>48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217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217</v>
      </c>
      <c r="BM148" s="214" t="s">
        <v>492</v>
      </c>
    </row>
    <row r="149" s="2" customFormat="1">
      <c r="A149" s="39"/>
      <c r="B149" s="40"/>
      <c r="C149" s="41"/>
      <c r="D149" s="216" t="s">
        <v>143</v>
      </c>
      <c r="E149" s="41"/>
      <c r="F149" s="217" t="s">
        <v>491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="13" customFormat="1">
      <c r="A150" s="13"/>
      <c r="B150" s="221"/>
      <c r="C150" s="222"/>
      <c r="D150" s="216" t="s">
        <v>144</v>
      </c>
      <c r="E150" s="223" t="s">
        <v>19</v>
      </c>
      <c r="F150" s="224" t="s">
        <v>493</v>
      </c>
      <c r="G150" s="222"/>
      <c r="H150" s="225">
        <v>48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144</v>
      </c>
      <c r="AU150" s="231" t="s">
        <v>81</v>
      </c>
      <c r="AV150" s="13" t="s">
        <v>81</v>
      </c>
      <c r="AW150" s="13" t="s">
        <v>32</v>
      </c>
      <c r="AX150" s="13" t="s">
        <v>79</v>
      </c>
      <c r="AY150" s="231" t="s">
        <v>135</v>
      </c>
    </row>
    <row r="151" s="2" customFormat="1" ht="13.8" customHeight="1">
      <c r="A151" s="39"/>
      <c r="B151" s="40"/>
      <c r="C151" s="243" t="s">
        <v>253</v>
      </c>
      <c r="D151" s="243" t="s">
        <v>226</v>
      </c>
      <c r="E151" s="244" t="s">
        <v>494</v>
      </c>
      <c r="F151" s="245" t="s">
        <v>495</v>
      </c>
      <c r="G151" s="246" t="s">
        <v>159</v>
      </c>
      <c r="H151" s="247">
        <v>14.4</v>
      </c>
      <c r="I151" s="248"/>
      <c r="J151" s="249">
        <f>ROUND(I151*H151,2)</f>
        <v>0</v>
      </c>
      <c r="K151" s="245" t="s">
        <v>19</v>
      </c>
      <c r="L151" s="250"/>
      <c r="M151" s="251" t="s">
        <v>19</v>
      </c>
      <c r="N151" s="252" t="s">
        <v>42</v>
      </c>
      <c r="O151" s="85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4" t="s">
        <v>287</v>
      </c>
      <c r="AT151" s="214" t="s">
        <v>226</v>
      </c>
      <c r="AU151" s="214" t="s">
        <v>81</v>
      </c>
      <c r="AY151" s="18" t="s">
        <v>135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8" t="s">
        <v>79</v>
      </c>
      <c r="BK151" s="215">
        <f>ROUND(I151*H151,2)</f>
        <v>0</v>
      </c>
      <c r="BL151" s="18" t="s">
        <v>217</v>
      </c>
      <c r="BM151" s="214" t="s">
        <v>496</v>
      </c>
    </row>
    <row r="152" s="2" customFormat="1">
      <c r="A152" s="39"/>
      <c r="B152" s="40"/>
      <c r="C152" s="41"/>
      <c r="D152" s="216" t="s">
        <v>143</v>
      </c>
      <c r="E152" s="41"/>
      <c r="F152" s="217" t="s">
        <v>495</v>
      </c>
      <c r="G152" s="41"/>
      <c r="H152" s="41"/>
      <c r="I152" s="218"/>
      <c r="J152" s="41"/>
      <c r="K152" s="41"/>
      <c r="L152" s="45"/>
      <c r="M152" s="219"/>
      <c r="N152" s="22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81</v>
      </c>
    </row>
    <row r="153" s="13" customFormat="1">
      <c r="A153" s="13"/>
      <c r="B153" s="221"/>
      <c r="C153" s="222"/>
      <c r="D153" s="216" t="s">
        <v>144</v>
      </c>
      <c r="E153" s="223" t="s">
        <v>19</v>
      </c>
      <c r="F153" s="224" t="s">
        <v>497</v>
      </c>
      <c r="G153" s="222"/>
      <c r="H153" s="225">
        <v>14.4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144</v>
      </c>
      <c r="AU153" s="231" t="s">
        <v>81</v>
      </c>
      <c r="AV153" s="13" t="s">
        <v>81</v>
      </c>
      <c r="AW153" s="13" t="s">
        <v>32</v>
      </c>
      <c r="AX153" s="13" t="s">
        <v>79</v>
      </c>
      <c r="AY153" s="231" t="s">
        <v>135</v>
      </c>
    </row>
    <row r="154" s="2" customFormat="1" ht="13.8" customHeight="1">
      <c r="A154" s="39"/>
      <c r="B154" s="40"/>
      <c r="C154" s="243" t="s">
        <v>257</v>
      </c>
      <c r="D154" s="243" t="s">
        <v>226</v>
      </c>
      <c r="E154" s="244" t="s">
        <v>498</v>
      </c>
      <c r="F154" s="245" t="s">
        <v>499</v>
      </c>
      <c r="G154" s="246" t="s">
        <v>159</v>
      </c>
      <c r="H154" s="247">
        <v>14.4</v>
      </c>
      <c r="I154" s="248"/>
      <c r="J154" s="249">
        <f>ROUND(I154*H154,2)</f>
        <v>0</v>
      </c>
      <c r="K154" s="245" t="s">
        <v>19</v>
      </c>
      <c r="L154" s="250"/>
      <c r="M154" s="251" t="s">
        <v>19</v>
      </c>
      <c r="N154" s="252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287</v>
      </c>
      <c r="AT154" s="214" t="s">
        <v>226</v>
      </c>
      <c r="AU154" s="214" t="s">
        <v>81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217</v>
      </c>
      <c r="BM154" s="214" t="s">
        <v>500</v>
      </c>
    </row>
    <row r="155" s="2" customFormat="1">
      <c r="A155" s="39"/>
      <c r="B155" s="40"/>
      <c r="C155" s="41"/>
      <c r="D155" s="216" t="s">
        <v>143</v>
      </c>
      <c r="E155" s="41"/>
      <c r="F155" s="217" t="s">
        <v>499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81</v>
      </c>
    </row>
    <row r="156" s="13" customFormat="1">
      <c r="A156" s="13"/>
      <c r="B156" s="221"/>
      <c r="C156" s="222"/>
      <c r="D156" s="216" t="s">
        <v>144</v>
      </c>
      <c r="E156" s="223" t="s">
        <v>19</v>
      </c>
      <c r="F156" s="224" t="s">
        <v>497</v>
      </c>
      <c r="G156" s="222"/>
      <c r="H156" s="225">
        <v>14.4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144</v>
      </c>
      <c r="AU156" s="231" t="s">
        <v>81</v>
      </c>
      <c r="AV156" s="13" t="s">
        <v>81</v>
      </c>
      <c r="AW156" s="13" t="s">
        <v>32</v>
      </c>
      <c r="AX156" s="13" t="s">
        <v>79</v>
      </c>
      <c r="AY156" s="231" t="s">
        <v>135</v>
      </c>
    </row>
    <row r="157" s="2" customFormat="1" ht="13.8" customHeight="1">
      <c r="A157" s="39"/>
      <c r="B157" s="40"/>
      <c r="C157" s="203" t="s">
        <v>261</v>
      </c>
      <c r="D157" s="203" t="s">
        <v>136</v>
      </c>
      <c r="E157" s="204" t="s">
        <v>501</v>
      </c>
      <c r="F157" s="205" t="s">
        <v>502</v>
      </c>
      <c r="G157" s="206" t="s">
        <v>394</v>
      </c>
      <c r="H157" s="265"/>
      <c r="I157" s="208"/>
      <c r="J157" s="209">
        <f>ROUND(I157*H157,2)</f>
        <v>0</v>
      </c>
      <c r="K157" s="205" t="s">
        <v>140</v>
      </c>
      <c r="L157" s="45"/>
      <c r="M157" s="210" t="s">
        <v>19</v>
      </c>
      <c r="N157" s="211" t="s">
        <v>42</v>
      </c>
      <c r="O157" s="85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4" t="s">
        <v>217</v>
      </c>
      <c r="AT157" s="214" t="s">
        <v>136</v>
      </c>
      <c r="AU157" s="214" t="s">
        <v>81</v>
      </c>
      <c r="AY157" s="18" t="s">
        <v>135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79</v>
      </c>
      <c r="BK157" s="215">
        <f>ROUND(I157*H157,2)</f>
        <v>0</v>
      </c>
      <c r="BL157" s="18" t="s">
        <v>217</v>
      </c>
      <c r="BM157" s="214" t="s">
        <v>503</v>
      </c>
    </row>
    <row r="158" s="2" customFormat="1">
      <c r="A158" s="39"/>
      <c r="B158" s="40"/>
      <c r="C158" s="41"/>
      <c r="D158" s="216" t="s">
        <v>143</v>
      </c>
      <c r="E158" s="41"/>
      <c r="F158" s="217" t="s">
        <v>504</v>
      </c>
      <c r="G158" s="41"/>
      <c r="H158" s="41"/>
      <c r="I158" s="218"/>
      <c r="J158" s="41"/>
      <c r="K158" s="41"/>
      <c r="L158" s="45"/>
      <c r="M158" s="266"/>
      <c r="N158" s="267"/>
      <c r="O158" s="268"/>
      <c r="P158" s="268"/>
      <c r="Q158" s="268"/>
      <c r="R158" s="268"/>
      <c r="S158" s="268"/>
      <c r="T158" s="26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143</v>
      </c>
      <c r="AU158" s="18" t="s">
        <v>81</v>
      </c>
    </row>
    <row r="159" s="2" customFormat="1" ht="6.96" customHeight="1">
      <c r="A159" s="39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sheet="1" autoFilter="0" formatColumns="0" formatRows="0" objects="1" scenarios="1" spinCount="100000" saltValue="fyk0KyC7WxRSvOThoIb+4rNmWg8tK+UvZxgcczku7WSpsYb+kFPJavAogoHArAQ3oIjI2So/TD1WqEMpKQYqAw==" hashValue="4pCOwYG9Fb7/Jg9ILLQYp6qQdwXdYVSAFUnkRIA0uTYgxKmOkGlClLoQPE1+lY1DmTjNZRs/ypnSsrw/TmYGMQ==" algorithmName="SHA-512" password="CC35"/>
  <autoFilter ref="C83:K15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505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ROUND((SUM(BE83:BE153)),  2)</f>
        <v>0</v>
      </c>
      <c r="G33" s="39"/>
      <c r="H33" s="39"/>
      <c r="I33" s="149">
        <v>0.20999999999999999</v>
      </c>
      <c r="J33" s="148">
        <f>ROUND(((SUM(BE83:BE153))*I33),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ROUND((SUM(BF83:BF153)),  2)</f>
        <v>0</v>
      </c>
      <c r="G34" s="39"/>
      <c r="H34" s="39"/>
      <c r="I34" s="149">
        <v>0.14999999999999999</v>
      </c>
      <c r="J34" s="148">
        <f>ROUND(((SUM(BF83:BF153))*I34),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ROUND((SUM(BG83:BG153)),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ROUND((SUM(BH83:BH153)),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ROUND((SUM(BI83:BI153)),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03 - Nerezová fontána s roštem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506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507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6"/>
      <c r="C63" s="167"/>
      <c r="D63" s="168" t="s">
        <v>508</v>
      </c>
      <c r="E63" s="169"/>
      <c r="F63" s="169"/>
      <c r="G63" s="169"/>
      <c r="H63" s="169"/>
      <c r="I63" s="169"/>
      <c r="J63" s="170">
        <f>J103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120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4.4" customHeight="1">
      <c r="A73" s="39"/>
      <c r="B73" s="40"/>
      <c r="C73" s="41"/>
      <c r="D73" s="41"/>
      <c r="E73" s="161" t="str">
        <f>E7</f>
        <v>Karlovy Vary, Vřídelní kolonáda, II.etapa oprav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104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5.6" customHeight="1">
      <c r="A75" s="39"/>
      <c r="B75" s="40"/>
      <c r="C75" s="41"/>
      <c r="D75" s="41"/>
      <c r="E75" s="70" t="str">
        <f>E9</f>
        <v>SO 03 - Nerezová fontána s roštem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17. 3. 2021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4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>Ing.arch.Jiří Janisch, Útvina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121</v>
      </c>
      <c r="D82" s="181" t="s">
        <v>56</v>
      </c>
      <c r="E82" s="181" t="s">
        <v>52</v>
      </c>
      <c r="F82" s="181" t="s">
        <v>53</v>
      </c>
      <c r="G82" s="181" t="s">
        <v>122</v>
      </c>
      <c r="H82" s="181" t="s">
        <v>123</v>
      </c>
      <c r="I82" s="181" t="s">
        <v>124</v>
      </c>
      <c r="J82" s="181" t="s">
        <v>108</v>
      </c>
      <c r="K82" s="182" t="s">
        <v>125</v>
      </c>
      <c r="L82" s="183"/>
      <c r="M82" s="93" t="s">
        <v>19</v>
      </c>
      <c r="N82" s="94" t="s">
        <v>41</v>
      </c>
      <c r="O82" s="94" t="s">
        <v>126</v>
      </c>
      <c r="P82" s="94" t="s">
        <v>127</v>
      </c>
      <c r="Q82" s="94" t="s">
        <v>128</v>
      </c>
      <c r="R82" s="94" t="s">
        <v>129</v>
      </c>
      <c r="S82" s="94" t="s">
        <v>130</v>
      </c>
      <c r="T82" s="95" t="s">
        <v>131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132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P84+P103</f>
        <v>0</v>
      </c>
      <c r="Q83" s="97"/>
      <c r="R83" s="186">
        <f>R84+R103</f>
        <v>2.3590527200000002</v>
      </c>
      <c r="S83" s="97"/>
      <c r="T83" s="187">
        <f>T84+T103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109</v>
      </c>
      <c r="BK83" s="188">
        <f>BK84+BK103</f>
        <v>0</v>
      </c>
    </row>
    <row r="84" s="12" customFormat="1" ht="25.92" customHeight="1">
      <c r="A84" s="12"/>
      <c r="B84" s="189"/>
      <c r="C84" s="190"/>
      <c r="D84" s="191" t="s">
        <v>70</v>
      </c>
      <c r="E84" s="192" t="s">
        <v>402</v>
      </c>
      <c r="F84" s="192" t="s">
        <v>403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</f>
        <v>0</v>
      </c>
      <c r="Q84" s="197"/>
      <c r="R84" s="198">
        <f>R85+R100</f>
        <v>2.3590527200000002</v>
      </c>
      <c r="S84" s="197"/>
      <c r="T84" s="199">
        <f>T85+T100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70</v>
      </c>
      <c r="AU84" s="201" t="s">
        <v>71</v>
      </c>
      <c r="AY84" s="200" t="s">
        <v>135</v>
      </c>
      <c r="BK84" s="202">
        <f>BK85+BK100</f>
        <v>0</v>
      </c>
    </row>
    <row r="85" s="12" customFormat="1" ht="22.8" customHeight="1">
      <c r="A85" s="12"/>
      <c r="B85" s="189"/>
      <c r="C85" s="190"/>
      <c r="D85" s="191" t="s">
        <v>70</v>
      </c>
      <c r="E85" s="263" t="s">
        <v>168</v>
      </c>
      <c r="F85" s="263" t="s">
        <v>509</v>
      </c>
      <c r="G85" s="190"/>
      <c r="H85" s="190"/>
      <c r="I85" s="193"/>
      <c r="J85" s="26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2.3590527200000002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79</v>
      </c>
      <c r="AY85" s="200" t="s">
        <v>135</v>
      </c>
      <c r="BK85" s="202">
        <f>SUM(BK86:BK99)</f>
        <v>0</v>
      </c>
    </row>
    <row r="86" s="2" customFormat="1" ht="13.8" customHeight="1">
      <c r="A86" s="39"/>
      <c r="B86" s="40"/>
      <c r="C86" s="203" t="s">
        <v>79</v>
      </c>
      <c r="D86" s="203" t="s">
        <v>136</v>
      </c>
      <c r="E86" s="204" t="s">
        <v>137</v>
      </c>
      <c r="F86" s="205" t="s">
        <v>138</v>
      </c>
      <c r="G86" s="206" t="s">
        <v>139</v>
      </c>
      <c r="H86" s="207">
        <v>0.92000000000000004</v>
      </c>
      <c r="I86" s="208"/>
      <c r="J86" s="209">
        <f>ROUND(I86*H86,2)</f>
        <v>0</v>
      </c>
      <c r="K86" s="205" t="s">
        <v>140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2.45329</v>
      </c>
      <c r="R86" s="212">
        <f>Q86*H86</f>
        <v>2.2570268000000002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141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141</v>
      </c>
      <c r="BM86" s="214" t="s">
        <v>510</v>
      </c>
    </row>
    <row r="87" s="2" customFormat="1">
      <c r="A87" s="39"/>
      <c r="B87" s="40"/>
      <c r="C87" s="41"/>
      <c r="D87" s="216" t="s">
        <v>143</v>
      </c>
      <c r="E87" s="41"/>
      <c r="F87" s="217" t="s">
        <v>511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="13" customFormat="1">
      <c r="A88" s="13"/>
      <c r="B88" s="221"/>
      <c r="C88" s="222"/>
      <c r="D88" s="216" t="s">
        <v>144</v>
      </c>
      <c r="E88" s="223" t="s">
        <v>19</v>
      </c>
      <c r="F88" s="224" t="s">
        <v>512</v>
      </c>
      <c r="G88" s="222"/>
      <c r="H88" s="225">
        <v>0.93999999999999995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144</v>
      </c>
      <c r="AU88" s="231" t="s">
        <v>81</v>
      </c>
      <c r="AV88" s="13" t="s">
        <v>81</v>
      </c>
      <c r="AW88" s="13" t="s">
        <v>32</v>
      </c>
      <c r="AX88" s="13" t="s">
        <v>71</v>
      </c>
      <c r="AY88" s="231" t="s">
        <v>135</v>
      </c>
    </row>
    <row r="89" s="13" customFormat="1">
      <c r="A89" s="13"/>
      <c r="B89" s="221"/>
      <c r="C89" s="222"/>
      <c r="D89" s="216" t="s">
        <v>144</v>
      </c>
      <c r="E89" s="223" t="s">
        <v>19</v>
      </c>
      <c r="F89" s="224" t="s">
        <v>513</v>
      </c>
      <c r="G89" s="222"/>
      <c r="H89" s="225">
        <v>-0.02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144</v>
      </c>
      <c r="AU89" s="231" t="s">
        <v>81</v>
      </c>
      <c r="AV89" s="13" t="s">
        <v>81</v>
      </c>
      <c r="AW89" s="13" t="s">
        <v>32</v>
      </c>
      <c r="AX89" s="13" t="s">
        <v>71</v>
      </c>
      <c r="AY89" s="231" t="s">
        <v>135</v>
      </c>
    </row>
    <row r="90" s="14" customFormat="1">
      <c r="A90" s="14"/>
      <c r="B90" s="232"/>
      <c r="C90" s="233"/>
      <c r="D90" s="216" t="s">
        <v>144</v>
      </c>
      <c r="E90" s="234" t="s">
        <v>19</v>
      </c>
      <c r="F90" s="235" t="s">
        <v>147</v>
      </c>
      <c r="G90" s="233"/>
      <c r="H90" s="236">
        <v>0.91999999999999993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2" t="s">
        <v>144</v>
      </c>
      <c r="AU90" s="242" t="s">
        <v>81</v>
      </c>
      <c r="AV90" s="14" t="s">
        <v>141</v>
      </c>
      <c r="AW90" s="14" t="s">
        <v>32</v>
      </c>
      <c r="AX90" s="14" t="s">
        <v>79</v>
      </c>
      <c r="AY90" s="242" t="s">
        <v>135</v>
      </c>
    </row>
    <row r="91" s="2" customFormat="1" ht="13.8" customHeight="1">
      <c r="A91" s="39"/>
      <c r="B91" s="40"/>
      <c r="C91" s="203" t="s">
        <v>81</v>
      </c>
      <c r="D91" s="203" t="s">
        <v>136</v>
      </c>
      <c r="E91" s="204" t="s">
        <v>514</v>
      </c>
      <c r="F91" s="205" t="s">
        <v>515</v>
      </c>
      <c r="G91" s="206" t="s">
        <v>139</v>
      </c>
      <c r="H91" s="207">
        <v>0.92000000000000004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516</v>
      </c>
    </row>
    <row r="92" s="2" customFormat="1">
      <c r="A92" s="39"/>
      <c r="B92" s="40"/>
      <c r="C92" s="41"/>
      <c r="D92" s="216" t="s">
        <v>143</v>
      </c>
      <c r="E92" s="41"/>
      <c r="F92" s="217" t="s">
        <v>517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="2" customFormat="1" ht="13.8" customHeight="1">
      <c r="A93" s="39"/>
      <c r="B93" s="40"/>
      <c r="C93" s="203" t="s">
        <v>151</v>
      </c>
      <c r="D93" s="203" t="s">
        <v>136</v>
      </c>
      <c r="E93" s="204" t="s">
        <v>148</v>
      </c>
      <c r="F93" s="205" t="s">
        <v>149</v>
      </c>
      <c r="G93" s="206" t="s">
        <v>139</v>
      </c>
      <c r="H93" s="207">
        <v>0.92000000000000004</v>
      </c>
      <c r="I93" s="208"/>
      <c r="J93" s="209">
        <f>ROUND(I93*H93,2)</f>
        <v>0</v>
      </c>
      <c r="K93" s="205" t="s">
        <v>140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141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141</v>
      </c>
      <c r="BM93" s="214" t="s">
        <v>518</v>
      </c>
    </row>
    <row r="94" s="2" customFormat="1">
      <c r="A94" s="39"/>
      <c r="B94" s="40"/>
      <c r="C94" s="41"/>
      <c r="D94" s="216" t="s">
        <v>143</v>
      </c>
      <c r="E94" s="41"/>
      <c r="F94" s="217" t="s">
        <v>519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="2" customFormat="1" ht="13.8" customHeight="1">
      <c r="A95" s="39"/>
      <c r="B95" s="40"/>
      <c r="C95" s="203" t="s">
        <v>141</v>
      </c>
      <c r="D95" s="203" t="s">
        <v>136</v>
      </c>
      <c r="E95" s="204" t="s">
        <v>520</v>
      </c>
      <c r="F95" s="205" t="s">
        <v>521</v>
      </c>
      <c r="G95" s="206" t="s">
        <v>139</v>
      </c>
      <c r="H95" s="207">
        <v>0.92000000000000004</v>
      </c>
      <c r="I95" s="208"/>
      <c r="J95" s="209">
        <f>ROUND(I95*H95,2)</f>
        <v>0</v>
      </c>
      <c r="K95" s="205" t="s">
        <v>140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141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141</v>
      </c>
      <c r="BM95" s="214" t="s">
        <v>522</v>
      </c>
    </row>
    <row r="96" s="2" customFormat="1">
      <c r="A96" s="39"/>
      <c r="B96" s="40"/>
      <c r="C96" s="41"/>
      <c r="D96" s="216" t="s">
        <v>143</v>
      </c>
      <c r="E96" s="41"/>
      <c r="F96" s="217" t="s">
        <v>523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="2" customFormat="1" ht="13.8" customHeight="1">
      <c r="A97" s="39"/>
      <c r="B97" s="40"/>
      <c r="C97" s="203" t="s">
        <v>162</v>
      </c>
      <c r="D97" s="203" t="s">
        <v>136</v>
      </c>
      <c r="E97" s="204" t="s">
        <v>152</v>
      </c>
      <c r="F97" s="205" t="s">
        <v>153</v>
      </c>
      <c r="G97" s="206" t="s">
        <v>154</v>
      </c>
      <c r="H97" s="207">
        <v>0.096000000000000002</v>
      </c>
      <c r="I97" s="208"/>
      <c r="J97" s="209">
        <f>ROUND(I97*H97,2)</f>
        <v>0</v>
      </c>
      <c r="K97" s="205" t="s">
        <v>140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1.06277</v>
      </c>
      <c r="R97" s="212">
        <f>Q97*H97</f>
        <v>0.10202592000000001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141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141</v>
      </c>
      <c r="BM97" s="214" t="s">
        <v>524</v>
      </c>
    </row>
    <row r="98" s="2" customFormat="1">
      <c r="A98" s="39"/>
      <c r="B98" s="40"/>
      <c r="C98" s="41"/>
      <c r="D98" s="216" t="s">
        <v>143</v>
      </c>
      <c r="E98" s="41"/>
      <c r="F98" s="217" t="s">
        <v>525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="13" customFormat="1">
      <c r="A99" s="13"/>
      <c r="B99" s="221"/>
      <c r="C99" s="222"/>
      <c r="D99" s="216" t="s">
        <v>144</v>
      </c>
      <c r="E99" s="223" t="s">
        <v>19</v>
      </c>
      <c r="F99" s="224" t="s">
        <v>526</v>
      </c>
      <c r="G99" s="222"/>
      <c r="H99" s="225">
        <v>0.096000000000000002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144</v>
      </c>
      <c r="AU99" s="231" t="s">
        <v>81</v>
      </c>
      <c r="AV99" s="13" t="s">
        <v>81</v>
      </c>
      <c r="AW99" s="13" t="s">
        <v>32</v>
      </c>
      <c r="AX99" s="13" t="s">
        <v>79</v>
      </c>
      <c r="AY99" s="231" t="s">
        <v>135</v>
      </c>
    </row>
    <row r="100" s="12" customFormat="1" ht="22.8" customHeight="1">
      <c r="A100" s="12"/>
      <c r="B100" s="189"/>
      <c r="C100" s="190"/>
      <c r="D100" s="191" t="s">
        <v>70</v>
      </c>
      <c r="E100" s="263" t="s">
        <v>527</v>
      </c>
      <c r="F100" s="263" t="s">
        <v>219</v>
      </c>
      <c r="G100" s="190"/>
      <c r="H100" s="190"/>
      <c r="I100" s="193"/>
      <c r="J100" s="264">
        <f>BK100</f>
        <v>0</v>
      </c>
      <c r="K100" s="190"/>
      <c r="L100" s="195"/>
      <c r="M100" s="196"/>
      <c r="N100" s="197"/>
      <c r="O100" s="197"/>
      <c r="P100" s="198">
        <f>SUM(P101:P102)</f>
        <v>0</v>
      </c>
      <c r="Q100" s="197"/>
      <c r="R100" s="198">
        <f>SUM(R101:R102)</f>
        <v>0</v>
      </c>
      <c r="S100" s="197"/>
      <c r="T100" s="199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79</v>
      </c>
      <c r="AT100" s="201" t="s">
        <v>70</v>
      </c>
      <c r="AU100" s="201" t="s">
        <v>79</v>
      </c>
      <c r="AY100" s="200" t="s">
        <v>135</v>
      </c>
      <c r="BK100" s="202">
        <f>SUM(BK101:BK102)</f>
        <v>0</v>
      </c>
    </row>
    <row r="101" s="2" customFormat="1" ht="13.8" customHeight="1">
      <c r="A101" s="39"/>
      <c r="B101" s="40"/>
      <c r="C101" s="203" t="s">
        <v>168</v>
      </c>
      <c r="D101" s="203" t="s">
        <v>136</v>
      </c>
      <c r="E101" s="204" t="s">
        <v>191</v>
      </c>
      <c r="F101" s="205" t="s">
        <v>192</v>
      </c>
      <c r="G101" s="206" t="s">
        <v>154</v>
      </c>
      <c r="H101" s="207">
        <v>2.359</v>
      </c>
      <c r="I101" s="208"/>
      <c r="J101" s="209">
        <f>ROUND(I101*H101,2)</f>
        <v>0</v>
      </c>
      <c r="K101" s="205" t="s">
        <v>140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528</v>
      </c>
    </row>
    <row r="102" s="2" customFormat="1">
      <c r="A102" s="39"/>
      <c r="B102" s="40"/>
      <c r="C102" s="41"/>
      <c r="D102" s="216" t="s">
        <v>143</v>
      </c>
      <c r="E102" s="41"/>
      <c r="F102" s="217" t="s">
        <v>529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="12" customFormat="1" ht="25.92" customHeight="1">
      <c r="A103" s="12"/>
      <c r="B103" s="189"/>
      <c r="C103" s="190"/>
      <c r="D103" s="191" t="s">
        <v>70</v>
      </c>
      <c r="E103" s="192" t="s">
        <v>530</v>
      </c>
      <c r="F103" s="192" t="s">
        <v>531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SUM(P104:P153)</f>
        <v>0</v>
      </c>
      <c r="Q103" s="197"/>
      <c r="R103" s="198">
        <f>SUM(R104:R153)</f>
        <v>0</v>
      </c>
      <c r="S103" s="197"/>
      <c r="T103" s="199">
        <f>SUM(T104:T153)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141</v>
      </c>
      <c r="AT103" s="201" t="s">
        <v>70</v>
      </c>
      <c r="AU103" s="201" t="s">
        <v>71</v>
      </c>
      <c r="AY103" s="200" t="s">
        <v>135</v>
      </c>
      <c r="BK103" s="202">
        <f>SUM(BK104:BK153)</f>
        <v>0</v>
      </c>
    </row>
    <row r="104" s="2" customFormat="1" ht="13.8" customHeight="1">
      <c r="A104" s="39"/>
      <c r="B104" s="40"/>
      <c r="C104" s="243" t="s">
        <v>174</v>
      </c>
      <c r="D104" s="243" t="s">
        <v>226</v>
      </c>
      <c r="E104" s="244" t="s">
        <v>532</v>
      </c>
      <c r="F104" s="245" t="s">
        <v>533</v>
      </c>
      <c r="G104" s="246" t="s">
        <v>212</v>
      </c>
      <c r="H104" s="247">
        <v>1</v>
      </c>
      <c r="I104" s="248"/>
      <c r="J104" s="249">
        <f>ROUND(I104*H104,2)</f>
        <v>0</v>
      </c>
      <c r="K104" s="245" t="s">
        <v>19</v>
      </c>
      <c r="L104" s="250"/>
      <c r="M104" s="251" t="s">
        <v>19</v>
      </c>
      <c r="N104" s="252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534</v>
      </c>
      <c r="AT104" s="214" t="s">
        <v>226</v>
      </c>
      <c r="AU104" s="214" t="s">
        <v>79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534</v>
      </c>
      <c r="BM104" s="214" t="s">
        <v>535</v>
      </c>
    </row>
    <row r="105" s="2" customFormat="1">
      <c r="A105" s="39"/>
      <c r="B105" s="40"/>
      <c r="C105" s="41"/>
      <c r="D105" s="216" t="s">
        <v>143</v>
      </c>
      <c r="E105" s="41"/>
      <c r="F105" s="217" t="s">
        <v>533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="2" customFormat="1" ht="13.8" customHeight="1">
      <c r="A106" s="39"/>
      <c r="B106" s="40"/>
      <c r="C106" s="243" t="s">
        <v>179</v>
      </c>
      <c r="D106" s="243" t="s">
        <v>226</v>
      </c>
      <c r="E106" s="244" t="s">
        <v>536</v>
      </c>
      <c r="F106" s="245" t="s">
        <v>537</v>
      </c>
      <c r="G106" s="246" t="s">
        <v>212</v>
      </c>
      <c r="H106" s="247">
        <v>1</v>
      </c>
      <c r="I106" s="248"/>
      <c r="J106" s="249">
        <f>ROUND(I106*H106,2)</f>
        <v>0</v>
      </c>
      <c r="K106" s="245" t="s">
        <v>19</v>
      </c>
      <c r="L106" s="250"/>
      <c r="M106" s="251" t="s">
        <v>19</v>
      </c>
      <c r="N106" s="252" t="s">
        <v>42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534</v>
      </c>
      <c r="AT106" s="214" t="s">
        <v>226</v>
      </c>
      <c r="AU106" s="214" t="s">
        <v>79</v>
      </c>
      <c r="AY106" s="18" t="s">
        <v>135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79</v>
      </c>
      <c r="BK106" s="215">
        <f>ROUND(I106*H106,2)</f>
        <v>0</v>
      </c>
      <c r="BL106" s="18" t="s">
        <v>534</v>
      </c>
      <c r="BM106" s="214" t="s">
        <v>538</v>
      </c>
    </row>
    <row r="107" s="2" customFormat="1">
      <c r="A107" s="39"/>
      <c r="B107" s="40"/>
      <c r="C107" s="41"/>
      <c r="D107" s="216" t="s">
        <v>143</v>
      </c>
      <c r="E107" s="41"/>
      <c r="F107" s="217" t="s">
        <v>537</v>
      </c>
      <c r="G107" s="41"/>
      <c r="H107" s="41"/>
      <c r="I107" s="218"/>
      <c r="J107" s="41"/>
      <c r="K107" s="41"/>
      <c r="L107" s="45"/>
      <c r="M107" s="219"/>
      <c r="N107" s="22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79</v>
      </c>
    </row>
    <row r="108" s="2" customFormat="1" ht="13.8" customHeight="1">
      <c r="A108" s="39"/>
      <c r="B108" s="40"/>
      <c r="C108" s="243" t="s">
        <v>184</v>
      </c>
      <c r="D108" s="243" t="s">
        <v>226</v>
      </c>
      <c r="E108" s="244" t="s">
        <v>539</v>
      </c>
      <c r="F108" s="245" t="s">
        <v>540</v>
      </c>
      <c r="G108" s="246" t="s">
        <v>212</v>
      </c>
      <c r="H108" s="247">
        <v>1</v>
      </c>
      <c r="I108" s="248"/>
      <c r="J108" s="249">
        <f>ROUND(I108*H108,2)</f>
        <v>0</v>
      </c>
      <c r="K108" s="245" t="s">
        <v>19</v>
      </c>
      <c r="L108" s="250"/>
      <c r="M108" s="251" t="s">
        <v>19</v>
      </c>
      <c r="N108" s="252" t="s">
        <v>42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534</v>
      </c>
      <c r="AT108" s="214" t="s">
        <v>226</v>
      </c>
      <c r="AU108" s="214" t="s">
        <v>79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534</v>
      </c>
      <c r="BM108" s="214" t="s">
        <v>541</v>
      </c>
    </row>
    <row r="109" s="2" customFormat="1">
      <c r="A109" s="39"/>
      <c r="B109" s="40"/>
      <c r="C109" s="41"/>
      <c r="D109" s="216" t="s">
        <v>143</v>
      </c>
      <c r="E109" s="41"/>
      <c r="F109" s="217" t="s">
        <v>540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79</v>
      </c>
    </row>
    <row r="110" s="2" customFormat="1" ht="13.8" customHeight="1">
      <c r="A110" s="39"/>
      <c r="B110" s="40"/>
      <c r="C110" s="243" t="s">
        <v>190</v>
      </c>
      <c r="D110" s="243" t="s">
        <v>226</v>
      </c>
      <c r="E110" s="244" t="s">
        <v>542</v>
      </c>
      <c r="F110" s="245" t="s">
        <v>543</v>
      </c>
      <c r="G110" s="246" t="s">
        <v>212</v>
      </c>
      <c r="H110" s="247">
        <v>12</v>
      </c>
      <c r="I110" s="248"/>
      <c r="J110" s="249">
        <f>ROUND(I110*H110,2)</f>
        <v>0</v>
      </c>
      <c r="K110" s="245" t="s">
        <v>19</v>
      </c>
      <c r="L110" s="250"/>
      <c r="M110" s="251" t="s">
        <v>19</v>
      </c>
      <c r="N110" s="252" t="s">
        <v>42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534</v>
      </c>
      <c r="AT110" s="214" t="s">
        <v>226</v>
      </c>
      <c r="AU110" s="214" t="s">
        <v>79</v>
      </c>
      <c r="AY110" s="18" t="s">
        <v>135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79</v>
      </c>
      <c r="BK110" s="215">
        <f>ROUND(I110*H110,2)</f>
        <v>0</v>
      </c>
      <c r="BL110" s="18" t="s">
        <v>534</v>
      </c>
      <c r="BM110" s="214" t="s">
        <v>544</v>
      </c>
    </row>
    <row r="111" s="2" customFormat="1">
      <c r="A111" s="39"/>
      <c r="B111" s="40"/>
      <c r="C111" s="41"/>
      <c r="D111" s="216" t="s">
        <v>143</v>
      </c>
      <c r="E111" s="41"/>
      <c r="F111" s="217" t="s">
        <v>545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79</v>
      </c>
    </row>
    <row r="112" s="2" customFormat="1" ht="13.8" customHeight="1">
      <c r="A112" s="39"/>
      <c r="B112" s="40"/>
      <c r="C112" s="243" t="s">
        <v>196</v>
      </c>
      <c r="D112" s="243" t="s">
        <v>226</v>
      </c>
      <c r="E112" s="244" t="s">
        <v>546</v>
      </c>
      <c r="F112" s="245" t="s">
        <v>547</v>
      </c>
      <c r="G112" s="246" t="s">
        <v>212</v>
      </c>
      <c r="H112" s="247">
        <v>75</v>
      </c>
      <c r="I112" s="248"/>
      <c r="J112" s="249">
        <f>ROUND(I112*H112,2)</f>
        <v>0</v>
      </c>
      <c r="K112" s="245" t="s">
        <v>19</v>
      </c>
      <c r="L112" s="250"/>
      <c r="M112" s="251" t="s">
        <v>19</v>
      </c>
      <c r="N112" s="252" t="s">
        <v>42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534</v>
      </c>
      <c r="AT112" s="214" t="s">
        <v>226</v>
      </c>
      <c r="AU112" s="214" t="s">
        <v>79</v>
      </c>
      <c r="AY112" s="18" t="s">
        <v>135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79</v>
      </c>
      <c r="BK112" s="215">
        <f>ROUND(I112*H112,2)</f>
        <v>0</v>
      </c>
      <c r="BL112" s="18" t="s">
        <v>534</v>
      </c>
      <c r="BM112" s="214" t="s">
        <v>548</v>
      </c>
    </row>
    <row r="113" s="2" customFormat="1">
      <c r="A113" s="39"/>
      <c r="B113" s="40"/>
      <c r="C113" s="41"/>
      <c r="D113" s="216" t="s">
        <v>143</v>
      </c>
      <c r="E113" s="41"/>
      <c r="F113" s="217" t="s">
        <v>547</v>
      </c>
      <c r="G113" s="41"/>
      <c r="H113" s="41"/>
      <c r="I113" s="218"/>
      <c r="J113" s="41"/>
      <c r="K113" s="41"/>
      <c r="L113" s="45"/>
      <c r="M113" s="219"/>
      <c r="N113" s="22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="2" customFormat="1" ht="13.8" customHeight="1">
      <c r="A114" s="39"/>
      <c r="B114" s="40"/>
      <c r="C114" s="243" t="s">
        <v>200</v>
      </c>
      <c r="D114" s="243" t="s">
        <v>226</v>
      </c>
      <c r="E114" s="244" t="s">
        <v>549</v>
      </c>
      <c r="F114" s="245" t="s">
        <v>550</v>
      </c>
      <c r="G114" s="246" t="s">
        <v>212</v>
      </c>
      <c r="H114" s="247">
        <v>76</v>
      </c>
      <c r="I114" s="248"/>
      <c r="J114" s="249">
        <f>ROUND(I114*H114,2)</f>
        <v>0</v>
      </c>
      <c r="K114" s="245" t="s">
        <v>19</v>
      </c>
      <c r="L114" s="250"/>
      <c r="M114" s="251" t="s">
        <v>19</v>
      </c>
      <c r="N114" s="252" t="s">
        <v>42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534</v>
      </c>
      <c r="AT114" s="214" t="s">
        <v>226</v>
      </c>
      <c r="AU114" s="214" t="s">
        <v>79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534</v>
      </c>
      <c r="BM114" s="214" t="s">
        <v>551</v>
      </c>
    </row>
    <row r="115" s="2" customFormat="1">
      <c r="A115" s="39"/>
      <c r="B115" s="40"/>
      <c r="C115" s="41"/>
      <c r="D115" s="216" t="s">
        <v>143</v>
      </c>
      <c r="E115" s="41"/>
      <c r="F115" s="217" t="s">
        <v>550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="2" customFormat="1" ht="13.8" customHeight="1">
      <c r="A116" s="39"/>
      <c r="B116" s="40"/>
      <c r="C116" s="243" t="s">
        <v>205</v>
      </c>
      <c r="D116" s="243" t="s">
        <v>226</v>
      </c>
      <c r="E116" s="244" t="s">
        <v>552</v>
      </c>
      <c r="F116" s="245" t="s">
        <v>553</v>
      </c>
      <c r="G116" s="246" t="s">
        <v>212</v>
      </c>
      <c r="H116" s="247">
        <v>15</v>
      </c>
      <c r="I116" s="248"/>
      <c r="J116" s="249">
        <f>ROUND(I116*H116,2)</f>
        <v>0</v>
      </c>
      <c r="K116" s="245" t="s">
        <v>19</v>
      </c>
      <c r="L116" s="250"/>
      <c r="M116" s="251" t="s">
        <v>19</v>
      </c>
      <c r="N116" s="252" t="s">
        <v>42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534</v>
      </c>
      <c r="AT116" s="214" t="s">
        <v>226</v>
      </c>
      <c r="AU116" s="214" t="s">
        <v>79</v>
      </c>
      <c r="AY116" s="18" t="s">
        <v>135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79</v>
      </c>
      <c r="BK116" s="215">
        <f>ROUND(I116*H116,2)</f>
        <v>0</v>
      </c>
      <c r="BL116" s="18" t="s">
        <v>534</v>
      </c>
      <c r="BM116" s="214" t="s">
        <v>554</v>
      </c>
    </row>
    <row r="117" s="2" customFormat="1">
      <c r="A117" s="39"/>
      <c r="B117" s="40"/>
      <c r="C117" s="41"/>
      <c r="D117" s="216" t="s">
        <v>143</v>
      </c>
      <c r="E117" s="41"/>
      <c r="F117" s="217" t="s">
        <v>553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79</v>
      </c>
    </row>
    <row r="118" s="2" customFormat="1" ht="13.8" customHeight="1">
      <c r="A118" s="39"/>
      <c r="B118" s="40"/>
      <c r="C118" s="243" t="s">
        <v>209</v>
      </c>
      <c r="D118" s="243" t="s">
        <v>226</v>
      </c>
      <c r="E118" s="244" t="s">
        <v>555</v>
      </c>
      <c r="F118" s="245" t="s">
        <v>556</v>
      </c>
      <c r="G118" s="246" t="s">
        <v>212</v>
      </c>
      <c r="H118" s="247">
        <v>15</v>
      </c>
      <c r="I118" s="248"/>
      <c r="J118" s="249">
        <f>ROUND(I118*H118,2)</f>
        <v>0</v>
      </c>
      <c r="K118" s="245" t="s">
        <v>19</v>
      </c>
      <c r="L118" s="250"/>
      <c r="M118" s="251" t="s">
        <v>19</v>
      </c>
      <c r="N118" s="252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534</v>
      </c>
      <c r="AT118" s="214" t="s">
        <v>226</v>
      </c>
      <c r="AU118" s="214" t="s">
        <v>79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534</v>
      </c>
      <c r="BM118" s="214" t="s">
        <v>557</v>
      </c>
    </row>
    <row r="119" s="2" customFormat="1">
      <c r="A119" s="39"/>
      <c r="B119" s="40"/>
      <c r="C119" s="41"/>
      <c r="D119" s="216" t="s">
        <v>143</v>
      </c>
      <c r="E119" s="41"/>
      <c r="F119" s="217" t="s">
        <v>556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="2" customFormat="1" ht="13.8" customHeight="1">
      <c r="A120" s="39"/>
      <c r="B120" s="40"/>
      <c r="C120" s="243" t="s">
        <v>8</v>
      </c>
      <c r="D120" s="243" t="s">
        <v>226</v>
      </c>
      <c r="E120" s="244" t="s">
        <v>558</v>
      </c>
      <c r="F120" s="245" t="s">
        <v>559</v>
      </c>
      <c r="G120" s="246" t="s">
        <v>212</v>
      </c>
      <c r="H120" s="247">
        <v>15</v>
      </c>
      <c r="I120" s="248"/>
      <c r="J120" s="249">
        <f>ROUND(I120*H120,2)</f>
        <v>0</v>
      </c>
      <c r="K120" s="245" t="s">
        <v>19</v>
      </c>
      <c r="L120" s="250"/>
      <c r="M120" s="251" t="s">
        <v>19</v>
      </c>
      <c r="N120" s="252" t="s">
        <v>42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534</v>
      </c>
      <c r="AT120" s="214" t="s">
        <v>226</v>
      </c>
      <c r="AU120" s="214" t="s">
        <v>79</v>
      </c>
      <c r="AY120" s="18" t="s">
        <v>135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79</v>
      </c>
      <c r="BK120" s="215">
        <f>ROUND(I120*H120,2)</f>
        <v>0</v>
      </c>
      <c r="BL120" s="18" t="s">
        <v>534</v>
      </c>
      <c r="BM120" s="214" t="s">
        <v>560</v>
      </c>
    </row>
    <row r="121" s="2" customFormat="1">
      <c r="A121" s="39"/>
      <c r="B121" s="40"/>
      <c r="C121" s="41"/>
      <c r="D121" s="216" t="s">
        <v>143</v>
      </c>
      <c r="E121" s="41"/>
      <c r="F121" s="217" t="s">
        <v>559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79</v>
      </c>
    </row>
    <row r="122" s="2" customFormat="1" ht="13.8" customHeight="1">
      <c r="A122" s="39"/>
      <c r="B122" s="40"/>
      <c r="C122" s="243" t="s">
        <v>217</v>
      </c>
      <c r="D122" s="243" t="s">
        <v>226</v>
      </c>
      <c r="E122" s="244" t="s">
        <v>561</v>
      </c>
      <c r="F122" s="245" t="s">
        <v>562</v>
      </c>
      <c r="G122" s="246" t="s">
        <v>165</v>
      </c>
      <c r="H122" s="247">
        <v>2</v>
      </c>
      <c r="I122" s="248"/>
      <c r="J122" s="249">
        <f>ROUND(I122*H122,2)</f>
        <v>0</v>
      </c>
      <c r="K122" s="245" t="s">
        <v>19</v>
      </c>
      <c r="L122" s="250"/>
      <c r="M122" s="251" t="s">
        <v>19</v>
      </c>
      <c r="N122" s="252" t="s">
        <v>42</v>
      </c>
      <c r="O122" s="85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534</v>
      </c>
      <c r="AT122" s="214" t="s">
        <v>226</v>
      </c>
      <c r="AU122" s="214" t="s">
        <v>79</v>
      </c>
      <c r="AY122" s="18" t="s">
        <v>135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79</v>
      </c>
      <c r="BK122" s="215">
        <f>ROUND(I122*H122,2)</f>
        <v>0</v>
      </c>
      <c r="BL122" s="18" t="s">
        <v>534</v>
      </c>
      <c r="BM122" s="214" t="s">
        <v>563</v>
      </c>
    </row>
    <row r="123" s="2" customFormat="1">
      <c r="A123" s="39"/>
      <c r="B123" s="40"/>
      <c r="C123" s="41"/>
      <c r="D123" s="216" t="s">
        <v>143</v>
      </c>
      <c r="E123" s="41"/>
      <c r="F123" s="217" t="s">
        <v>562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="2" customFormat="1" ht="13.8" customHeight="1">
      <c r="A124" s="39"/>
      <c r="B124" s="40"/>
      <c r="C124" s="243" t="s">
        <v>221</v>
      </c>
      <c r="D124" s="243" t="s">
        <v>226</v>
      </c>
      <c r="E124" s="244" t="s">
        <v>564</v>
      </c>
      <c r="F124" s="245" t="s">
        <v>565</v>
      </c>
      <c r="G124" s="246" t="s">
        <v>566</v>
      </c>
      <c r="H124" s="247">
        <v>80</v>
      </c>
      <c r="I124" s="248"/>
      <c r="J124" s="249">
        <f>ROUND(I124*H124,2)</f>
        <v>0</v>
      </c>
      <c r="K124" s="245" t="s">
        <v>19</v>
      </c>
      <c r="L124" s="250"/>
      <c r="M124" s="251" t="s">
        <v>19</v>
      </c>
      <c r="N124" s="252" t="s">
        <v>42</v>
      </c>
      <c r="O124" s="85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4" t="s">
        <v>534</v>
      </c>
      <c r="AT124" s="214" t="s">
        <v>226</v>
      </c>
      <c r="AU124" s="214" t="s">
        <v>79</v>
      </c>
      <c r="AY124" s="18" t="s">
        <v>135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8" t="s">
        <v>79</v>
      </c>
      <c r="BK124" s="215">
        <f>ROUND(I124*H124,2)</f>
        <v>0</v>
      </c>
      <c r="BL124" s="18" t="s">
        <v>534</v>
      </c>
      <c r="BM124" s="214" t="s">
        <v>567</v>
      </c>
    </row>
    <row r="125" s="2" customFormat="1">
      <c r="A125" s="39"/>
      <c r="B125" s="40"/>
      <c r="C125" s="41"/>
      <c r="D125" s="216" t="s">
        <v>143</v>
      </c>
      <c r="E125" s="41"/>
      <c r="F125" s="217" t="s">
        <v>565</v>
      </c>
      <c r="G125" s="41"/>
      <c r="H125" s="41"/>
      <c r="I125" s="218"/>
      <c r="J125" s="41"/>
      <c r="K125" s="41"/>
      <c r="L125" s="45"/>
      <c r="M125" s="219"/>
      <c r="N125" s="22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79</v>
      </c>
    </row>
    <row r="126" s="2" customFormat="1" ht="13.8" customHeight="1">
      <c r="A126" s="39"/>
      <c r="B126" s="40"/>
      <c r="C126" s="243" t="s">
        <v>225</v>
      </c>
      <c r="D126" s="243" t="s">
        <v>226</v>
      </c>
      <c r="E126" s="244" t="s">
        <v>568</v>
      </c>
      <c r="F126" s="245" t="s">
        <v>569</v>
      </c>
      <c r="G126" s="246" t="s">
        <v>566</v>
      </c>
      <c r="H126" s="247">
        <v>20</v>
      </c>
      <c r="I126" s="248"/>
      <c r="J126" s="249">
        <f>ROUND(I126*H126,2)</f>
        <v>0</v>
      </c>
      <c r="K126" s="245" t="s">
        <v>19</v>
      </c>
      <c r="L126" s="250"/>
      <c r="M126" s="251" t="s">
        <v>19</v>
      </c>
      <c r="N126" s="252" t="s">
        <v>42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534</v>
      </c>
      <c r="AT126" s="214" t="s">
        <v>226</v>
      </c>
      <c r="AU126" s="214" t="s">
        <v>79</v>
      </c>
      <c r="AY126" s="18" t="s">
        <v>135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79</v>
      </c>
      <c r="BK126" s="215">
        <f>ROUND(I126*H126,2)</f>
        <v>0</v>
      </c>
      <c r="BL126" s="18" t="s">
        <v>534</v>
      </c>
      <c r="BM126" s="214" t="s">
        <v>570</v>
      </c>
    </row>
    <row r="127" s="2" customFormat="1">
      <c r="A127" s="39"/>
      <c r="B127" s="40"/>
      <c r="C127" s="41"/>
      <c r="D127" s="216" t="s">
        <v>143</v>
      </c>
      <c r="E127" s="41"/>
      <c r="F127" s="217" t="s">
        <v>569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79</v>
      </c>
    </row>
    <row r="128" s="2" customFormat="1" ht="13.8" customHeight="1">
      <c r="A128" s="39"/>
      <c r="B128" s="40"/>
      <c r="C128" s="243" t="s">
        <v>230</v>
      </c>
      <c r="D128" s="243" t="s">
        <v>226</v>
      </c>
      <c r="E128" s="244" t="s">
        <v>571</v>
      </c>
      <c r="F128" s="245" t="s">
        <v>572</v>
      </c>
      <c r="G128" s="246" t="s">
        <v>566</v>
      </c>
      <c r="H128" s="247">
        <v>1</v>
      </c>
      <c r="I128" s="248"/>
      <c r="J128" s="249">
        <f>ROUND(I128*H128,2)</f>
        <v>0</v>
      </c>
      <c r="K128" s="245" t="s">
        <v>19</v>
      </c>
      <c r="L128" s="250"/>
      <c r="M128" s="251" t="s">
        <v>19</v>
      </c>
      <c r="N128" s="252" t="s">
        <v>42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534</v>
      </c>
      <c r="AT128" s="214" t="s">
        <v>226</v>
      </c>
      <c r="AU128" s="214" t="s">
        <v>79</v>
      </c>
      <c r="AY128" s="18" t="s">
        <v>135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79</v>
      </c>
      <c r="BK128" s="215">
        <f>ROUND(I128*H128,2)</f>
        <v>0</v>
      </c>
      <c r="BL128" s="18" t="s">
        <v>534</v>
      </c>
      <c r="BM128" s="214" t="s">
        <v>573</v>
      </c>
    </row>
    <row r="129" s="2" customFormat="1">
      <c r="A129" s="39"/>
      <c r="B129" s="40"/>
      <c r="C129" s="41"/>
      <c r="D129" s="216" t="s">
        <v>143</v>
      </c>
      <c r="E129" s="41"/>
      <c r="F129" s="217" t="s">
        <v>572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79</v>
      </c>
    </row>
    <row r="130" s="2" customFormat="1" ht="13.8" customHeight="1">
      <c r="A130" s="39"/>
      <c r="B130" s="40"/>
      <c r="C130" s="243" t="s">
        <v>234</v>
      </c>
      <c r="D130" s="243" t="s">
        <v>226</v>
      </c>
      <c r="E130" s="244" t="s">
        <v>574</v>
      </c>
      <c r="F130" s="245" t="s">
        <v>575</v>
      </c>
      <c r="G130" s="246" t="s">
        <v>566</v>
      </c>
      <c r="H130" s="247">
        <v>1</v>
      </c>
      <c r="I130" s="248"/>
      <c r="J130" s="249">
        <f>ROUND(I130*H130,2)</f>
        <v>0</v>
      </c>
      <c r="K130" s="245" t="s">
        <v>19</v>
      </c>
      <c r="L130" s="250"/>
      <c r="M130" s="251" t="s">
        <v>19</v>
      </c>
      <c r="N130" s="252" t="s">
        <v>42</v>
      </c>
      <c r="O130" s="85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4" t="s">
        <v>534</v>
      </c>
      <c r="AT130" s="214" t="s">
        <v>226</v>
      </c>
      <c r="AU130" s="214" t="s">
        <v>79</v>
      </c>
      <c r="AY130" s="18" t="s">
        <v>135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8" t="s">
        <v>79</v>
      </c>
      <c r="BK130" s="215">
        <f>ROUND(I130*H130,2)</f>
        <v>0</v>
      </c>
      <c r="BL130" s="18" t="s">
        <v>534</v>
      </c>
      <c r="BM130" s="214" t="s">
        <v>576</v>
      </c>
    </row>
    <row r="131" s="2" customFormat="1">
      <c r="A131" s="39"/>
      <c r="B131" s="40"/>
      <c r="C131" s="41"/>
      <c r="D131" s="216" t="s">
        <v>143</v>
      </c>
      <c r="E131" s="41"/>
      <c r="F131" s="217" t="s">
        <v>575</v>
      </c>
      <c r="G131" s="41"/>
      <c r="H131" s="41"/>
      <c r="I131" s="218"/>
      <c r="J131" s="41"/>
      <c r="K131" s="41"/>
      <c r="L131" s="45"/>
      <c r="M131" s="219"/>
      <c r="N131" s="22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79</v>
      </c>
    </row>
    <row r="132" s="2" customFormat="1" ht="13.8" customHeight="1">
      <c r="A132" s="39"/>
      <c r="B132" s="40"/>
      <c r="C132" s="243" t="s">
        <v>7</v>
      </c>
      <c r="D132" s="243" t="s">
        <v>226</v>
      </c>
      <c r="E132" s="244" t="s">
        <v>577</v>
      </c>
      <c r="F132" s="245" t="s">
        <v>578</v>
      </c>
      <c r="G132" s="246" t="s">
        <v>566</v>
      </c>
      <c r="H132" s="247">
        <v>12</v>
      </c>
      <c r="I132" s="248"/>
      <c r="J132" s="249">
        <f>ROUND(I132*H132,2)</f>
        <v>0</v>
      </c>
      <c r="K132" s="245" t="s">
        <v>19</v>
      </c>
      <c r="L132" s="250"/>
      <c r="M132" s="251" t="s">
        <v>19</v>
      </c>
      <c r="N132" s="252" t="s">
        <v>42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534</v>
      </c>
      <c r="AT132" s="214" t="s">
        <v>226</v>
      </c>
      <c r="AU132" s="214" t="s">
        <v>79</v>
      </c>
      <c r="AY132" s="18" t="s">
        <v>135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79</v>
      </c>
      <c r="BK132" s="215">
        <f>ROUND(I132*H132,2)</f>
        <v>0</v>
      </c>
      <c r="BL132" s="18" t="s">
        <v>534</v>
      </c>
      <c r="BM132" s="214" t="s">
        <v>579</v>
      </c>
    </row>
    <row r="133" s="2" customFormat="1">
      <c r="A133" s="39"/>
      <c r="B133" s="40"/>
      <c r="C133" s="41"/>
      <c r="D133" s="216" t="s">
        <v>143</v>
      </c>
      <c r="E133" s="41"/>
      <c r="F133" s="217" t="s">
        <v>578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79</v>
      </c>
    </row>
    <row r="134" s="2" customFormat="1" ht="13.8" customHeight="1">
      <c r="A134" s="39"/>
      <c r="B134" s="40"/>
      <c r="C134" s="243" t="s">
        <v>243</v>
      </c>
      <c r="D134" s="243" t="s">
        <v>226</v>
      </c>
      <c r="E134" s="244" t="s">
        <v>580</v>
      </c>
      <c r="F134" s="245" t="s">
        <v>581</v>
      </c>
      <c r="G134" s="246" t="s">
        <v>165</v>
      </c>
      <c r="H134" s="247">
        <v>0.5</v>
      </c>
      <c r="I134" s="248"/>
      <c r="J134" s="249">
        <f>ROUND(I134*H134,2)</f>
        <v>0</v>
      </c>
      <c r="K134" s="245" t="s">
        <v>19</v>
      </c>
      <c r="L134" s="250"/>
      <c r="M134" s="251" t="s">
        <v>19</v>
      </c>
      <c r="N134" s="252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534</v>
      </c>
      <c r="AT134" s="214" t="s">
        <v>226</v>
      </c>
      <c r="AU134" s="214" t="s">
        <v>79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534</v>
      </c>
      <c r="BM134" s="214" t="s">
        <v>582</v>
      </c>
    </row>
    <row r="135" s="2" customFormat="1">
      <c r="A135" s="39"/>
      <c r="B135" s="40"/>
      <c r="C135" s="41"/>
      <c r="D135" s="216" t="s">
        <v>143</v>
      </c>
      <c r="E135" s="41"/>
      <c r="F135" s="217" t="s">
        <v>581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79</v>
      </c>
    </row>
    <row r="136" s="2" customFormat="1" ht="13.8" customHeight="1">
      <c r="A136" s="39"/>
      <c r="B136" s="40"/>
      <c r="C136" s="203" t="s">
        <v>249</v>
      </c>
      <c r="D136" s="203" t="s">
        <v>136</v>
      </c>
      <c r="E136" s="204" t="s">
        <v>583</v>
      </c>
      <c r="F136" s="205" t="s">
        <v>584</v>
      </c>
      <c r="G136" s="206" t="s">
        <v>182</v>
      </c>
      <c r="H136" s="207">
        <v>1</v>
      </c>
      <c r="I136" s="208"/>
      <c r="J136" s="209">
        <f>ROUND(I136*H136,2)</f>
        <v>0</v>
      </c>
      <c r="K136" s="205" t="s">
        <v>19</v>
      </c>
      <c r="L136" s="45"/>
      <c r="M136" s="210" t="s">
        <v>19</v>
      </c>
      <c r="N136" s="211" t="s">
        <v>42</v>
      </c>
      <c r="O136" s="8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534</v>
      </c>
      <c r="AT136" s="214" t="s">
        <v>136</v>
      </c>
      <c r="AU136" s="214" t="s">
        <v>79</v>
      </c>
      <c r="AY136" s="18" t="s">
        <v>135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79</v>
      </c>
      <c r="BK136" s="215">
        <f>ROUND(I136*H136,2)</f>
        <v>0</v>
      </c>
      <c r="BL136" s="18" t="s">
        <v>534</v>
      </c>
      <c r="BM136" s="214" t="s">
        <v>585</v>
      </c>
    </row>
    <row r="137" s="2" customFormat="1">
      <c r="A137" s="39"/>
      <c r="B137" s="40"/>
      <c r="C137" s="41"/>
      <c r="D137" s="216" t="s">
        <v>143</v>
      </c>
      <c r="E137" s="41"/>
      <c r="F137" s="217" t="s">
        <v>584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79</v>
      </c>
    </row>
    <row r="138" s="2" customFormat="1" ht="13.8" customHeight="1">
      <c r="A138" s="39"/>
      <c r="B138" s="40"/>
      <c r="C138" s="203" t="s">
        <v>253</v>
      </c>
      <c r="D138" s="203" t="s">
        <v>136</v>
      </c>
      <c r="E138" s="204" t="s">
        <v>586</v>
      </c>
      <c r="F138" s="205" t="s">
        <v>587</v>
      </c>
      <c r="G138" s="206" t="s">
        <v>182</v>
      </c>
      <c r="H138" s="207">
        <v>1</v>
      </c>
      <c r="I138" s="208"/>
      <c r="J138" s="209">
        <f>ROUND(I138*H138,2)</f>
        <v>0</v>
      </c>
      <c r="K138" s="205" t="s">
        <v>19</v>
      </c>
      <c r="L138" s="45"/>
      <c r="M138" s="210" t="s">
        <v>19</v>
      </c>
      <c r="N138" s="211" t="s">
        <v>42</v>
      </c>
      <c r="O138" s="85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4" t="s">
        <v>534</v>
      </c>
      <c r="AT138" s="214" t="s">
        <v>136</v>
      </c>
      <c r="AU138" s="214" t="s">
        <v>79</v>
      </c>
      <c r="AY138" s="18" t="s">
        <v>135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79</v>
      </c>
      <c r="BK138" s="215">
        <f>ROUND(I138*H138,2)</f>
        <v>0</v>
      </c>
      <c r="BL138" s="18" t="s">
        <v>534</v>
      </c>
      <c r="BM138" s="214" t="s">
        <v>588</v>
      </c>
    </row>
    <row r="139" s="2" customFormat="1">
      <c r="A139" s="39"/>
      <c r="B139" s="40"/>
      <c r="C139" s="41"/>
      <c r="D139" s="216" t="s">
        <v>143</v>
      </c>
      <c r="E139" s="41"/>
      <c r="F139" s="217" t="s">
        <v>587</v>
      </c>
      <c r="G139" s="41"/>
      <c r="H139" s="41"/>
      <c r="I139" s="218"/>
      <c r="J139" s="41"/>
      <c r="K139" s="41"/>
      <c r="L139" s="45"/>
      <c r="M139" s="219"/>
      <c r="N139" s="22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79</v>
      </c>
    </row>
    <row r="140" s="2" customFormat="1" ht="13.8" customHeight="1">
      <c r="A140" s="39"/>
      <c r="B140" s="40"/>
      <c r="C140" s="203" t="s">
        <v>257</v>
      </c>
      <c r="D140" s="203" t="s">
        <v>136</v>
      </c>
      <c r="E140" s="204" t="s">
        <v>589</v>
      </c>
      <c r="F140" s="205" t="s">
        <v>590</v>
      </c>
      <c r="G140" s="206" t="s">
        <v>182</v>
      </c>
      <c r="H140" s="207">
        <v>1</v>
      </c>
      <c r="I140" s="208"/>
      <c r="J140" s="209">
        <f>ROUND(I140*H140,2)</f>
        <v>0</v>
      </c>
      <c r="K140" s="205" t="s">
        <v>19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534</v>
      </c>
      <c r="AT140" s="214" t="s">
        <v>136</v>
      </c>
      <c r="AU140" s="214" t="s">
        <v>79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534</v>
      </c>
      <c r="BM140" s="214" t="s">
        <v>591</v>
      </c>
    </row>
    <row r="141" s="2" customFormat="1">
      <c r="A141" s="39"/>
      <c r="B141" s="40"/>
      <c r="C141" s="41"/>
      <c r="D141" s="216" t="s">
        <v>143</v>
      </c>
      <c r="E141" s="41"/>
      <c r="F141" s="217" t="s">
        <v>590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79</v>
      </c>
    </row>
    <row r="142" s="2" customFormat="1" ht="13.8" customHeight="1">
      <c r="A142" s="39"/>
      <c r="B142" s="40"/>
      <c r="C142" s="203" t="s">
        <v>261</v>
      </c>
      <c r="D142" s="203" t="s">
        <v>136</v>
      </c>
      <c r="E142" s="204" t="s">
        <v>592</v>
      </c>
      <c r="F142" s="205" t="s">
        <v>593</v>
      </c>
      <c r="G142" s="206" t="s">
        <v>182</v>
      </c>
      <c r="H142" s="207">
        <v>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534</v>
      </c>
      <c r="AT142" s="214" t="s">
        <v>136</v>
      </c>
      <c r="AU142" s="214" t="s">
        <v>79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534</v>
      </c>
      <c r="BM142" s="214" t="s">
        <v>594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593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="2" customFormat="1" ht="13.8" customHeight="1">
      <c r="A144" s="39"/>
      <c r="B144" s="40"/>
      <c r="C144" s="203" t="s">
        <v>265</v>
      </c>
      <c r="D144" s="203" t="s">
        <v>136</v>
      </c>
      <c r="E144" s="204" t="s">
        <v>389</v>
      </c>
      <c r="F144" s="205" t="s">
        <v>595</v>
      </c>
      <c r="G144" s="206" t="s">
        <v>182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534</v>
      </c>
      <c r="AT144" s="214" t="s">
        <v>136</v>
      </c>
      <c r="AU144" s="214" t="s">
        <v>79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534</v>
      </c>
      <c r="BM144" s="214" t="s">
        <v>596</v>
      </c>
    </row>
    <row r="145" s="2" customFormat="1">
      <c r="A145" s="39"/>
      <c r="B145" s="40"/>
      <c r="C145" s="41"/>
      <c r="D145" s="216" t="s">
        <v>143</v>
      </c>
      <c r="E145" s="41"/>
      <c r="F145" s="217" t="s">
        <v>595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79</v>
      </c>
    </row>
    <row r="146" s="2" customFormat="1" ht="13.8" customHeight="1">
      <c r="A146" s="39"/>
      <c r="B146" s="40"/>
      <c r="C146" s="203" t="s">
        <v>269</v>
      </c>
      <c r="D146" s="203" t="s">
        <v>136</v>
      </c>
      <c r="E146" s="204" t="s">
        <v>597</v>
      </c>
      <c r="F146" s="205" t="s">
        <v>598</v>
      </c>
      <c r="G146" s="206" t="s">
        <v>182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534</v>
      </c>
      <c r="AT146" s="214" t="s">
        <v>136</v>
      </c>
      <c r="AU146" s="214" t="s">
        <v>79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534</v>
      </c>
      <c r="BM146" s="214" t="s">
        <v>599</v>
      </c>
    </row>
    <row r="147" s="2" customFormat="1">
      <c r="A147" s="39"/>
      <c r="B147" s="40"/>
      <c r="C147" s="41"/>
      <c r="D147" s="216" t="s">
        <v>143</v>
      </c>
      <c r="E147" s="41"/>
      <c r="F147" s="217" t="s">
        <v>598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79</v>
      </c>
    </row>
    <row r="148" s="2" customFormat="1" ht="13.8" customHeight="1">
      <c r="A148" s="39"/>
      <c r="B148" s="40"/>
      <c r="C148" s="203" t="s">
        <v>273</v>
      </c>
      <c r="D148" s="203" t="s">
        <v>136</v>
      </c>
      <c r="E148" s="204" t="s">
        <v>600</v>
      </c>
      <c r="F148" s="205" t="s">
        <v>601</v>
      </c>
      <c r="G148" s="206" t="s">
        <v>182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534</v>
      </c>
      <c r="AT148" s="214" t="s">
        <v>136</v>
      </c>
      <c r="AU148" s="214" t="s">
        <v>79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534</v>
      </c>
      <c r="BM148" s="214" t="s">
        <v>602</v>
      </c>
    </row>
    <row r="149" s="2" customFormat="1">
      <c r="A149" s="39"/>
      <c r="B149" s="40"/>
      <c r="C149" s="41"/>
      <c r="D149" s="216" t="s">
        <v>143</v>
      </c>
      <c r="E149" s="41"/>
      <c r="F149" s="217" t="s">
        <v>601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79</v>
      </c>
    </row>
    <row r="150" s="2" customFormat="1" ht="13.8" customHeight="1">
      <c r="A150" s="39"/>
      <c r="B150" s="40"/>
      <c r="C150" s="203" t="s">
        <v>277</v>
      </c>
      <c r="D150" s="203" t="s">
        <v>136</v>
      </c>
      <c r="E150" s="204" t="s">
        <v>603</v>
      </c>
      <c r="F150" s="205" t="s">
        <v>428</v>
      </c>
      <c r="G150" s="206" t="s">
        <v>182</v>
      </c>
      <c r="H150" s="207">
        <v>1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534</v>
      </c>
      <c r="AT150" s="214" t="s">
        <v>136</v>
      </c>
      <c r="AU150" s="214" t="s">
        <v>79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534</v>
      </c>
      <c r="BM150" s="214" t="s">
        <v>604</v>
      </c>
    </row>
    <row r="151" s="2" customFormat="1">
      <c r="A151" s="39"/>
      <c r="B151" s="40"/>
      <c r="C151" s="41"/>
      <c r="D151" s="216" t="s">
        <v>143</v>
      </c>
      <c r="E151" s="41"/>
      <c r="F151" s="217" t="s">
        <v>428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="2" customFormat="1" ht="13.8" customHeight="1">
      <c r="A152" s="39"/>
      <c r="B152" s="40"/>
      <c r="C152" s="203" t="s">
        <v>282</v>
      </c>
      <c r="D152" s="203" t="s">
        <v>136</v>
      </c>
      <c r="E152" s="204" t="s">
        <v>605</v>
      </c>
      <c r="F152" s="205" t="s">
        <v>606</v>
      </c>
      <c r="G152" s="206" t="s">
        <v>182</v>
      </c>
      <c r="H152" s="207">
        <v>1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534</v>
      </c>
      <c r="AT152" s="214" t="s">
        <v>136</v>
      </c>
      <c r="AU152" s="214" t="s">
        <v>79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534</v>
      </c>
      <c r="BM152" s="214" t="s">
        <v>607</v>
      </c>
    </row>
    <row r="153" s="2" customFormat="1">
      <c r="A153" s="39"/>
      <c r="B153" s="40"/>
      <c r="C153" s="41"/>
      <c r="D153" s="216" t="s">
        <v>143</v>
      </c>
      <c r="E153" s="41"/>
      <c r="F153" s="217" t="s">
        <v>606</v>
      </c>
      <c r="G153" s="41"/>
      <c r="H153" s="41"/>
      <c r="I153" s="218"/>
      <c r="J153" s="41"/>
      <c r="K153" s="41"/>
      <c r="L153" s="45"/>
      <c r="M153" s="266"/>
      <c r="N153" s="267"/>
      <c r="O153" s="268"/>
      <c r="P153" s="268"/>
      <c r="Q153" s="268"/>
      <c r="R153" s="268"/>
      <c r="S153" s="268"/>
      <c r="T153" s="26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="2" customFormat="1" ht="6.96" customHeight="1">
      <c r="A154" s="39"/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sheet="1" autoFilter="0" formatColumns="0" formatRows="0" objects="1" scenarios="1" spinCount="100000" saltValue="do1q+KfmwUeC36y6rWSfrOkrc6z5SnarU4IYDyNicuDHoThItc/Q9azR6Ocwp0xcX4ZCcpEzD1xvqAtwfgEX6A==" hashValue="IvSB4V7RvlQVom40rrzdm8RsleGiENk+opnUvReLRU0R3WKQkc/ku+vMFrOkNklqC0fildmre8x5fUpWGx+cEg==" algorithmName="SHA-512" password="CC35"/>
  <autoFilter ref="C82:K15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608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ROUND((SUM(BE88:BE174)),  2)</f>
        <v>0</v>
      </c>
      <c r="G33" s="39"/>
      <c r="H33" s="39"/>
      <c r="I33" s="149">
        <v>0.20999999999999999</v>
      </c>
      <c r="J33" s="148">
        <f>ROUND(((SUM(BE88:BE174))*I33),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ROUND((SUM(BF88:BF174)),  2)</f>
        <v>0</v>
      </c>
      <c r="G34" s="39"/>
      <c r="H34" s="39"/>
      <c r="I34" s="149">
        <v>0.14999999999999999</v>
      </c>
      <c r="J34" s="148">
        <f>ROUND(((SUM(BF88:BF174))*I34),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ROUND((SUM(BG88:BG174)),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ROUND((SUM(BH88:BH174)),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ROUND((SUM(BI88:BI174)),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04 - Skleněná koruna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609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610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611</v>
      </c>
      <c r="E63" s="175"/>
      <c r="F63" s="175"/>
      <c r="G63" s="175"/>
      <c r="H63" s="175"/>
      <c r="I63" s="175"/>
      <c r="J63" s="176">
        <f>J126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399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118</v>
      </c>
      <c r="E65" s="169"/>
      <c r="F65" s="169"/>
      <c r="G65" s="169"/>
      <c r="H65" s="169"/>
      <c r="I65" s="169"/>
      <c r="J65" s="170">
        <f>J150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119</v>
      </c>
      <c r="E66" s="175"/>
      <c r="F66" s="175"/>
      <c r="G66" s="175"/>
      <c r="H66" s="175"/>
      <c r="I66" s="175"/>
      <c r="J66" s="176">
        <f>J151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612</v>
      </c>
      <c r="E67" s="175"/>
      <c r="F67" s="175"/>
      <c r="G67" s="175"/>
      <c r="H67" s="175"/>
      <c r="I67" s="175"/>
      <c r="J67" s="176">
        <f>J161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613</v>
      </c>
      <c r="E68" s="175"/>
      <c r="F68" s="175"/>
      <c r="G68" s="175"/>
      <c r="H68" s="175"/>
      <c r="I68" s="175"/>
      <c r="J68" s="176">
        <f>J169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120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4.4" customHeight="1">
      <c r="A78" s="39"/>
      <c r="B78" s="40"/>
      <c r="C78" s="41"/>
      <c r="D78" s="41"/>
      <c r="E78" s="161" t="str">
        <f>E7</f>
        <v>Karlovy Vary, Vřídelní kolonáda, II.etapa oprav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104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41"/>
      <c r="D80" s="41"/>
      <c r="E80" s="70" t="str">
        <f>E9</f>
        <v>SO 04 - Skleněná koruna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17. 3. 2021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6.4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>Ing.arch.Jiří Janisch, Útvina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6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33</v>
      </c>
      <c r="J85" s="37" t="str">
        <f>E24</f>
        <v>Šimková Dita, K.Vary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78"/>
      <c r="B87" s="179"/>
      <c r="C87" s="180" t="s">
        <v>121</v>
      </c>
      <c r="D87" s="181" t="s">
        <v>56</v>
      </c>
      <c r="E87" s="181" t="s">
        <v>52</v>
      </c>
      <c r="F87" s="181" t="s">
        <v>53</v>
      </c>
      <c r="G87" s="181" t="s">
        <v>122</v>
      </c>
      <c r="H87" s="181" t="s">
        <v>123</v>
      </c>
      <c r="I87" s="181" t="s">
        <v>124</v>
      </c>
      <c r="J87" s="181" t="s">
        <v>108</v>
      </c>
      <c r="K87" s="182" t="s">
        <v>125</v>
      </c>
      <c r="L87" s="183"/>
      <c r="M87" s="93" t="s">
        <v>19</v>
      </c>
      <c r="N87" s="94" t="s">
        <v>41</v>
      </c>
      <c r="O87" s="94" t="s">
        <v>126</v>
      </c>
      <c r="P87" s="94" t="s">
        <v>127</v>
      </c>
      <c r="Q87" s="94" t="s">
        <v>128</v>
      </c>
      <c r="R87" s="94" t="s">
        <v>129</v>
      </c>
      <c r="S87" s="94" t="s">
        <v>130</v>
      </c>
      <c r="T87" s="95" t="s">
        <v>131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="2" customFormat="1" ht="22.8" customHeight="1">
      <c r="A88" s="39"/>
      <c r="B88" s="40"/>
      <c r="C88" s="100" t="s">
        <v>132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P89+P150</f>
        <v>0</v>
      </c>
      <c r="Q88" s="97"/>
      <c r="R88" s="186">
        <f>R89+R150</f>
        <v>0.92671999999999999</v>
      </c>
      <c r="S88" s="97"/>
      <c r="T88" s="187">
        <f>T89+T150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109</v>
      </c>
      <c r="BK88" s="188">
        <f>BK89+BK150</f>
        <v>0</v>
      </c>
    </row>
    <row r="89" s="12" customFormat="1" ht="25.92" customHeight="1">
      <c r="A89" s="12"/>
      <c r="B89" s="189"/>
      <c r="C89" s="190"/>
      <c r="D89" s="191" t="s">
        <v>70</v>
      </c>
      <c r="E89" s="192" t="s">
        <v>402</v>
      </c>
      <c r="F89" s="192" t="s">
        <v>403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P90+P109+P126+P136</f>
        <v>0</v>
      </c>
      <c r="Q89" s="197"/>
      <c r="R89" s="198">
        <f>R90+R109+R126+R136</f>
        <v>0</v>
      </c>
      <c r="S89" s="197"/>
      <c r="T89" s="199">
        <f>T90+T109+T126+T136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135</v>
      </c>
      <c r="BK89" s="202">
        <f>BK90+BK109+BK126+BK136</f>
        <v>0</v>
      </c>
    </row>
    <row r="90" s="12" customFormat="1" ht="22.8" customHeight="1">
      <c r="A90" s="12"/>
      <c r="B90" s="189"/>
      <c r="C90" s="190"/>
      <c r="D90" s="191" t="s">
        <v>70</v>
      </c>
      <c r="E90" s="263" t="s">
        <v>614</v>
      </c>
      <c r="F90" s="263" t="s">
        <v>615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SUM(P91:P108)</f>
        <v>0</v>
      </c>
      <c r="Q90" s="197"/>
      <c r="R90" s="198">
        <f>SUM(R91:R108)</f>
        <v>0</v>
      </c>
      <c r="S90" s="197"/>
      <c r="T90" s="199">
        <f>SUM(T91:T108)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135</v>
      </c>
      <c r="BK90" s="202">
        <f>SUM(BK91:BK108)</f>
        <v>0</v>
      </c>
    </row>
    <row r="91" s="2" customFormat="1" ht="13.8" customHeight="1">
      <c r="A91" s="39"/>
      <c r="B91" s="40"/>
      <c r="C91" s="203" t="s">
        <v>79</v>
      </c>
      <c r="D91" s="203" t="s">
        <v>136</v>
      </c>
      <c r="E91" s="204" t="s">
        <v>614</v>
      </c>
      <c r="F91" s="205" t="s">
        <v>616</v>
      </c>
      <c r="G91" s="206" t="s">
        <v>182</v>
      </c>
      <c r="H91" s="207">
        <v>1</v>
      </c>
      <c r="I91" s="208"/>
      <c r="J91" s="209">
        <f>ROUND(I91*H91,2)</f>
        <v>0</v>
      </c>
      <c r="K91" s="205" t="s">
        <v>19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617</v>
      </c>
    </row>
    <row r="92" s="2" customFormat="1">
      <c r="A92" s="39"/>
      <c r="B92" s="40"/>
      <c r="C92" s="41"/>
      <c r="D92" s="216" t="s">
        <v>143</v>
      </c>
      <c r="E92" s="41"/>
      <c r="F92" s="217" t="s">
        <v>616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="2" customFormat="1" ht="13.8" customHeight="1">
      <c r="A93" s="39"/>
      <c r="B93" s="40"/>
      <c r="C93" s="203" t="s">
        <v>81</v>
      </c>
      <c r="D93" s="203" t="s">
        <v>136</v>
      </c>
      <c r="E93" s="204" t="s">
        <v>618</v>
      </c>
      <c r="F93" s="205" t="s">
        <v>619</v>
      </c>
      <c r="G93" s="206" t="s">
        <v>182</v>
      </c>
      <c r="H93" s="207">
        <v>1</v>
      </c>
      <c r="I93" s="208"/>
      <c r="J93" s="209">
        <f>ROUND(I93*H93,2)</f>
        <v>0</v>
      </c>
      <c r="K93" s="205" t="s">
        <v>19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141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141</v>
      </c>
      <c r="BM93" s="214" t="s">
        <v>620</v>
      </c>
    </row>
    <row r="94" s="2" customFormat="1">
      <c r="A94" s="39"/>
      <c r="B94" s="40"/>
      <c r="C94" s="41"/>
      <c r="D94" s="216" t="s">
        <v>143</v>
      </c>
      <c r="E94" s="41"/>
      <c r="F94" s="217" t="s">
        <v>619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="2" customFormat="1" ht="13.8" customHeight="1">
      <c r="A95" s="39"/>
      <c r="B95" s="40"/>
      <c r="C95" s="203" t="s">
        <v>151</v>
      </c>
      <c r="D95" s="203" t="s">
        <v>136</v>
      </c>
      <c r="E95" s="204" t="s">
        <v>621</v>
      </c>
      <c r="F95" s="205" t="s">
        <v>622</v>
      </c>
      <c r="G95" s="206" t="s">
        <v>182</v>
      </c>
      <c r="H95" s="207">
        <v>1</v>
      </c>
      <c r="I95" s="208"/>
      <c r="J95" s="209">
        <f>ROUND(I95*H95,2)</f>
        <v>0</v>
      </c>
      <c r="K95" s="205" t="s">
        <v>19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141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141</v>
      </c>
      <c r="BM95" s="214" t="s">
        <v>623</v>
      </c>
    </row>
    <row r="96" s="2" customFormat="1">
      <c r="A96" s="39"/>
      <c r="B96" s="40"/>
      <c r="C96" s="41"/>
      <c r="D96" s="216" t="s">
        <v>143</v>
      </c>
      <c r="E96" s="41"/>
      <c r="F96" s="217" t="s">
        <v>622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="2" customFormat="1" ht="13.8" customHeight="1">
      <c r="A97" s="39"/>
      <c r="B97" s="40"/>
      <c r="C97" s="203" t="s">
        <v>141</v>
      </c>
      <c r="D97" s="203" t="s">
        <v>136</v>
      </c>
      <c r="E97" s="204" t="s">
        <v>624</v>
      </c>
      <c r="F97" s="205" t="s">
        <v>625</v>
      </c>
      <c r="G97" s="206" t="s">
        <v>182</v>
      </c>
      <c r="H97" s="207">
        <v>1</v>
      </c>
      <c r="I97" s="208"/>
      <c r="J97" s="209">
        <f>ROUND(I97*H97,2)</f>
        <v>0</v>
      </c>
      <c r="K97" s="205" t="s">
        <v>19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141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141</v>
      </c>
      <c r="BM97" s="214" t="s">
        <v>626</v>
      </c>
    </row>
    <row r="98" s="2" customFormat="1">
      <c r="A98" s="39"/>
      <c r="B98" s="40"/>
      <c r="C98" s="41"/>
      <c r="D98" s="216" t="s">
        <v>143</v>
      </c>
      <c r="E98" s="41"/>
      <c r="F98" s="217" t="s">
        <v>625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="2" customFormat="1" ht="13.8" customHeight="1">
      <c r="A99" s="39"/>
      <c r="B99" s="40"/>
      <c r="C99" s="203" t="s">
        <v>162</v>
      </c>
      <c r="D99" s="203" t="s">
        <v>136</v>
      </c>
      <c r="E99" s="204" t="s">
        <v>627</v>
      </c>
      <c r="F99" s="205" t="s">
        <v>628</v>
      </c>
      <c r="G99" s="206" t="s">
        <v>182</v>
      </c>
      <c r="H99" s="207">
        <v>1</v>
      </c>
      <c r="I99" s="208"/>
      <c r="J99" s="209">
        <f>ROUND(I99*H99,2)</f>
        <v>0</v>
      </c>
      <c r="K99" s="205" t="s">
        <v>19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141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141</v>
      </c>
      <c r="BM99" s="214" t="s">
        <v>629</v>
      </c>
    </row>
    <row r="100" s="2" customFormat="1">
      <c r="A100" s="39"/>
      <c r="B100" s="40"/>
      <c r="C100" s="41"/>
      <c r="D100" s="216" t="s">
        <v>143</v>
      </c>
      <c r="E100" s="41"/>
      <c r="F100" s="217" t="s">
        <v>628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="2" customFormat="1" ht="13.8" customHeight="1">
      <c r="A101" s="39"/>
      <c r="B101" s="40"/>
      <c r="C101" s="203" t="s">
        <v>168</v>
      </c>
      <c r="D101" s="203" t="s">
        <v>136</v>
      </c>
      <c r="E101" s="204" t="s">
        <v>630</v>
      </c>
      <c r="F101" s="205" t="s">
        <v>631</v>
      </c>
      <c r="G101" s="206" t="s">
        <v>182</v>
      </c>
      <c r="H101" s="207">
        <v>1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632</v>
      </c>
    </row>
    <row r="102" s="2" customFormat="1">
      <c r="A102" s="39"/>
      <c r="B102" s="40"/>
      <c r="C102" s="41"/>
      <c r="D102" s="216" t="s">
        <v>143</v>
      </c>
      <c r="E102" s="41"/>
      <c r="F102" s="217" t="s">
        <v>631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="2" customFormat="1" ht="13.8" customHeight="1">
      <c r="A103" s="39"/>
      <c r="B103" s="40"/>
      <c r="C103" s="203" t="s">
        <v>174</v>
      </c>
      <c r="D103" s="203" t="s">
        <v>136</v>
      </c>
      <c r="E103" s="204" t="s">
        <v>633</v>
      </c>
      <c r="F103" s="205" t="s">
        <v>634</v>
      </c>
      <c r="G103" s="206" t="s">
        <v>182</v>
      </c>
      <c r="H103" s="207">
        <v>1</v>
      </c>
      <c r="I103" s="208"/>
      <c r="J103" s="209">
        <f>ROUND(I103*H103,2)</f>
        <v>0</v>
      </c>
      <c r="K103" s="205" t="s">
        <v>19</v>
      </c>
      <c r="L103" s="45"/>
      <c r="M103" s="210" t="s">
        <v>19</v>
      </c>
      <c r="N103" s="211" t="s">
        <v>42</v>
      </c>
      <c r="O103" s="8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141</v>
      </c>
      <c r="AT103" s="214" t="s">
        <v>136</v>
      </c>
      <c r="AU103" s="214" t="s">
        <v>81</v>
      </c>
      <c r="AY103" s="18" t="s">
        <v>135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79</v>
      </c>
      <c r="BK103" s="215">
        <f>ROUND(I103*H103,2)</f>
        <v>0</v>
      </c>
      <c r="BL103" s="18" t="s">
        <v>141</v>
      </c>
      <c r="BM103" s="214" t="s">
        <v>635</v>
      </c>
    </row>
    <row r="104" s="2" customFormat="1">
      <c r="A104" s="39"/>
      <c r="B104" s="40"/>
      <c r="C104" s="41"/>
      <c r="D104" s="216" t="s">
        <v>143</v>
      </c>
      <c r="E104" s="41"/>
      <c r="F104" s="217" t="s">
        <v>634</v>
      </c>
      <c r="G104" s="41"/>
      <c r="H104" s="41"/>
      <c r="I104" s="218"/>
      <c r="J104" s="41"/>
      <c r="K104" s="41"/>
      <c r="L104" s="45"/>
      <c r="M104" s="219"/>
      <c r="N104" s="22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81</v>
      </c>
    </row>
    <row r="105" s="2" customFormat="1" ht="13.8" customHeight="1">
      <c r="A105" s="39"/>
      <c r="B105" s="40"/>
      <c r="C105" s="203" t="s">
        <v>179</v>
      </c>
      <c r="D105" s="203" t="s">
        <v>136</v>
      </c>
      <c r="E105" s="204" t="s">
        <v>636</v>
      </c>
      <c r="F105" s="205" t="s">
        <v>637</v>
      </c>
      <c r="G105" s="206" t="s">
        <v>182</v>
      </c>
      <c r="H105" s="207">
        <v>1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141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141</v>
      </c>
      <c r="BM105" s="214" t="s">
        <v>638</v>
      </c>
    </row>
    <row r="106" s="2" customFormat="1">
      <c r="A106" s="39"/>
      <c r="B106" s="40"/>
      <c r="C106" s="41"/>
      <c r="D106" s="216" t="s">
        <v>143</v>
      </c>
      <c r="E106" s="41"/>
      <c r="F106" s="217" t="s">
        <v>637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="2" customFormat="1" ht="13.8" customHeight="1">
      <c r="A107" s="39"/>
      <c r="B107" s="40"/>
      <c r="C107" s="203" t="s">
        <v>184</v>
      </c>
      <c r="D107" s="203" t="s">
        <v>136</v>
      </c>
      <c r="E107" s="204" t="s">
        <v>639</v>
      </c>
      <c r="F107" s="205" t="s">
        <v>640</v>
      </c>
      <c r="G107" s="206" t="s">
        <v>182</v>
      </c>
      <c r="H107" s="207">
        <v>1</v>
      </c>
      <c r="I107" s="208"/>
      <c r="J107" s="209">
        <f>ROUND(I107*H107,2)</f>
        <v>0</v>
      </c>
      <c r="K107" s="205" t="s">
        <v>19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141</v>
      </c>
      <c r="AT107" s="214" t="s">
        <v>136</v>
      </c>
      <c r="AU107" s="214" t="s">
        <v>81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141</v>
      </c>
      <c r="BM107" s="214" t="s">
        <v>641</v>
      </c>
    </row>
    <row r="108" s="2" customFormat="1">
      <c r="A108" s="39"/>
      <c r="B108" s="40"/>
      <c r="C108" s="41"/>
      <c r="D108" s="216" t="s">
        <v>143</v>
      </c>
      <c r="E108" s="41"/>
      <c r="F108" s="217" t="s">
        <v>640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="12" customFormat="1" ht="22.8" customHeight="1">
      <c r="A109" s="12"/>
      <c r="B109" s="189"/>
      <c r="C109" s="190"/>
      <c r="D109" s="191" t="s">
        <v>70</v>
      </c>
      <c r="E109" s="263" t="s">
        <v>618</v>
      </c>
      <c r="F109" s="263" t="s">
        <v>642</v>
      </c>
      <c r="G109" s="190"/>
      <c r="H109" s="190"/>
      <c r="I109" s="193"/>
      <c r="J109" s="264">
        <f>BK109</f>
        <v>0</v>
      </c>
      <c r="K109" s="190"/>
      <c r="L109" s="195"/>
      <c r="M109" s="196"/>
      <c r="N109" s="197"/>
      <c r="O109" s="197"/>
      <c r="P109" s="198">
        <f>SUM(P110:P125)</f>
        <v>0</v>
      </c>
      <c r="Q109" s="197"/>
      <c r="R109" s="198">
        <f>SUM(R110:R125)</f>
        <v>0</v>
      </c>
      <c r="S109" s="197"/>
      <c r="T109" s="199">
        <f>SUM(T110:T125)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79</v>
      </c>
      <c r="AT109" s="201" t="s">
        <v>70</v>
      </c>
      <c r="AU109" s="201" t="s">
        <v>79</v>
      </c>
      <c r="AY109" s="200" t="s">
        <v>135</v>
      </c>
      <c r="BK109" s="202">
        <f>SUM(BK110:BK125)</f>
        <v>0</v>
      </c>
    </row>
    <row r="110" s="2" customFormat="1" ht="13.8" customHeight="1">
      <c r="A110" s="39"/>
      <c r="B110" s="40"/>
      <c r="C110" s="203" t="s">
        <v>190</v>
      </c>
      <c r="D110" s="203" t="s">
        <v>136</v>
      </c>
      <c r="E110" s="204" t="s">
        <v>532</v>
      </c>
      <c r="F110" s="205" t="s">
        <v>643</v>
      </c>
      <c r="G110" s="206" t="s">
        <v>182</v>
      </c>
      <c r="H110" s="207">
        <v>1</v>
      </c>
      <c r="I110" s="208"/>
      <c r="J110" s="209">
        <f>ROUND(I110*H110,2)</f>
        <v>0</v>
      </c>
      <c r="K110" s="205" t="s">
        <v>19</v>
      </c>
      <c r="L110" s="45"/>
      <c r="M110" s="210" t="s">
        <v>19</v>
      </c>
      <c r="N110" s="211" t="s">
        <v>42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141</v>
      </c>
      <c r="AT110" s="214" t="s">
        <v>136</v>
      </c>
      <c r="AU110" s="214" t="s">
        <v>81</v>
      </c>
      <c r="AY110" s="18" t="s">
        <v>135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79</v>
      </c>
      <c r="BK110" s="215">
        <f>ROUND(I110*H110,2)</f>
        <v>0</v>
      </c>
      <c r="BL110" s="18" t="s">
        <v>141</v>
      </c>
      <c r="BM110" s="214" t="s">
        <v>644</v>
      </c>
    </row>
    <row r="111" s="2" customFormat="1">
      <c r="A111" s="39"/>
      <c r="B111" s="40"/>
      <c r="C111" s="41"/>
      <c r="D111" s="216" t="s">
        <v>143</v>
      </c>
      <c r="E111" s="41"/>
      <c r="F111" s="217" t="s">
        <v>643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81</v>
      </c>
    </row>
    <row r="112" s="2" customFormat="1" ht="13.8" customHeight="1">
      <c r="A112" s="39"/>
      <c r="B112" s="40"/>
      <c r="C112" s="203" t="s">
        <v>196</v>
      </c>
      <c r="D112" s="203" t="s">
        <v>136</v>
      </c>
      <c r="E112" s="204" t="s">
        <v>536</v>
      </c>
      <c r="F112" s="205" t="s">
        <v>645</v>
      </c>
      <c r="G112" s="206" t="s">
        <v>182</v>
      </c>
      <c r="H112" s="207">
        <v>1</v>
      </c>
      <c r="I112" s="208"/>
      <c r="J112" s="209">
        <f>ROUND(I112*H112,2)</f>
        <v>0</v>
      </c>
      <c r="K112" s="205" t="s">
        <v>19</v>
      </c>
      <c r="L112" s="45"/>
      <c r="M112" s="210" t="s">
        <v>19</v>
      </c>
      <c r="N112" s="211" t="s">
        <v>42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141</v>
      </c>
      <c r="AT112" s="214" t="s">
        <v>136</v>
      </c>
      <c r="AU112" s="214" t="s">
        <v>81</v>
      </c>
      <c r="AY112" s="18" t="s">
        <v>135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79</v>
      </c>
      <c r="BK112" s="215">
        <f>ROUND(I112*H112,2)</f>
        <v>0</v>
      </c>
      <c r="BL112" s="18" t="s">
        <v>141</v>
      </c>
      <c r="BM112" s="214" t="s">
        <v>646</v>
      </c>
    </row>
    <row r="113" s="2" customFormat="1">
      <c r="A113" s="39"/>
      <c r="B113" s="40"/>
      <c r="C113" s="41"/>
      <c r="D113" s="216" t="s">
        <v>143</v>
      </c>
      <c r="E113" s="41"/>
      <c r="F113" s="217" t="s">
        <v>645</v>
      </c>
      <c r="G113" s="41"/>
      <c r="H113" s="41"/>
      <c r="I113" s="218"/>
      <c r="J113" s="41"/>
      <c r="K113" s="41"/>
      <c r="L113" s="45"/>
      <c r="M113" s="219"/>
      <c r="N113" s="22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81</v>
      </c>
    </row>
    <row r="114" s="2" customFormat="1" ht="13.8" customHeight="1">
      <c r="A114" s="39"/>
      <c r="B114" s="40"/>
      <c r="C114" s="203" t="s">
        <v>200</v>
      </c>
      <c r="D114" s="203" t="s">
        <v>136</v>
      </c>
      <c r="E114" s="204" t="s">
        <v>539</v>
      </c>
      <c r="F114" s="205" t="s">
        <v>647</v>
      </c>
      <c r="G114" s="206" t="s">
        <v>182</v>
      </c>
      <c r="H114" s="207">
        <v>1</v>
      </c>
      <c r="I114" s="208"/>
      <c r="J114" s="209">
        <f>ROUND(I114*H114,2)</f>
        <v>0</v>
      </c>
      <c r="K114" s="205" t="s">
        <v>19</v>
      </c>
      <c r="L114" s="45"/>
      <c r="M114" s="210" t="s">
        <v>19</v>
      </c>
      <c r="N114" s="211" t="s">
        <v>42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141</v>
      </c>
      <c r="AT114" s="214" t="s">
        <v>136</v>
      </c>
      <c r="AU114" s="214" t="s">
        <v>81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141</v>
      </c>
      <c r="BM114" s="214" t="s">
        <v>648</v>
      </c>
    </row>
    <row r="115" s="2" customFormat="1">
      <c r="A115" s="39"/>
      <c r="B115" s="40"/>
      <c r="C115" s="41"/>
      <c r="D115" s="216" t="s">
        <v>143</v>
      </c>
      <c r="E115" s="41"/>
      <c r="F115" s="217" t="s">
        <v>647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81</v>
      </c>
    </row>
    <row r="116" s="2" customFormat="1" ht="13.8" customHeight="1">
      <c r="A116" s="39"/>
      <c r="B116" s="40"/>
      <c r="C116" s="203" t="s">
        <v>205</v>
      </c>
      <c r="D116" s="203" t="s">
        <v>136</v>
      </c>
      <c r="E116" s="204" t="s">
        <v>542</v>
      </c>
      <c r="F116" s="205" t="s">
        <v>649</v>
      </c>
      <c r="G116" s="206" t="s">
        <v>182</v>
      </c>
      <c r="H116" s="207">
        <v>1</v>
      </c>
      <c r="I116" s="208"/>
      <c r="J116" s="209">
        <f>ROUND(I116*H116,2)</f>
        <v>0</v>
      </c>
      <c r="K116" s="205" t="s">
        <v>19</v>
      </c>
      <c r="L116" s="45"/>
      <c r="M116" s="210" t="s">
        <v>19</v>
      </c>
      <c r="N116" s="211" t="s">
        <v>42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141</v>
      </c>
      <c r="AT116" s="214" t="s">
        <v>136</v>
      </c>
      <c r="AU116" s="214" t="s">
        <v>81</v>
      </c>
      <c r="AY116" s="18" t="s">
        <v>135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79</v>
      </c>
      <c r="BK116" s="215">
        <f>ROUND(I116*H116,2)</f>
        <v>0</v>
      </c>
      <c r="BL116" s="18" t="s">
        <v>141</v>
      </c>
      <c r="BM116" s="214" t="s">
        <v>650</v>
      </c>
    </row>
    <row r="117" s="2" customFormat="1">
      <c r="A117" s="39"/>
      <c r="B117" s="40"/>
      <c r="C117" s="41"/>
      <c r="D117" s="216" t="s">
        <v>143</v>
      </c>
      <c r="E117" s="41"/>
      <c r="F117" s="217" t="s">
        <v>649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81</v>
      </c>
    </row>
    <row r="118" s="2" customFormat="1" ht="13.8" customHeight="1">
      <c r="A118" s="39"/>
      <c r="B118" s="40"/>
      <c r="C118" s="203" t="s">
        <v>209</v>
      </c>
      <c r="D118" s="203" t="s">
        <v>136</v>
      </c>
      <c r="E118" s="204" t="s">
        <v>546</v>
      </c>
      <c r="F118" s="205" t="s">
        <v>651</v>
      </c>
      <c r="G118" s="206" t="s">
        <v>182</v>
      </c>
      <c r="H118" s="207">
        <v>1</v>
      </c>
      <c r="I118" s="208"/>
      <c r="J118" s="209">
        <f>ROUND(I118*H118,2)</f>
        <v>0</v>
      </c>
      <c r="K118" s="205" t="s">
        <v>19</v>
      </c>
      <c r="L118" s="45"/>
      <c r="M118" s="210" t="s">
        <v>19</v>
      </c>
      <c r="N118" s="211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141</v>
      </c>
      <c r="AT118" s="214" t="s">
        <v>136</v>
      </c>
      <c r="AU118" s="214" t="s">
        <v>81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141</v>
      </c>
      <c r="BM118" s="214" t="s">
        <v>652</v>
      </c>
    </row>
    <row r="119" s="2" customFormat="1">
      <c r="A119" s="39"/>
      <c r="B119" s="40"/>
      <c r="C119" s="41"/>
      <c r="D119" s="216" t="s">
        <v>143</v>
      </c>
      <c r="E119" s="41"/>
      <c r="F119" s="217" t="s">
        <v>651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81</v>
      </c>
    </row>
    <row r="120" s="2" customFormat="1" ht="13.8" customHeight="1">
      <c r="A120" s="39"/>
      <c r="B120" s="40"/>
      <c r="C120" s="203" t="s">
        <v>8</v>
      </c>
      <c r="D120" s="203" t="s">
        <v>136</v>
      </c>
      <c r="E120" s="204" t="s">
        <v>549</v>
      </c>
      <c r="F120" s="205" t="s">
        <v>653</v>
      </c>
      <c r="G120" s="206" t="s">
        <v>182</v>
      </c>
      <c r="H120" s="207">
        <v>1</v>
      </c>
      <c r="I120" s="208"/>
      <c r="J120" s="209">
        <f>ROUND(I120*H120,2)</f>
        <v>0</v>
      </c>
      <c r="K120" s="205" t="s">
        <v>19</v>
      </c>
      <c r="L120" s="45"/>
      <c r="M120" s="210" t="s">
        <v>19</v>
      </c>
      <c r="N120" s="211" t="s">
        <v>42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141</v>
      </c>
      <c r="AT120" s="214" t="s">
        <v>136</v>
      </c>
      <c r="AU120" s="214" t="s">
        <v>81</v>
      </c>
      <c r="AY120" s="18" t="s">
        <v>135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79</v>
      </c>
      <c r="BK120" s="215">
        <f>ROUND(I120*H120,2)</f>
        <v>0</v>
      </c>
      <c r="BL120" s="18" t="s">
        <v>141</v>
      </c>
      <c r="BM120" s="214" t="s">
        <v>654</v>
      </c>
    </row>
    <row r="121" s="2" customFormat="1">
      <c r="A121" s="39"/>
      <c r="B121" s="40"/>
      <c r="C121" s="41"/>
      <c r="D121" s="216" t="s">
        <v>143</v>
      </c>
      <c r="E121" s="41"/>
      <c r="F121" s="217" t="s">
        <v>653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81</v>
      </c>
    </row>
    <row r="122" s="2" customFormat="1" ht="13.8" customHeight="1">
      <c r="A122" s="39"/>
      <c r="B122" s="40"/>
      <c r="C122" s="203" t="s">
        <v>217</v>
      </c>
      <c r="D122" s="203" t="s">
        <v>136</v>
      </c>
      <c r="E122" s="204" t="s">
        <v>552</v>
      </c>
      <c r="F122" s="205" t="s">
        <v>655</v>
      </c>
      <c r="G122" s="206" t="s">
        <v>182</v>
      </c>
      <c r="H122" s="207">
        <v>1</v>
      </c>
      <c r="I122" s="208"/>
      <c r="J122" s="209">
        <f>ROUND(I122*H122,2)</f>
        <v>0</v>
      </c>
      <c r="K122" s="205" t="s">
        <v>19</v>
      </c>
      <c r="L122" s="45"/>
      <c r="M122" s="210" t="s">
        <v>19</v>
      </c>
      <c r="N122" s="211" t="s">
        <v>42</v>
      </c>
      <c r="O122" s="85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141</v>
      </c>
      <c r="AT122" s="214" t="s">
        <v>136</v>
      </c>
      <c r="AU122" s="214" t="s">
        <v>81</v>
      </c>
      <c r="AY122" s="18" t="s">
        <v>135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79</v>
      </c>
      <c r="BK122" s="215">
        <f>ROUND(I122*H122,2)</f>
        <v>0</v>
      </c>
      <c r="BL122" s="18" t="s">
        <v>141</v>
      </c>
      <c r="BM122" s="214" t="s">
        <v>656</v>
      </c>
    </row>
    <row r="123" s="2" customFormat="1">
      <c r="A123" s="39"/>
      <c r="B123" s="40"/>
      <c r="C123" s="41"/>
      <c r="D123" s="216" t="s">
        <v>143</v>
      </c>
      <c r="E123" s="41"/>
      <c r="F123" s="217" t="s">
        <v>655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81</v>
      </c>
    </row>
    <row r="124" s="2" customFormat="1" ht="13.8" customHeight="1">
      <c r="A124" s="39"/>
      <c r="B124" s="40"/>
      <c r="C124" s="203" t="s">
        <v>221</v>
      </c>
      <c r="D124" s="203" t="s">
        <v>136</v>
      </c>
      <c r="E124" s="204" t="s">
        <v>555</v>
      </c>
      <c r="F124" s="205" t="s">
        <v>657</v>
      </c>
      <c r="G124" s="206" t="s">
        <v>182</v>
      </c>
      <c r="H124" s="207">
        <v>1</v>
      </c>
      <c r="I124" s="208"/>
      <c r="J124" s="209">
        <f>ROUND(I124*H124,2)</f>
        <v>0</v>
      </c>
      <c r="K124" s="205" t="s">
        <v>19</v>
      </c>
      <c r="L124" s="45"/>
      <c r="M124" s="210" t="s">
        <v>19</v>
      </c>
      <c r="N124" s="211" t="s">
        <v>42</v>
      </c>
      <c r="O124" s="85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4" t="s">
        <v>141</v>
      </c>
      <c r="AT124" s="214" t="s">
        <v>136</v>
      </c>
      <c r="AU124" s="214" t="s">
        <v>81</v>
      </c>
      <c r="AY124" s="18" t="s">
        <v>135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8" t="s">
        <v>79</v>
      </c>
      <c r="BK124" s="215">
        <f>ROUND(I124*H124,2)</f>
        <v>0</v>
      </c>
      <c r="BL124" s="18" t="s">
        <v>141</v>
      </c>
      <c r="BM124" s="214" t="s">
        <v>658</v>
      </c>
    </row>
    <row r="125" s="2" customFormat="1">
      <c r="A125" s="39"/>
      <c r="B125" s="40"/>
      <c r="C125" s="41"/>
      <c r="D125" s="216" t="s">
        <v>143</v>
      </c>
      <c r="E125" s="41"/>
      <c r="F125" s="217" t="s">
        <v>657</v>
      </c>
      <c r="G125" s="41"/>
      <c r="H125" s="41"/>
      <c r="I125" s="218"/>
      <c r="J125" s="41"/>
      <c r="K125" s="41"/>
      <c r="L125" s="45"/>
      <c r="M125" s="219"/>
      <c r="N125" s="22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81</v>
      </c>
    </row>
    <row r="126" s="12" customFormat="1" ht="22.8" customHeight="1">
      <c r="A126" s="12"/>
      <c r="B126" s="189"/>
      <c r="C126" s="190"/>
      <c r="D126" s="191" t="s">
        <v>70</v>
      </c>
      <c r="E126" s="263" t="s">
        <v>621</v>
      </c>
      <c r="F126" s="263" t="s">
        <v>659</v>
      </c>
      <c r="G126" s="190"/>
      <c r="H126" s="190"/>
      <c r="I126" s="193"/>
      <c r="J126" s="264">
        <f>BK126</f>
        <v>0</v>
      </c>
      <c r="K126" s="190"/>
      <c r="L126" s="195"/>
      <c r="M126" s="196"/>
      <c r="N126" s="197"/>
      <c r="O126" s="197"/>
      <c r="P126" s="198">
        <f>SUM(P127:P135)</f>
        <v>0</v>
      </c>
      <c r="Q126" s="197"/>
      <c r="R126" s="198">
        <f>SUM(R127:R135)</f>
        <v>0</v>
      </c>
      <c r="S126" s="197"/>
      <c r="T126" s="199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79</v>
      </c>
      <c r="AT126" s="201" t="s">
        <v>70</v>
      </c>
      <c r="AU126" s="201" t="s">
        <v>79</v>
      </c>
      <c r="AY126" s="200" t="s">
        <v>135</v>
      </c>
      <c r="BK126" s="202">
        <f>SUM(BK127:BK135)</f>
        <v>0</v>
      </c>
    </row>
    <row r="127" s="2" customFormat="1" ht="13.8" customHeight="1">
      <c r="A127" s="39"/>
      <c r="B127" s="40"/>
      <c r="C127" s="203" t="s">
        <v>225</v>
      </c>
      <c r="D127" s="203" t="s">
        <v>136</v>
      </c>
      <c r="E127" s="204" t="s">
        <v>660</v>
      </c>
      <c r="F127" s="205" t="s">
        <v>661</v>
      </c>
      <c r="G127" s="206" t="s">
        <v>182</v>
      </c>
      <c r="H127" s="207">
        <v>1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141</v>
      </c>
      <c r="AT127" s="214" t="s">
        <v>136</v>
      </c>
      <c r="AU127" s="214" t="s">
        <v>81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141</v>
      </c>
      <c r="BM127" s="214" t="s">
        <v>662</v>
      </c>
    </row>
    <row r="128" s="2" customFormat="1">
      <c r="A128" s="39"/>
      <c r="B128" s="40"/>
      <c r="C128" s="41"/>
      <c r="D128" s="216" t="s">
        <v>143</v>
      </c>
      <c r="E128" s="41"/>
      <c r="F128" s="217" t="s">
        <v>661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81</v>
      </c>
    </row>
    <row r="129" s="2" customFormat="1" ht="13.8" customHeight="1">
      <c r="A129" s="39"/>
      <c r="B129" s="40"/>
      <c r="C129" s="203" t="s">
        <v>230</v>
      </c>
      <c r="D129" s="203" t="s">
        <v>136</v>
      </c>
      <c r="E129" s="204" t="s">
        <v>663</v>
      </c>
      <c r="F129" s="205" t="s">
        <v>664</v>
      </c>
      <c r="G129" s="206" t="s">
        <v>182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141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141</v>
      </c>
      <c r="BM129" s="214" t="s">
        <v>665</v>
      </c>
    </row>
    <row r="130" s="2" customFormat="1">
      <c r="A130" s="39"/>
      <c r="B130" s="40"/>
      <c r="C130" s="41"/>
      <c r="D130" s="216" t="s">
        <v>143</v>
      </c>
      <c r="E130" s="41"/>
      <c r="F130" s="217" t="s">
        <v>664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="2" customFormat="1" ht="22.2" customHeight="1">
      <c r="A131" s="39"/>
      <c r="B131" s="40"/>
      <c r="C131" s="203" t="s">
        <v>234</v>
      </c>
      <c r="D131" s="203" t="s">
        <v>136</v>
      </c>
      <c r="E131" s="204" t="s">
        <v>666</v>
      </c>
      <c r="F131" s="205" t="s">
        <v>667</v>
      </c>
      <c r="G131" s="206" t="s">
        <v>212</v>
      </c>
      <c r="H131" s="207">
        <v>4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141</v>
      </c>
      <c r="AT131" s="214" t="s">
        <v>136</v>
      </c>
      <c r="AU131" s="214" t="s">
        <v>81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141</v>
      </c>
      <c r="BM131" s="214" t="s">
        <v>668</v>
      </c>
    </row>
    <row r="132" s="2" customFormat="1">
      <c r="A132" s="39"/>
      <c r="B132" s="40"/>
      <c r="C132" s="41"/>
      <c r="D132" s="216" t="s">
        <v>143</v>
      </c>
      <c r="E132" s="41"/>
      <c r="F132" s="217" t="s">
        <v>667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81</v>
      </c>
    </row>
    <row r="133" s="13" customFormat="1">
      <c r="A133" s="13"/>
      <c r="B133" s="221"/>
      <c r="C133" s="222"/>
      <c r="D133" s="216" t="s">
        <v>144</v>
      </c>
      <c r="E133" s="223" t="s">
        <v>19</v>
      </c>
      <c r="F133" s="224" t="s">
        <v>669</v>
      </c>
      <c r="G133" s="222"/>
      <c r="H133" s="225">
        <v>4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144</v>
      </c>
      <c r="AU133" s="231" t="s">
        <v>81</v>
      </c>
      <c r="AV133" s="13" t="s">
        <v>81</v>
      </c>
      <c r="AW133" s="13" t="s">
        <v>32</v>
      </c>
      <c r="AX133" s="13" t="s">
        <v>79</v>
      </c>
      <c r="AY133" s="231" t="s">
        <v>135</v>
      </c>
    </row>
    <row r="134" s="2" customFormat="1" ht="22.2" customHeight="1">
      <c r="A134" s="39"/>
      <c r="B134" s="40"/>
      <c r="C134" s="203" t="s">
        <v>7</v>
      </c>
      <c r="D134" s="203" t="s">
        <v>136</v>
      </c>
      <c r="E134" s="204" t="s">
        <v>670</v>
      </c>
      <c r="F134" s="205" t="s">
        <v>671</v>
      </c>
      <c r="G134" s="206" t="s">
        <v>212</v>
      </c>
      <c r="H134" s="207">
        <v>4</v>
      </c>
      <c r="I134" s="208"/>
      <c r="J134" s="209">
        <f>ROUND(I134*H134,2)</f>
        <v>0</v>
      </c>
      <c r="K134" s="205" t="s">
        <v>19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141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141</v>
      </c>
      <c r="BM134" s="214" t="s">
        <v>672</v>
      </c>
    </row>
    <row r="135" s="2" customFormat="1">
      <c r="A135" s="39"/>
      <c r="B135" s="40"/>
      <c r="C135" s="41"/>
      <c r="D135" s="216" t="s">
        <v>143</v>
      </c>
      <c r="E135" s="41"/>
      <c r="F135" s="217" t="s">
        <v>671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="12" customFormat="1" ht="22.8" customHeight="1">
      <c r="A136" s="12"/>
      <c r="B136" s="189"/>
      <c r="C136" s="190"/>
      <c r="D136" s="191" t="s">
        <v>70</v>
      </c>
      <c r="E136" s="263" t="s">
        <v>184</v>
      </c>
      <c r="F136" s="263" t="s">
        <v>404</v>
      </c>
      <c r="G136" s="190"/>
      <c r="H136" s="190"/>
      <c r="I136" s="193"/>
      <c r="J136" s="264">
        <f>BK136</f>
        <v>0</v>
      </c>
      <c r="K136" s="190"/>
      <c r="L136" s="195"/>
      <c r="M136" s="196"/>
      <c r="N136" s="197"/>
      <c r="O136" s="197"/>
      <c r="P136" s="198">
        <f>SUM(P137:P149)</f>
        <v>0</v>
      </c>
      <c r="Q136" s="197"/>
      <c r="R136" s="198">
        <f>SUM(R137:R149)</f>
        <v>0</v>
      </c>
      <c r="S136" s="197"/>
      <c r="T136" s="199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79</v>
      </c>
      <c r="AT136" s="201" t="s">
        <v>70</v>
      </c>
      <c r="AU136" s="201" t="s">
        <v>79</v>
      </c>
      <c r="AY136" s="200" t="s">
        <v>135</v>
      </c>
      <c r="BK136" s="202">
        <f>SUM(BK137:BK149)</f>
        <v>0</v>
      </c>
    </row>
    <row r="137" s="2" customFormat="1" ht="13.8" customHeight="1">
      <c r="A137" s="39"/>
      <c r="B137" s="40"/>
      <c r="C137" s="203" t="s">
        <v>243</v>
      </c>
      <c r="D137" s="203" t="s">
        <v>136</v>
      </c>
      <c r="E137" s="204" t="s">
        <v>673</v>
      </c>
      <c r="F137" s="205" t="s">
        <v>674</v>
      </c>
      <c r="G137" s="206" t="s">
        <v>159</v>
      </c>
      <c r="H137" s="207">
        <v>831</v>
      </c>
      <c r="I137" s="208"/>
      <c r="J137" s="209">
        <f>ROUND(I137*H137,2)</f>
        <v>0</v>
      </c>
      <c r="K137" s="205" t="s">
        <v>19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141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675</v>
      </c>
    </row>
    <row r="138" s="2" customFormat="1">
      <c r="A138" s="39"/>
      <c r="B138" s="40"/>
      <c r="C138" s="41"/>
      <c r="D138" s="216" t="s">
        <v>143</v>
      </c>
      <c r="E138" s="41"/>
      <c r="F138" s="217" t="s">
        <v>676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="2" customFormat="1" ht="13.8" customHeight="1">
      <c r="A139" s="39"/>
      <c r="B139" s="40"/>
      <c r="C139" s="203" t="s">
        <v>249</v>
      </c>
      <c r="D139" s="203" t="s">
        <v>136</v>
      </c>
      <c r="E139" s="204" t="s">
        <v>677</v>
      </c>
      <c r="F139" s="205" t="s">
        <v>678</v>
      </c>
      <c r="G139" s="206" t="s">
        <v>159</v>
      </c>
      <c r="H139" s="207">
        <v>24930</v>
      </c>
      <c r="I139" s="208"/>
      <c r="J139" s="209">
        <f>ROUND(I139*H139,2)</f>
        <v>0</v>
      </c>
      <c r="K139" s="205" t="s">
        <v>19</v>
      </c>
      <c r="L139" s="45"/>
      <c r="M139" s="210" t="s">
        <v>19</v>
      </c>
      <c r="N139" s="211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141</v>
      </c>
      <c r="AT139" s="214" t="s">
        <v>136</v>
      </c>
      <c r="AU139" s="214" t="s">
        <v>81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141</v>
      </c>
      <c r="BM139" s="214" t="s">
        <v>679</v>
      </c>
    </row>
    <row r="140" s="2" customFormat="1">
      <c r="A140" s="39"/>
      <c r="B140" s="40"/>
      <c r="C140" s="41"/>
      <c r="D140" s="216" t="s">
        <v>143</v>
      </c>
      <c r="E140" s="41"/>
      <c r="F140" s="217" t="s">
        <v>680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81</v>
      </c>
    </row>
    <row r="141" s="13" customFormat="1">
      <c r="A141" s="13"/>
      <c r="B141" s="221"/>
      <c r="C141" s="222"/>
      <c r="D141" s="216" t="s">
        <v>144</v>
      </c>
      <c r="E141" s="223" t="s">
        <v>19</v>
      </c>
      <c r="F141" s="224" t="s">
        <v>681</v>
      </c>
      <c r="G141" s="222"/>
      <c r="H141" s="225">
        <v>24930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144</v>
      </c>
      <c r="AU141" s="231" t="s">
        <v>81</v>
      </c>
      <c r="AV141" s="13" t="s">
        <v>81</v>
      </c>
      <c r="AW141" s="13" t="s">
        <v>32</v>
      </c>
      <c r="AX141" s="13" t="s">
        <v>79</v>
      </c>
      <c r="AY141" s="231" t="s">
        <v>135</v>
      </c>
    </row>
    <row r="142" s="2" customFormat="1" ht="13.8" customHeight="1">
      <c r="A142" s="39"/>
      <c r="B142" s="40"/>
      <c r="C142" s="203" t="s">
        <v>253</v>
      </c>
      <c r="D142" s="203" t="s">
        <v>136</v>
      </c>
      <c r="E142" s="204" t="s">
        <v>682</v>
      </c>
      <c r="F142" s="205" t="s">
        <v>683</v>
      </c>
      <c r="G142" s="206" t="s">
        <v>159</v>
      </c>
      <c r="H142" s="207">
        <v>831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684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685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="2" customFormat="1" ht="13.8" customHeight="1">
      <c r="A144" s="39"/>
      <c r="B144" s="40"/>
      <c r="C144" s="203" t="s">
        <v>257</v>
      </c>
      <c r="D144" s="203" t="s">
        <v>136</v>
      </c>
      <c r="E144" s="204" t="s">
        <v>686</v>
      </c>
      <c r="F144" s="205" t="s">
        <v>687</v>
      </c>
      <c r="G144" s="206" t="s">
        <v>203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688</v>
      </c>
    </row>
    <row r="145" s="2" customFormat="1">
      <c r="A145" s="39"/>
      <c r="B145" s="40"/>
      <c r="C145" s="41"/>
      <c r="D145" s="216" t="s">
        <v>143</v>
      </c>
      <c r="E145" s="41"/>
      <c r="F145" s="217" t="s">
        <v>687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="2" customFormat="1" ht="13.8" customHeight="1">
      <c r="A146" s="39"/>
      <c r="B146" s="40"/>
      <c r="C146" s="203" t="s">
        <v>261</v>
      </c>
      <c r="D146" s="203" t="s">
        <v>136</v>
      </c>
      <c r="E146" s="204" t="s">
        <v>180</v>
      </c>
      <c r="F146" s="205" t="s">
        <v>426</v>
      </c>
      <c r="G146" s="206" t="s">
        <v>182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141</v>
      </c>
      <c r="AT146" s="214" t="s">
        <v>136</v>
      </c>
      <c r="AU146" s="214" t="s">
        <v>81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141</v>
      </c>
      <c r="BM146" s="214" t="s">
        <v>689</v>
      </c>
    </row>
    <row r="147" s="2" customFormat="1">
      <c r="A147" s="39"/>
      <c r="B147" s="40"/>
      <c r="C147" s="41"/>
      <c r="D147" s="216" t="s">
        <v>143</v>
      </c>
      <c r="E147" s="41"/>
      <c r="F147" s="217" t="s">
        <v>426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="2" customFormat="1" ht="13.8" customHeight="1">
      <c r="A148" s="39"/>
      <c r="B148" s="40"/>
      <c r="C148" s="203" t="s">
        <v>265</v>
      </c>
      <c r="D148" s="203" t="s">
        <v>136</v>
      </c>
      <c r="E148" s="204" t="s">
        <v>185</v>
      </c>
      <c r="F148" s="205" t="s">
        <v>428</v>
      </c>
      <c r="G148" s="206" t="s">
        <v>182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141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141</v>
      </c>
      <c r="BM148" s="214" t="s">
        <v>690</v>
      </c>
    </row>
    <row r="149" s="2" customFormat="1">
      <c r="A149" s="39"/>
      <c r="B149" s="40"/>
      <c r="C149" s="41"/>
      <c r="D149" s="216" t="s">
        <v>143</v>
      </c>
      <c r="E149" s="41"/>
      <c r="F149" s="217" t="s">
        <v>428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="12" customFormat="1" ht="25.92" customHeight="1">
      <c r="A150" s="12"/>
      <c r="B150" s="189"/>
      <c r="C150" s="190"/>
      <c r="D150" s="191" t="s">
        <v>70</v>
      </c>
      <c r="E150" s="192" t="s">
        <v>372</v>
      </c>
      <c r="F150" s="192" t="s">
        <v>373</v>
      </c>
      <c r="G150" s="190"/>
      <c r="H150" s="190"/>
      <c r="I150" s="193"/>
      <c r="J150" s="194">
        <f>BK150</f>
        <v>0</v>
      </c>
      <c r="K150" s="190"/>
      <c r="L150" s="195"/>
      <c r="M150" s="196"/>
      <c r="N150" s="197"/>
      <c r="O150" s="197"/>
      <c r="P150" s="198">
        <f>P151+P161+P169</f>
        <v>0</v>
      </c>
      <c r="Q150" s="197"/>
      <c r="R150" s="198">
        <f>R151+R161+R169</f>
        <v>0.92671999999999999</v>
      </c>
      <c r="S150" s="197"/>
      <c r="T150" s="199">
        <f>T151+T161+T169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0" t="s">
        <v>81</v>
      </c>
      <c r="AT150" s="201" t="s">
        <v>70</v>
      </c>
      <c r="AU150" s="201" t="s">
        <v>71</v>
      </c>
      <c r="AY150" s="200" t="s">
        <v>135</v>
      </c>
      <c r="BK150" s="202">
        <f>BK151+BK161+BK169</f>
        <v>0</v>
      </c>
    </row>
    <row r="151" s="12" customFormat="1" ht="22.8" customHeight="1">
      <c r="A151" s="12"/>
      <c r="B151" s="189"/>
      <c r="C151" s="190"/>
      <c r="D151" s="191" t="s">
        <v>70</v>
      </c>
      <c r="E151" s="263" t="s">
        <v>374</v>
      </c>
      <c r="F151" s="263" t="s">
        <v>375</v>
      </c>
      <c r="G151" s="190"/>
      <c r="H151" s="190"/>
      <c r="I151" s="193"/>
      <c r="J151" s="264">
        <f>BK151</f>
        <v>0</v>
      </c>
      <c r="K151" s="190"/>
      <c r="L151" s="195"/>
      <c r="M151" s="196"/>
      <c r="N151" s="197"/>
      <c r="O151" s="197"/>
      <c r="P151" s="198">
        <f>SUM(P152:P160)</f>
        <v>0</v>
      </c>
      <c r="Q151" s="197"/>
      <c r="R151" s="198">
        <f>SUM(R152:R160)</f>
        <v>0.11832</v>
      </c>
      <c r="S151" s="197"/>
      <c r="T151" s="199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81</v>
      </c>
      <c r="AT151" s="201" t="s">
        <v>70</v>
      </c>
      <c r="AU151" s="201" t="s">
        <v>79</v>
      </c>
      <c r="AY151" s="200" t="s">
        <v>135</v>
      </c>
      <c r="BK151" s="202">
        <f>SUM(BK152:BK160)</f>
        <v>0</v>
      </c>
    </row>
    <row r="152" s="2" customFormat="1" ht="13.8" customHeight="1">
      <c r="A152" s="39"/>
      <c r="B152" s="40"/>
      <c r="C152" s="203" t="s">
        <v>269</v>
      </c>
      <c r="D152" s="203" t="s">
        <v>136</v>
      </c>
      <c r="E152" s="204" t="s">
        <v>691</v>
      </c>
      <c r="F152" s="205" t="s">
        <v>692</v>
      </c>
      <c r="G152" s="206" t="s">
        <v>159</v>
      </c>
      <c r="H152" s="207">
        <v>19.332999999999998</v>
      </c>
      <c r="I152" s="208"/>
      <c r="J152" s="209">
        <f>ROUND(I152*H152,2)</f>
        <v>0</v>
      </c>
      <c r="K152" s="205" t="s">
        <v>140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217</v>
      </c>
      <c r="AT152" s="214" t="s">
        <v>136</v>
      </c>
      <c r="AU152" s="214" t="s">
        <v>81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217</v>
      </c>
      <c r="BM152" s="214" t="s">
        <v>693</v>
      </c>
    </row>
    <row r="153" s="2" customFormat="1">
      <c r="A153" s="39"/>
      <c r="B153" s="40"/>
      <c r="C153" s="41"/>
      <c r="D153" s="216" t="s">
        <v>143</v>
      </c>
      <c r="E153" s="41"/>
      <c r="F153" s="217" t="s">
        <v>694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81</v>
      </c>
    </row>
    <row r="154" s="13" customFormat="1">
      <c r="A154" s="13"/>
      <c r="B154" s="221"/>
      <c r="C154" s="222"/>
      <c r="D154" s="216" t="s">
        <v>144</v>
      </c>
      <c r="E154" s="223" t="s">
        <v>19</v>
      </c>
      <c r="F154" s="224" t="s">
        <v>695</v>
      </c>
      <c r="G154" s="222"/>
      <c r="H154" s="225">
        <v>19.332999999999998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144</v>
      </c>
      <c r="AU154" s="231" t="s">
        <v>81</v>
      </c>
      <c r="AV154" s="13" t="s">
        <v>81</v>
      </c>
      <c r="AW154" s="13" t="s">
        <v>32</v>
      </c>
      <c r="AX154" s="13" t="s">
        <v>79</v>
      </c>
      <c r="AY154" s="231" t="s">
        <v>135</v>
      </c>
    </row>
    <row r="155" s="2" customFormat="1" ht="13.8" customHeight="1">
      <c r="A155" s="39"/>
      <c r="B155" s="40"/>
      <c r="C155" s="243" t="s">
        <v>273</v>
      </c>
      <c r="D155" s="243" t="s">
        <v>226</v>
      </c>
      <c r="E155" s="244" t="s">
        <v>696</v>
      </c>
      <c r="F155" s="245" t="s">
        <v>697</v>
      </c>
      <c r="G155" s="246" t="s">
        <v>159</v>
      </c>
      <c r="H155" s="247">
        <v>19.719999999999999</v>
      </c>
      <c r="I155" s="248"/>
      <c r="J155" s="249">
        <f>ROUND(I155*H155,2)</f>
        <v>0</v>
      </c>
      <c r="K155" s="245" t="s">
        <v>140</v>
      </c>
      <c r="L155" s="250"/>
      <c r="M155" s="251" t="s">
        <v>19</v>
      </c>
      <c r="N155" s="252" t="s">
        <v>42</v>
      </c>
      <c r="O155" s="85"/>
      <c r="P155" s="212">
        <f>O155*H155</f>
        <v>0</v>
      </c>
      <c r="Q155" s="212">
        <v>0.0060000000000000001</v>
      </c>
      <c r="R155" s="212">
        <f>Q155*H155</f>
        <v>0.11832</v>
      </c>
      <c r="S155" s="212">
        <v>0</v>
      </c>
      <c r="T155" s="21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4" t="s">
        <v>287</v>
      </c>
      <c r="AT155" s="214" t="s">
        <v>226</v>
      </c>
      <c r="AU155" s="214" t="s">
        <v>81</v>
      </c>
      <c r="AY155" s="18" t="s">
        <v>135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79</v>
      </c>
      <c r="BK155" s="215">
        <f>ROUND(I155*H155,2)</f>
        <v>0</v>
      </c>
      <c r="BL155" s="18" t="s">
        <v>217</v>
      </c>
      <c r="BM155" s="214" t="s">
        <v>698</v>
      </c>
    </row>
    <row r="156" s="2" customFormat="1">
      <c r="A156" s="39"/>
      <c r="B156" s="40"/>
      <c r="C156" s="41"/>
      <c r="D156" s="216" t="s">
        <v>143</v>
      </c>
      <c r="E156" s="41"/>
      <c r="F156" s="217" t="s">
        <v>697</v>
      </c>
      <c r="G156" s="41"/>
      <c r="H156" s="41"/>
      <c r="I156" s="218"/>
      <c r="J156" s="41"/>
      <c r="K156" s="41"/>
      <c r="L156" s="45"/>
      <c r="M156" s="219"/>
      <c r="N156" s="22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81</v>
      </c>
    </row>
    <row r="157" s="13" customFormat="1">
      <c r="A157" s="13"/>
      <c r="B157" s="221"/>
      <c r="C157" s="222"/>
      <c r="D157" s="216" t="s">
        <v>144</v>
      </c>
      <c r="E157" s="223" t="s">
        <v>19</v>
      </c>
      <c r="F157" s="224" t="s">
        <v>699</v>
      </c>
      <c r="G157" s="222"/>
      <c r="H157" s="225">
        <v>19.332999999999998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144</v>
      </c>
      <c r="AU157" s="231" t="s">
        <v>81</v>
      </c>
      <c r="AV157" s="13" t="s">
        <v>81</v>
      </c>
      <c r="AW157" s="13" t="s">
        <v>32</v>
      </c>
      <c r="AX157" s="13" t="s">
        <v>79</v>
      </c>
      <c r="AY157" s="231" t="s">
        <v>135</v>
      </c>
    </row>
    <row r="158" s="13" customFormat="1">
      <c r="A158" s="13"/>
      <c r="B158" s="221"/>
      <c r="C158" s="222"/>
      <c r="D158" s="216" t="s">
        <v>144</v>
      </c>
      <c r="E158" s="222"/>
      <c r="F158" s="224" t="s">
        <v>700</v>
      </c>
      <c r="G158" s="222"/>
      <c r="H158" s="225">
        <v>19.719999999999999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144</v>
      </c>
      <c r="AU158" s="231" t="s">
        <v>81</v>
      </c>
      <c r="AV158" s="13" t="s">
        <v>81</v>
      </c>
      <c r="AW158" s="13" t="s">
        <v>4</v>
      </c>
      <c r="AX158" s="13" t="s">
        <v>79</v>
      </c>
      <c r="AY158" s="231" t="s">
        <v>135</v>
      </c>
    </row>
    <row r="159" s="2" customFormat="1" ht="13.8" customHeight="1">
      <c r="A159" s="39"/>
      <c r="B159" s="40"/>
      <c r="C159" s="203" t="s">
        <v>277</v>
      </c>
      <c r="D159" s="203" t="s">
        <v>136</v>
      </c>
      <c r="E159" s="204" t="s">
        <v>392</v>
      </c>
      <c r="F159" s="205" t="s">
        <v>393</v>
      </c>
      <c r="G159" s="206" t="s">
        <v>394</v>
      </c>
      <c r="H159" s="265"/>
      <c r="I159" s="208"/>
      <c r="J159" s="209">
        <f>ROUND(I159*H159,2)</f>
        <v>0</v>
      </c>
      <c r="K159" s="205" t="s">
        <v>140</v>
      </c>
      <c r="L159" s="45"/>
      <c r="M159" s="210" t="s">
        <v>19</v>
      </c>
      <c r="N159" s="211" t="s">
        <v>42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217</v>
      </c>
      <c r="AT159" s="214" t="s">
        <v>136</v>
      </c>
      <c r="AU159" s="214" t="s">
        <v>81</v>
      </c>
      <c r="AY159" s="18" t="s">
        <v>135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79</v>
      </c>
      <c r="BK159" s="215">
        <f>ROUND(I159*H159,2)</f>
        <v>0</v>
      </c>
      <c r="BL159" s="18" t="s">
        <v>217</v>
      </c>
      <c r="BM159" s="214" t="s">
        <v>701</v>
      </c>
    </row>
    <row r="160" s="2" customFormat="1">
      <c r="A160" s="39"/>
      <c r="B160" s="40"/>
      <c r="C160" s="41"/>
      <c r="D160" s="216" t="s">
        <v>143</v>
      </c>
      <c r="E160" s="41"/>
      <c r="F160" s="217" t="s">
        <v>396</v>
      </c>
      <c r="G160" s="41"/>
      <c r="H160" s="41"/>
      <c r="I160" s="218"/>
      <c r="J160" s="41"/>
      <c r="K160" s="41"/>
      <c r="L160" s="45"/>
      <c r="M160" s="219"/>
      <c r="N160" s="22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="12" customFormat="1" ht="22.8" customHeight="1">
      <c r="A161" s="12"/>
      <c r="B161" s="189"/>
      <c r="C161" s="190"/>
      <c r="D161" s="191" t="s">
        <v>70</v>
      </c>
      <c r="E161" s="263" t="s">
        <v>702</v>
      </c>
      <c r="F161" s="263" t="s">
        <v>703</v>
      </c>
      <c r="G161" s="190"/>
      <c r="H161" s="190"/>
      <c r="I161" s="193"/>
      <c r="J161" s="264">
        <f>BK161</f>
        <v>0</v>
      </c>
      <c r="K161" s="190"/>
      <c r="L161" s="195"/>
      <c r="M161" s="196"/>
      <c r="N161" s="197"/>
      <c r="O161" s="197"/>
      <c r="P161" s="198">
        <f>SUM(P162:P168)</f>
        <v>0</v>
      </c>
      <c r="Q161" s="197"/>
      <c r="R161" s="198">
        <f>SUM(R162:R168)</f>
        <v>0.79327999999999999</v>
      </c>
      <c r="S161" s="197"/>
      <c r="T161" s="199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81</v>
      </c>
      <c r="AT161" s="201" t="s">
        <v>70</v>
      </c>
      <c r="AU161" s="201" t="s">
        <v>79</v>
      </c>
      <c r="AY161" s="200" t="s">
        <v>135</v>
      </c>
      <c r="BK161" s="202">
        <f>SUM(BK162:BK168)</f>
        <v>0</v>
      </c>
    </row>
    <row r="162" s="2" customFormat="1" ht="13.8" customHeight="1">
      <c r="A162" s="39"/>
      <c r="B162" s="40"/>
      <c r="C162" s="203" t="s">
        <v>282</v>
      </c>
      <c r="D162" s="203" t="s">
        <v>136</v>
      </c>
      <c r="E162" s="204" t="s">
        <v>704</v>
      </c>
      <c r="F162" s="205" t="s">
        <v>705</v>
      </c>
      <c r="G162" s="206" t="s">
        <v>159</v>
      </c>
      <c r="H162" s="207">
        <v>32</v>
      </c>
      <c r="I162" s="208"/>
      <c r="J162" s="209">
        <f>ROUND(I162*H162,2)</f>
        <v>0</v>
      </c>
      <c r="K162" s="205" t="s">
        <v>140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0.024590000000000001</v>
      </c>
      <c r="R162" s="212">
        <f>Q162*H162</f>
        <v>0.78688000000000002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217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217</v>
      </c>
      <c r="BM162" s="214" t="s">
        <v>706</v>
      </c>
    </row>
    <row r="163" s="2" customFormat="1">
      <c r="A163" s="39"/>
      <c r="B163" s="40"/>
      <c r="C163" s="41"/>
      <c r="D163" s="216" t="s">
        <v>143</v>
      </c>
      <c r="E163" s="41"/>
      <c r="F163" s="217" t="s">
        <v>707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="13" customFormat="1">
      <c r="A164" s="13"/>
      <c r="B164" s="221"/>
      <c r="C164" s="222"/>
      <c r="D164" s="216" t="s">
        <v>144</v>
      </c>
      <c r="E164" s="223" t="s">
        <v>19</v>
      </c>
      <c r="F164" s="224" t="s">
        <v>708</v>
      </c>
      <c r="G164" s="222"/>
      <c r="H164" s="225">
        <v>32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81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="2" customFormat="1" ht="13.8" customHeight="1">
      <c r="A165" s="39"/>
      <c r="B165" s="40"/>
      <c r="C165" s="203" t="s">
        <v>287</v>
      </c>
      <c r="D165" s="203" t="s">
        <v>136</v>
      </c>
      <c r="E165" s="204" t="s">
        <v>709</v>
      </c>
      <c r="F165" s="205" t="s">
        <v>710</v>
      </c>
      <c r="G165" s="206" t="s">
        <v>159</v>
      </c>
      <c r="H165" s="207">
        <v>32</v>
      </c>
      <c r="I165" s="208"/>
      <c r="J165" s="209">
        <f>ROUND(I165*H165,2)</f>
        <v>0</v>
      </c>
      <c r="K165" s="205" t="s">
        <v>140</v>
      </c>
      <c r="L165" s="45"/>
      <c r="M165" s="210" t="s">
        <v>19</v>
      </c>
      <c r="N165" s="211" t="s">
        <v>42</v>
      </c>
      <c r="O165" s="85"/>
      <c r="P165" s="212">
        <f>O165*H165</f>
        <v>0</v>
      </c>
      <c r="Q165" s="212">
        <v>0.00020000000000000001</v>
      </c>
      <c r="R165" s="212">
        <f>Q165*H165</f>
        <v>0.0064000000000000003</v>
      </c>
      <c r="S165" s="212">
        <v>0</v>
      </c>
      <c r="T165" s="21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4" t="s">
        <v>217</v>
      </c>
      <c r="AT165" s="214" t="s">
        <v>136</v>
      </c>
      <c r="AU165" s="214" t="s">
        <v>81</v>
      </c>
      <c r="AY165" s="18" t="s">
        <v>135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79</v>
      </c>
      <c r="BK165" s="215">
        <f>ROUND(I165*H165,2)</f>
        <v>0</v>
      </c>
      <c r="BL165" s="18" t="s">
        <v>217</v>
      </c>
      <c r="BM165" s="214" t="s">
        <v>711</v>
      </c>
    </row>
    <row r="166" s="2" customFormat="1">
      <c r="A166" s="39"/>
      <c r="B166" s="40"/>
      <c r="C166" s="41"/>
      <c r="D166" s="216" t="s">
        <v>143</v>
      </c>
      <c r="E166" s="41"/>
      <c r="F166" s="217" t="s">
        <v>712</v>
      </c>
      <c r="G166" s="41"/>
      <c r="H166" s="41"/>
      <c r="I166" s="218"/>
      <c r="J166" s="41"/>
      <c r="K166" s="41"/>
      <c r="L166" s="45"/>
      <c r="M166" s="219"/>
      <c r="N166" s="22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="2" customFormat="1" ht="13.8" customHeight="1">
      <c r="A167" s="39"/>
      <c r="B167" s="40"/>
      <c r="C167" s="203" t="s">
        <v>291</v>
      </c>
      <c r="D167" s="203" t="s">
        <v>136</v>
      </c>
      <c r="E167" s="204" t="s">
        <v>713</v>
      </c>
      <c r="F167" s="205" t="s">
        <v>714</v>
      </c>
      <c r="G167" s="206" t="s">
        <v>394</v>
      </c>
      <c r="H167" s="265"/>
      <c r="I167" s="208"/>
      <c r="J167" s="209">
        <f>ROUND(I167*H167,2)</f>
        <v>0</v>
      </c>
      <c r="K167" s="205" t="s">
        <v>140</v>
      </c>
      <c r="L167" s="45"/>
      <c r="M167" s="210" t="s">
        <v>19</v>
      </c>
      <c r="N167" s="211" t="s">
        <v>42</v>
      </c>
      <c r="O167" s="85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4" t="s">
        <v>217</v>
      </c>
      <c r="AT167" s="214" t="s">
        <v>136</v>
      </c>
      <c r="AU167" s="214" t="s">
        <v>81</v>
      </c>
      <c r="AY167" s="18" t="s">
        <v>135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79</v>
      </c>
      <c r="BK167" s="215">
        <f>ROUND(I167*H167,2)</f>
        <v>0</v>
      </c>
      <c r="BL167" s="18" t="s">
        <v>217</v>
      </c>
      <c r="BM167" s="214" t="s">
        <v>715</v>
      </c>
    </row>
    <row r="168" s="2" customFormat="1">
      <c r="A168" s="39"/>
      <c r="B168" s="40"/>
      <c r="C168" s="41"/>
      <c r="D168" s="216" t="s">
        <v>143</v>
      </c>
      <c r="E168" s="41"/>
      <c r="F168" s="217" t="s">
        <v>716</v>
      </c>
      <c r="G168" s="41"/>
      <c r="H168" s="41"/>
      <c r="I168" s="218"/>
      <c r="J168" s="41"/>
      <c r="K168" s="41"/>
      <c r="L168" s="45"/>
      <c r="M168" s="219"/>
      <c r="N168" s="22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143</v>
      </c>
      <c r="AU168" s="18" t="s">
        <v>81</v>
      </c>
    </row>
    <row r="169" s="12" customFormat="1" ht="22.8" customHeight="1">
      <c r="A169" s="12"/>
      <c r="B169" s="189"/>
      <c r="C169" s="190"/>
      <c r="D169" s="191" t="s">
        <v>70</v>
      </c>
      <c r="E169" s="263" t="s">
        <v>717</v>
      </c>
      <c r="F169" s="263" t="s">
        <v>718</v>
      </c>
      <c r="G169" s="190"/>
      <c r="H169" s="190"/>
      <c r="I169" s="193"/>
      <c r="J169" s="264">
        <f>BK169</f>
        <v>0</v>
      </c>
      <c r="K169" s="190"/>
      <c r="L169" s="195"/>
      <c r="M169" s="196"/>
      <c r="N169" s="197"/>
      <c r="O169" s="197"/>
      <c r="P169" s="198">
        <f>SUM(P170:P174)</f>
        <v>0</v>
      </c>
      <c r="Q169" s="197"/>
      <c r="R169" s="198">
        <f>SUM(R170:R174)</f>
        <v>0.01512</v>
      </c>
      <c r="S169" s="197"/>
      <c r="T169" s="199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81</v>
      </c>
      <c r="AT169" s="201" t="s">
        <v>70</v>
      </c>
      <c r="AU169" s="201" t="s">
        <v>79</v>
      </c>
      <c r="AY169" s="200" t="s">
        <v>135</v>
      </c>
      <c r="BK169" s="202">
        <f>SUM(BK170:BK174)</f>
        <v>0</v>
      </c>
    </row>
    <row r="170" s="2" customFormat="1" ht="13.8" customHeight="1">
      <c r="A170" s="39"/>
      <c r="B170" s="40"/>
      <c r="C170" s="203" t="s">
        <v>295</v>
      </c>
      <c r="D170" s="203" t="s">
        <v>136</v>
      </c>
      <c r="E170" s="204" t="s">
        <v>719</v>
      </c>
      <c r="F170" s="205" t="s">
        <v>720</v>
      </c>
      <c r="G170" s="206" t="s">
        <v>165</v>
      </c>
      <c r="H170" s="207">
        <v>28</v>
      </c>
      <c r="I170" s="208"/>
      <c r="J170" s="209">
        <f>ROUND(I170*H170,2)</f>
        <v>0</v>
      </c>
      <c r="K170" s="205" t="s">
        <v>140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0.00054000000000000001</v>
      </c>
      <c r="R170" s="212">
        <f>Q170*H170</f>
        <v>0.01512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217</v>
      </c>
      <c r="AT170" s="214" t="s">
        <v>136</v>
      </c>
      <c r="AU170" s="214" t="s">
        <v>81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217</v>
      </c>
      <c r="BM170" s="214" t="s">
        <v>721</v>
      </c>
    </row>
    <row r="171" s="2" customFormat="1">
      <c r="A171" s="39"/>
      <c r="B171" s="40"/>
      <c r="C171" s="41"/>
      <c r="D171" s="216" t="s">
        <v>143</v>
      </c>
      <c r="E171" s="41"/>
      <c r="F171" s="217" t="s">
        <v>722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81</v>
      </c>
    </row>
    <row r="172" s="13" customFormat="1">
      <c r="A172" s="13"/>
      <c r="B172" s="221"/>
      <c r="C172" s="222"/>
      <c r="D172" s="216" t="s">
        <v>144</v>
      </c>
      <c r="E172" s="223" t="s">
        <v>19</v>
      </c>
      <c r="F172" s="224" t="s">
        <v>723</v>
      </c>
      <c r="G172" s="222"/>
      <c r="H172" s="225">
        <v>28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144</v>
      </c>
      <c r="AU172" s="231" t="s">
        <v>81</v>
      </c>
      <c r="AV172" s="13" t="s">
        <v>81</v>
      </c>
      <c r="AW172" s="13" t="s">
        <v>32</v>
      </c>
      <c r="AX172" s="13" t="s">
        <v>79</v>
      </c>
      <c r="AY172" s="231" t="s">
        <v>135</v>
      </c>
    </row>
    <row r="173" s="2" customFormat="1" ht="13.8" customHeight="1">
      <c r="A173" s="39"/>
      <c r="B173" s="40"/>
      <c r="C173" s="203" t="s">
        <v>299</v>
      </c>
      <c r="D173" s="203" t="s">
        <v>136</v>
      </c>
      <c r="E173" s="204" t="s">
        <v>724</v>
      </c>
      <c r="F173" s="205" t="s">
        <v>725</v>
      </c>
      <c r="G173" s="206" t="s">
        <v>394</v>
      </c>
      <c r="H173" s="265"/>
      <c r="I173" s="208"/>
      <c r="J173" s="209">
        <f>ROUND(I173*H173,2)</f>
        <v>0</v>
      </c>
      <c r="K173" s="205" t="s">
        <v>140</v>
      </c>
      <c r="L173" s="45"/>
      <c r="M173" s="210" t="s">
        <v>19</v>
      </c>
      <c r="N173" s="211" t="s">
        <v>42</v>
      </c>
      <c r="O173" s="85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4" t="s">
        <v>217</v>
      </c>
      <c r="AT173" s="214" t="s">
        <v>136</v>
      </c>
      <c r="AU173" s="214" t="s">
        <v>81</v>
      </c>
      <c r="AY173" s="18" t="s">
        <v>135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79</v>
      </c>
      <c r="BK173" s="215">
        <f>ROUND(I173*H173,2)</f>
        <v>0</v>
      </c>
      <c r="BL173" s="18" t="s">
        <v>217</v>
      </c>
      <c r="BM173" s="214" t="s">
        <v>726</v>
      </c>
    </row>
    <row r="174" s="2" customFormat="1">
      <c r="A174" s="39"/>
      <c r="B174" s="40"/>
      <c r="C174" s="41"/>
      <c r="D174" s="216" t="s">
        <v>143</v>
      </c>
      <c r="E174" s="41"/>
      <c r="F174" s="217" t="s">
        <v>727</v>
      </c>
      <c r="G174" s="41"/>
      <c r="H174" s="41"/>
      <c r="I174" s="218"/>
      <c r="J174" s="41"/>
      <c r="K174" s="41"/>
      <c r="L174" s="45"/>
      <c r="M174" s="266"/>
      <c r="N174" s="267"/>
      <c r="O174" s="268"/>
      <c r="P174" s="268"/>
      <c r="Q174" s="268"/>
      <c r="R174" s="268"/>
      <c r="S174" s="268"/>
      <c r="T174" s="26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143</v>
      </c>
      <c r="AU174" s="18" t="s">
        <v>81</v>
      </c>
    </row>
    <row r="175" s="2" customFormat="1" ht="6.96" customHeight="1">
      <c r="A175" s="39"/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sheet="1" autoFilter="0" formatColumns="0" formatRows="0" objects="1" scenarios="1" spinCount="100000" saltValue="oo60wuO0n6lLulJesylifpK2D90VuIFo4HOUozmYuS/21+xXz+eElL6WXS2OOXrVAukMzAbuByqG1qHSC/Q71g==" hashValue="DPx9sVbmZp4qCXctMcwxn9HisvdYXFFZvrQDO47AwI62Wb7Q7z+/1yVvY7LGfD0agodbmetSZR263UdjsDG6Mw==" algorithmName="SHA-512" password="CC35"/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728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ROUND((SUM(BE84:BE207)),  2)</f>
        <v>0</v>
      </c>
      <c r="G33" s="39"/>
      <c r="H33" s="39"/>
      <c r="I33" s="149">
        <v>0.20999999999999999</v>
      </c>
      <c r="J33" s="148">
        <f>ROUND(((SUM(BE84:BE207))*I33),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ROUND((SUM(BF84:BF207)),  2)</f>
        <v>0</v>
      </c>
      <c r="G34" s="39"/>
      <c r="H34" s="39"/>
      <c r="I34" s="149">
        <v>0.14999999999999999</v>
      </c>
      <c r="J34" s="148">
        <f>ROUND(((SUM(BF84:BF207))*I34),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ROUND((SUM(BG84:BG207)),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ROUND((SUM(BH84:BH207)),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ROUND((SUM(BI84:BI207)),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05 - Vzduchotechnika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729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730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731</v>
      </c>
      <c r="E62" s="175"/>
      <c r="F62" s="175"/>
      <c r="G62" s="175"/>
      <c r="H62" s="175"/>
      <c r="I62" s="175"/>
      <c r="J62" s="176">
        <f>J133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732</v>
      </c>
      <c r="E63" s="175"/>
      <c r="F63" s="175"/>
      <c r="G63" s="175"/>
      <c r="H63" s="175"/>
      <c r="I63" s="175"/>
      <c r="J63" s="176">
        <f>J184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733</v>
      </c>
      <c r="E64" s="175"/>
      <c r="F64" s="175"/>
      <c r="G64" s="175"/>
      <c r="H64" s="175"/>
      <c r="I64" s="175"/>
      <c r="J64" s="176">
        <f>J197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120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4.4" customHeight="1">
      <c r="A74" s="39"/>
      <c r="B74" s="40"/>
      <c r="C74" s="41"/>
      <c r="D74" s="41"/>
      <c r="E74" s="161" t="str">
        <f>E7</f>
        <v>Karlovy Vary, Vřídelní kolonáda, II.etapa oprav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104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5.6" customHeight="1">
      <c r="A76" s="39"/>
      <c r="B76" s="40"/>
      <c r="C76" s="41"/>
      <c r="D76" s="41"/>
      <c r="E76" s="70" t="str">
        <f>E9</f>
        <v>SO 05 - Vzduchotechnika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17. 3. 2021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6.4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>Ing.arch.Jiří Janisch, Útvina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6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Šimková Dita, K.Vary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121</v>
      </c>
      <c r="D83" s="181" t="s">
        <v>56</v>
      </c>
      <c r="E83" s="181" t="s">
        <v>52</v>
      </c>
      <c r="F83" s="181" t="s">
        <v>53</v>
      </c>
      <c r="G83" s="181" t="s">
        <v>122</v>
      </c>
      <c r="H83" s="181" t="s">
        <v>123</v>
      </c>
      <c r="I83" s="181" t="s">
        <v>124</v>
      </c>
      <c r="J83" s="181" t="s">
        <v>108</v>
      </c>
      <c r="K83" s="182" t="s">
        <v>125</v>
      </c>
      <c r="L83" s="183"/>
      <c r="M83" s="93" t="s">
        <v>19</v>
      </c>
      <c r="N83" s="94" t="s">
        <v>41</v>
      </c>
      <c r="O83" s="94" t="s">
        <v>126</v>
      </c>
      <c r="P83" s="94" t="s">
        <v>127</v>
      </c>
      <c r="Q83" s="94" t="s">
        <v>128</v>
      </c>
      <c r="R83" s="94" t="s">
        <v>129</v>
      </c>
      <c r="S83" s="94" t="s">
        <v>130</v>
      </c>
      <c r="T83" s="95" t="s">
        <v>131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132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109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70</v>
      </c>
      <c r="E85" s="192" t="s">
        <v>226</v>
      </c>
      <c r="F85" s="192" t="s">
        <v>226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P86+P133+P184+P197</f>
        <v>0</v>
      </c>
      <c r="Q85" s="197"/>
      <c r="R85" s="198">
        <f>R86+R133+R184+R197</f>
        <v>0</v>
      </c>
      <c r="S85" s="197"/>
      <c r="T85" s="199">
        <f>T86+T133+T184+T197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151</v>
      </c>
      <c r="AT85" s="201" t="s">
        <v>70</v>
      </c>
      <c r="AU85" s="201" t="s">
        <v>71</v>
      </c>
      <c r="AY85" s="200" t="s">
        <v>135</v>
      </c>
      <c r="BK85" s="202">
        <f>BK86+BK133+BK184+BK197</f>
        <v>0</v>
      </c>
    </row>
    <row r="86" s="12" customFormat="1" ht="22.8" customHeight="1">
      <c r="A86" s="12"/>
      <c r="B86" s="189"/>
      <c r="C86" s="190"/>
      <c r="D86" s="191" t="s">
        <v>70</v>
      </c>
      <c r="E86" s="263" t="s">
        <v>614</v>
      </c>
      <c r="F86" s="263" t="s">
        <v>734</v>
      </c>
      <c r="G86" s="190"/>
      <c r="H86" s="190"/>
      <c r="I86" s="193"/>
      <c r="J86" s="264">
        <f>BK86</f>
        <v>0</v>
      </c>
      <c r="K86" s="190"/>
      <c r="L86" s="195"/>
      <c r="M86" s="196"/>
      <c r="N86" s="197"/>
      <c r="O86" s="197"/>
      <c r="P86" s="198">
        <f>SUM(P87:P132)</f>
        <v>0</v>
      </c>
      <c r="Q86" s="197"/>
      <c r="R86" s="198">
        <f>SUM(R87:R132)</f>
        <v>0</v>
      </c>
      <c r="S86" s="197"/>
      <c r="T86" s="199">
        <f>SUM(T87:T132)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151</v>
      </c>
      <c r="AT86" s="201" t="s">
        <v>70</v>
      </c>
      <c r="AU86" s="201" t="s">
        <v>79</v>
      </c>
      <c r="AY86" s="200" t="s">
        <v>135</v>
      </c>
      <c r="BK86" s="202">
        <f>SUM(BK87:BK132)</f>
        <v>0</v>
      </c>
    </row>
    <row r="87" s="2" customFormat="1" ht="13.8" customHeight="1">
      <c r="A87" s="39"/>
      <c r="B87" s="40"/>
      <c r="C87" s="203" t="s">
        <v>79</v>
      </c>
      <c r="D87" s="203" t="s">
        <v>136</v>
      </c>
      <c r="E87" s="204" t="s">
        <v>735</v>
      </c>
      <c r="F87" s="205" t="s">
        <v>736</v>
      </c>
      <c r="G87" s="206" t="s">
        <v>566</v>
      </c>
      <c r="H87" s="207">
        <v>1</v>
      </c>
      <c r="I87" s="208"/>
      <c r="J87" s="209">
        <f>ROUND(I87*H87,2)</f>
        <v>0</v>
      </c>
      <c r="K87" s="205" t="s">
        <v>19</v>
      </c>
      <c r="L87" s="45"/>
      <c r="M87" s="210" t="s">
        <v>19</v>
      </c>
      <c r="N87" s="211" t="s">
        <v>42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737</v>
      </c>
      <c r="AT87" s="214" t="s">
        <v>136</v>
      </c>
      <c r="AU87" s="214" t="s">
        <v>81</v>
      </c>
      <c r="AY87" s="18" t="s">
        <v>135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79</v>
      </c>
      <c r="BK87" s="215">
        <f>ROUND(I87*H87,2)</f>
        <v>0</v>
      </c>
      <c r="BL87" s="18" t="s">
        <v>737</v>
      </c>
      <c r="BM87" s="214" t="s">
        <v>738</v>
      </c>
    </row>
    <row r="88" s="2" customFormat="1">
      <c r="A88" s="39"/>
      <c r="B88" s="40"/>
      <c r="C88" s="41"/>
      <c r="D88" s="216" t="s">
        <v>143</v>
      </c>
      <c r="E88" s="41"/>
      <c r="F88" s="217" t="s">
        <v>736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="2" customFormat="1" ht="13.8" customHeight="1">
      <c r="A89" s="39"/>
      <c r="B89" s="40"/>
      <c r="C89" s="203" t="s">
        <v>81</v>
      </c>
      <c r="D89" s="203" t="s">
        <v>136</v>
      </c>
      <c r="E89" s="204" t="s">
        <v>739</v>
      </c>
      <c r="F89" s="205" t="s">
        <v>740</v>
      </c>
      <c r="G89" s="206" t="s">
        <v>566</v>
      </c>
      <c r="H89" s="207">
        <v>1</v>
      </c>
      <c r="I89" s="208"/>
      <c r="J89" s="209">
        <f>ROUND(I89*H89,2)</f>
        <v>0</v>
      </c>
      <c r="K89" s="205" t="s">
        <v>19</v>
      </c>
      <c r="L89" s="45"/>
      <c r="M89" s="210" t="s">
        <v>19</v>
      </c>
      <c r="N89" s="211" t="s">
        <v>42</v>
      </c>
      <c r="O89" s="85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737</v>
      </c>
      <c r="AT89" s="214" t="s">
        <v>136</v>
      </c>
      <c r="AU89" s="214" t="s">
        <v>81</v>
      </c>
      <c r="AY89" s="18" t="s">
        <v>135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79</v>
      </c>
      <c r="BK89" s="215">
        <f>ROUND(I89*H89,2)</f>
        <v>0</v>
      </c>
      <c r="BL89" s="18" t="s">
        <v>737</v>
      </c>
      <c r="BM89" s="214" t="s">
        <v>741</v>
      </c>
    </row>
    <row r="90" s="2" customFormat="1">
      <c r="A90" s="39"/>
      <c r="B90" s="40"/>
      <c r="C90" s="41"/>
      <c r="D90" s="216" t="s">
        <v>143</v>
      </c>
      <c r="E90" s="41"/>
      <c r="F90" s="217" t="s">
        <v>740</v>
      </c>
      <c r="G90" s="41"/>
      <c r="H90" s="41"/>
      <c r="I90" s="218"/>
      <c r="J90" s="41"/>
      <c r="K90" s="41"/>
      <c r="L90" s="45"/>
      <c r="M90" s="219"/>
      <c r="N90" s="22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143</v>
      </c>
      <c r="AU90" s="18" t="s">
        <v>81</v>
      </c>
    </row>
    <row r="91" s="2" customFormat="1" ht="13.8" customHeight="1">
      <c r="A91" s="39"/>
      <c r="B91" s="40"/>
      <c r="C91" s="203" t="s">
        <v>151</v>
      </c>
      <c r="D91" s="203" t="s">
        <v>136</v>
      </c>
      <c r="E91" s="204" t="s">
        <v>742</v>
      </c>
      <c r="F91" s="205" t="s">
        <v>743</v>
      </c>
      <c r="G91" s="206" t="s">
        <v>566</v>
      </c>
      <c r="H91" s="207">
        <v>2</v>
      </c>
      <c r="I91" s="208"/>
      <c r="J91" s="209">
        <f>ROUND(I91*H91,2)</f>
        <v>0</v>
      </c>
      <c r="K91" s="205" t="s">
        <v>19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737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737</v>
      </c>
      <c r="BM91" s="214" t="s">
        <v>744</v>
      </c>
    </row>
    <row r="92" s="2" customFormat="1">
      <c r="A92" s="39"/>
      <c r="B92" s="40"/>
      <c r="C92" s="41"/>
      <c r="D92" s="216" t="s">
        <v>143</v>
      </c>
      <c r="E92" s="41"/>
      <c r="F92" s="217" t="s">
        <v>743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="2" customFormat="1" ht="13.8" customHeight="1">
      <c r="A93" s="39"/>
      <c r="B93" s="40"/>
      <c r="C93" s="203" t="s">
        <v>141</v>
      </c>
      <c r="D93" s="203" t="s">
        <v>136</v>
      </c>
      <c r="E93" s="204" t="s">
        <v>745</v>
      </c>
      <c r="F93" s="205" t="s">
        <v>746</v>
      </c>
      <c r="G93" s="206" t="s">
        <v>566</v>
      </c>
      <c r="H93" s="207">
        <v>2</v>
      </c>
      <c r="I93" s="208"/>
      <c r="J93" s="209">
        <f>ROUND(I93*H93,2)</f>
        <v>0</v>
      </c>
      <c r="K93" s="205" t="s">
        <v>19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737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737</v>
      </c>
      <c r="BM93" s="214" t="s">
        <v>747</v>
      </c>
    </row>
    <row r="94" s="2" customFormat="1">
      <c r="A94" s="39"/>
      <c r="B94" s="40"/>
      <c r="C94" s="41"/>
      <c r="D94" s="216" t="s">
        <v>143</v>
      </c>
      <c r="E94" s="41"/>
      <c r="F94" s="217" t="s">
        <v>746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="2" customFormat="1" ht="13.8" customHeight="1">
      <c r="A95" s="39"/>
      <c r="B95" s="40"/>
      <c r="C95" s="203" t="s">
        <v>162</v>
      </c>
      <c r="D95" s="203" t="s">
        <v>136</v>
      </c>
      <c r="E95" s="204" t="s">
        <v>748</v>
      </c>
      <c r="F95" s="205" t="s">
        <v>749</v>
      </c>
      <c r="G95" s="206" t="s">
        <v>566</v>
      </c>
      <c r="H95" s="207">
        <v>1</v>
      </c>
      <c r="I95" s="208"/>
      <c r="J95" s="209">
        <f>ROUND(I95*H95,2)</f>
        <v>0</v>
      </c>
      <c r="K95" s="205" t="s">
        <v>19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737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737</v>
      </c>
      <c r="BM95" s="214" t="s">
        <v>750</v>
      </c>
    </row>
    <row r="96" s="2" customFormat="1">
      <c r="A96" s="39"/>
      <c r="B96" s="40"/>
      <c r="C96" s="41"/>
      <c r="D96" s="216" t="s">
        <v>143</v>
      </c>
      <c r="E96" s="41"/>
      <c r="F96" s="217" t="s">
        <v>749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="2" customFormat="1" ht="13.8" customHeight="1">
      <c r="A97" s="39"/>
      <c r="B97" s="40"/>
      <c r="C97" s="203" t="s">
        <v>168</v>
      </c>
      <c r="D97" s="203" t="s">
        <v>136</v>
      </c>
      <c r="E97" s="204" t="s">
        <v>751</v>
      </c>
      <c r="F97" s="205" t="s">
        <v>752</v>
      </c>
      <c r="G97" s="206" t="s">
        <v>566</v>
      </c>
      <c r="H97" s="207">
        <v>1</v>
      </c>
      <c r="I97" s="208"/>
      <c r="J97" s="209">
        <f>ROUND(I97*H97,2)</f>
        <v>0</v>
      </c>
      <c r="K97" s="205" t="s">
        <v>19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737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737</v>
      </c>
      <c r="BM97" s="214" t="s">
        <v>753</v>
      </c>
    </row>
    <row r="98" s="2" customFormat="1">
      <c r="A98" s="39"/>
      <c r="B98" s="40"/>
      <c r="C98" s="41"/>
      <c r="D98" s="216" t="s">
        <v>143</v>
      </c>
      <c r="E98" s="41"/>
      <c r="F98" s="217" t="s">
        <v>752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="2" customFormat="1" ht="13.8" customHeight="1">
      <c r="A99" s="39"/>
      <c r="B99" s="40"/>
      <c r="C99" s="203" t="s">
        <v>174</v>
      </c>
      <c r="D99" s="203" t="s">
        <v>136</v>
      </c>
      <c r="E99" s="204" t="s">
        <v>754</v>
      </c>
      <c r="F99" s="205" t="s">
        <v>755</v>
      </c>
      <c r="G99" s="206" t="s">
        <v>566</v>
      </c>
      <c r="H99" s="207">
        <v>1</v>
      </c>
      <c r="I99" s="208"/>
      <c r="J99" s="209">
        <f>ROUND(I99*H99,2)</f>
        <v>0</v>
      </c>
      <c r="K99" s="205" t="s">
        <v>19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737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737</v>
      </c>
      <c r="BM99" s="214" t="s">
        <v>756</v>
      </c>
    </row>
    <row r="100" s="2" customFormat="1">
      <c r="A100" s="39"/>
      <c r="B100" s="40"/>
      <c r="C100" s="41"/>
      <c r="D100" s="216" t="s">
        <v>143</v>
      </c>
      <c r="E100" s="41"/>
      <c r="F100" s="217" t="s">
        <v>755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="2" customFormat="1" ht="13.8" customHeight="1">
      <c r="A101" s="39"/>
      <c r="B101" s="40"/>
      <c r="C101" s="203" t="s">
        <v>179</v>
      </c>
      <c r="D101" s="203" t="s">
        <v>136</v>
      </c>
      <c r="E101" s="204" t="s">
        <v>757</v>
      </c>
      <c r="F101" s="205" t="s">
        <v>758</v>
      </c>
      <c r="G101" s="206" t="s">
        <v>566</v>
      </c>
      <c r="H101" s="207">
        <v>1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737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737</v>
      </c>
      <c r="BM101" s="214" t="s">
        <v>759</v>
      </c>
    </row>
    <row r="102" s="2" customFormat="1">
      <c r="A102" s="39"/>
      <c r="B102" s="40"/>
      <c r="C102" s="41"/>
      <c r="D102" s="216" t="s">
        <v>143</v>
      </c>
      <c r="E102" s="41"/>
      <c r="F102" s="217" t="s">
        <v>758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="2" customFormat="1" ht="13.8" customHeight="1">
      <c r="A103" s="39"/>
      <c r="B103" s="40"/>
      <c r="C103" s="203" t="s">
        <v>184</v>
      </c>
      <c r="D103" s="203" t="s">
        <v>136</v>
      </c>
      <c r="E103" s="204" t="s">
        <v>760</v>
      </c>
      <c r="F103" s="205" t="s">
        <v>761</v>
      </c>
      <c r="G103" s="206" t="s">
        <v>566</v>
      </c>
      <c r="H103" s="207">
        <v>1</v>
      </c>
      <c r="I103" s="208"/>
      <c r="J103" s="209">
        <f>ROUND(I103*H103,2)</f>
        <v>0</v>
      </c>
      <c r="K103" s="205" t="s">
        <v>19</v>
      </c>
      <c r="L103" s="45"/>
      <c r="M103" s="210" t="s">
        <v>19</v>
      </c>
      <c r="N103" s="211" t="s">
        <v>42</v>
      </c>
      <c r="O103" s="8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737</v>
      </c>
      <c r="AT103" s="214" t="s">
        <v>136</v>
      </c>
      <c r="AU103" s="214" t="s">
        <v>81</v>
      </c>
      <c r="AY103" s="18" t="s">
        <v>135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79</v>
      </c>
      <c r="BK103" s="215">
        <f>ROUND(I103*H103,2)</f>
        <v>0</v>
      </c>
      <c r="BL103" s="18" t="s">
        <v>737</v>
      </c>
      <c r="BM103" s="214" t="s">
        <v>762</v>
      </c>
    </row>
    <row r="104" s="2" customFormat="1">
      <c r="A104" s="39"/>
      <c r="B104" s="40"/>
      <c r="C104" s="41"/>
      <c r="D104" s="216" t="s">
        <v>143</v>
      </c>
      <c r="E104" s="41"/>
      <c r="F104" s="217" t="s">
        <v>761</v>
      </c>
      <c r="G104" s="41"/>
      <c r="H104" s="41"/>
      <c r="I104" s="218"/>
      <c r="J104" s="41"/>
      <c r="K104" s="41"/>
      <c r="L104" s="45"/>
      <c r="M104" s="219"/>
      <c r="N104" s="22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81</v>
      </c>
    </row>
    <row r="105" s="2" customFormat="1" ht="13.8" customHeight="1">
      <c r="A105" s="39"/>
      <c r="B105" s="40"/>
      <c r="C105" s="203" t="s">
        <v>190</v>
      </c>
      <c r="D105" s="203" t="s">
        <v>136</v>
      </c>
      <c r="E105" s="204" t="s">
        <v>763</v>
      </c>
      <c r="F105" s="205" t="s">
        <v>764</v>
      </c>
      <c r="G105" s="206" t="s">
        <v>566</v>
      </c>
      <c r="H105" s="207">
        <v>1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737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737</v>
      </c>
      <c r="BM105" s="214" t="s">
        <v>765</v>
      </c>
    </row>
    <row r="106" s="2" customFormat="1">
      <c r="A106" s="39"/>
      <c r="B106" s="40"/>
      <c r="C106" s="41"/>
      <c r="D106" s="216" t="s">
        <v>143</v>
      </c>
      <c r="E106" s="41"/>
      <c r="F106" s="217" t="s">
        <v>764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="2" customFormat="1" ht="13.8" customHeight="1">
      <c r="A107" s="39"/>
      <c r="B107" s="40"/>
      <c r="C107" s="203" t="s">
        <v>196</v>
      </c>
      <c r="D107" s="203" t="s">
        <v>136</v>
      </c>
      <c r="E107" s="204" t="s">
        <v>766</v>
      </c>
      <c r="F107" s="205" t="s">
        <v>767</v>
      </c>
      <c r="G107" s="206" t="s">
        <v>566</v>
      </c>
      <c r="H107" s="207">
        <v>1</v>
      </c>
      <c r="I107" s="208"/>
      <c r="J107" s="209">
        <f>ROUND(I107*H107,2)</f>
        <v>0</v>
      </c>
      <c r="K107" s="205" t="s">
        <v>19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737</v>
      </c>
      <c r="AT107" s="214" t="s">
        <v>136</v>
      </c>
      <c r="AU107" s="214" t="s">
        <v>81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737</v>
      </c>
      <c r="BM107" s="214" t="s">
        <v>768</v>
      </c>
    </row>
    <row r="108" s="2" customFormat="1">
      <c r="A108" s="39"/>
      <c r="B108" s="40"/>
      <c r="C108" s="41"/>
      <c r="D108" s="216" t="s">
        <v>143</v>
      </c>
      <c r="E108" s="41"/>
      <c r="F108" s="217" t="s">
        <v>767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="2" customFormat="1" ht="13.8" customHeight="1">
      <c r="A109" s="39"/>
      <c r="B109" s="40"/>
      <c r="C109" s="203" t="s">
        <v>200</v>
      </c>
      <c r="D109" s="203" t="s">
        <v>136</v>
      </c>
      <c r="E109" s="204" t="s">
        <v>769</v>
      </c>
      <c r="F109" s="205" t="s">
        <v>770</v>
      </c>
      <c r="G109" s="206" t="s">
        <v>566</v>
      </c>
      <c r="H109" s="207">
        <v>1</v>
      </c>
      <c r="I109" s="208"/>
      <c r="J109" s="209">
        <f>ROUND(I109*H109,2)</f>
        <v>0</v>
      </c>
      <c r="K109" s="205" t="s">
        <v>19</v>
      </c>
      <c r="L109" s="45"/>
      <c r="M109" s="210" t="s">
        <v>19</v>
      </c>
      <c r="N109" s="211" t="s">
        <v>42</v>
      </c>
      <c r="O109" s="85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4" t="s">
        <v>737</v>
      </c>
      <c r="AT109" s="214" t="s">
        <v>136</v>
      </c>
      <c r="AU109" s="214" t="s">
        <v>81</v>
      </c>
      <c r="AY109" s="18" t="s">
        <v>135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8" t="s">
        <v>79</v>
      </c>
      <c r="BK109" s="215">
        <f>ROUND(I109*H109,2)</f>
        <v>0</v>
      </c>
      <c r="BL109" s="18" t="s">
        <v>737</v>
      </c>
      <c r="BM109" s="214" t="s">
        <v>771</v>
      </c>
    </row>
    <row r="110" s="2" customFormat="1">
      <c r="A110" s="39"/>
      <c r="B110" s="40"/>
      <c r="C110" s="41"/>
      <c r="D110" s="216" t="s">
        <v>143</v>
      </c>
      <c r="E110" s="41"/>
      <c r="F110" s="217" t="s">
        <v>770</v>
      </c>
      <c r="G110" s="41"/>
      <c r="H110" s="41"/>
      <c r="I110" s="218"/>
      <c r="J110" s="41"/>
      <c r="K110" s="41"/>
      <c r="L110" s="45"/>
      <c r="M110" s="219"/>
      <c r="N110" s="22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143</v>
      </c>
      <c r="AU110" s="18" t="s">
        <v>81</v>
      </c>
    </row>
    <row r="111" s="2" customFormat="1" ht="13.8" customHeight="1">
      <c r="A111" s="39"/>
      <c r="B111" s="40"/>
      <c r="C111" s="203" t="s">
        <v>205</v>
      </c>
      <c r="D111" s="203" t="s">
        <v>136</v>
      </c>
      <c r="E111" s="204" t="s">
        <v>772</v>
      </c>
      <c r="F111" s="205" t="s">
        <v>773</v>
      </c>
      <c r="G111" s="206" t="s">
        <v>566</v>
      </c>
      <c r="H111" s="207">
        <v>1</v>
      </c>
      <c r="I111" s="208"/>
      <c r="J111" s="209">
        <f>ROUND(I111*H111,2)</f>
        <v>0</v>
      </c>
      <c r="K111" s="205" t="s">
        <v>19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737</v>
      </c>
      <c r="AT111" s="214" t="s">
        <v>136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737</v>
      </c>
      <c r="BM111" s="214" t="s">
        <v>774</v>
      </c>
    </row>
    <row r="112" s="2" customFormat="1">
      <c r="A112" s="39"/>
      <c r="B112" s="40"/>
      <c r="C112" s="41"/>
      <c r="D112" s="216" t="s">
        <v>143</v>
      </c>
      <c r="E112" s="41"/>
      <c r="F112" s="217" t="s">
        <v>773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="2" customFormat="1" ht="13.8" customHeight="1">
      <c r="A113" s="39"/>
      <c r="B113" s="40"/>
      <c r="C113" s="203" t="s">
        <v>209</v>
      </c>
      <c r="D113" s="203" t="s">
        <v>136</v>
      </c>
      <c r="E113" s="204" t="s">
        <v>775</v>
      </c>
      <c r="F113" s="205" t="s">
        <v>776</v>
      </c>
      <c r="G113" s="206" t="s">
        <v>566</v>
      </c>
      <c r="H113" s="207">
        <v>1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737</v>
      </c>
      <c r="AT113" s="214" t="s">
        <v>136</v>
      </c>
      <c r="AU113" s="214" t="s">
        <v>81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737</v>
      </c>
      <c r="BM113" s="214" t="s">
        <v>777</v>
      </c>
    </row>
    <row r="114" s="2" customFormat="1">
      <c r="A114" s="39"/>
      <c r="B114" s="40"/>
      <c r="C114" s="41"/>
      <c r="D114" s="216" t="s">
        <v>143</v>
      </c>
      <c r="E114" s="41"/>
      <c r="F114" s="217" t="s">
        <v>776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="2" customFormat="1" ht="13.8" customHeight="1">
      <c r="A115" s="39"/>
      <c r="B115" s="40"/>
      <c r="C115" s="203" t="s">
        <v>8</v>
      </c>
      <c r="D115" s="203" t="s">
        <v>136</v>
      </c>
      <c r="E115" s="204" t="s">
        <v>778</v>
      </c>
      <c r="F115" s="205" t="s">
        <v>779</v>
      </c>
      <c r="G115" s="206" t="s">
        <v>566</v>
      </c>
      <c r="H115" s="207">
        <v>4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737</v>
      </c>
      <c r="AT115" s="214" t="s">
        <v>136</v>
      </c>
      <c r="AU115" s="214" t="s">
        <v>81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737</v>
      </c>
      <c r="BM115" s="214" t="s">
        <v>780</v>
      </c>
    </row>
    <row r="116" s="2" customFormat="1">
      <c r="A116" s="39"/>
      <c r="B116" s="40"/>
      <c r="C116" s="41"/>
      <c r="D116" s="216" t="s">
        <v>143</v>
      </c>
      <c r="E116" s="41"/>
      <c r="F116" s="217" t="s">
        <v>779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="2" customFormat="1" ht="13.8" customHeight="1">
      <c r="A117" s="39"/>
      <c r="B117" s="40"/>
      <c r="C117" s="203" t="s">
        <v>217</v>
      </c>
      <c r="D117" s="203" t="s">
        <v>136</v>
      </c>
      <c r="E117" s="204" t="s">
        <v>781</v>
      </c>
      <c r="F117" s="205" t="s">
        <v>782</v>
      </c>
      <c r="G117" s="206" t="s">
        <v>566</v>
      </c>
      <c r="H117" s="207">
        <v>4</v>
      </c>
      <c r="I117" s="208"/>
      <c r="J117" s="209">
        <f>ROUND(I117*H117,2)</f>
        <v>0</v>
      </c>
      <c r="K117" s="205" t="s">
        <v>19</v>
      </c>
      <c r="L117" s="45"/>
      <c r="M117" s="210" t="s">
        <v>19</v>
      </c>
      <c r="N117" s="211" t="s">
        <v>42</v>
      </c>
      <c r="O117" s="85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737</v>
      </c>
      <c r="AT117" s="214" t="s">
        <v>136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737</v>
      </c>
      <c r="BM117" s="214" t="s">
        <v>783</v>
      </c>
    </row>
    <row r="118" s="2" customFormat="1">
      <c r="A118" s="39"/>
      <c r="B118" s="40"/>
      <c r="C118" s="41"/>
      <c r="D118" s="216" t="s">
        <v>143</v>
      </c>
      <c r="E118" s="41"/>
      <c r="F118" s="217" t="s">
        <v>782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="2" customFormat="1" ht="13.8" customHeight="1">
      <c r="A119" s="39"/>
      <c r="B119" s="40"/>
      <c r="C119" s="203" t="s">
        <v>221</v>
      </c>
      <c r="D119" s="203" t="s">
        <v>136</v>
      </c>
      <c r="E119" s="204" t="s">
        <v>784</v>
      </c>
      <c r="F119" s="205" t="s">
        <v>785</v>
      </c>
      <c r="G119" s="206" t="s">
        <v>159</v>
      </c>
      <c r="H119" s="207">
        <v>30</v>
      </c>
      <c r="I119" s="208"/>
      <c r="J119" s="209">
        <f>ROUND(I119*H119,2)</f>
        <v>0</v>
      </c>
      <c r="K119" s="205" t="s">
        <v>19</v>
      </c>
      <c r="L119" s="45"/>
      <c r="M119" s="210" t="s">
        <v>19</v>
      </c>
      <c r="N119" s="211" t="s">
        <v>42</v>
      </c>
      <c r="O119" s="85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737</v>
      </c>
      <c r="AT119" s="214" t="s">
        <v>136</v>
      </c>
      <c r="AU119" s="214" t="s">
        <v>81</v>
      </c>
      <c r="AY119" s="18" t="s">
        <v>135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79</v>
      </c>
      <c r="BK119" s="215">
        <f>ROUND(I119*H119,2)</f>
        <v>0</v>
      </c>
      <c r="BL119" s="18" t="s">
        <v>737</v>
      </c>
      <c r="BM119" s="214" t="s">
        <v>786</v>
      </c>
    </row>
    <row r="120" s="2" customFormat="1">
      <c r="A120" s="39"/>
      <c r="B120" s="40"/>
      <c r="C120" s="41"/>
      <c r="D120" s="216" t="s">
        <v>143</v>
      </c>
      <c r="E120" s="41"/>
      <c r="F120" s="217" t="s">
        <v>785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81</v>
      </c>
    </row>
    <row r="121" s="2" customFormat="1" ht="13.8" customHeight="1">
      <c r="A121" s="39"/>
      <c r="B121" s="40"/>
      <c r="C121" s="203" t="s">
        <v>225</v>
      </c>
      <c r="D121" s="203" t="s">
        <v>136</v>
      </c>
      <c r="E121" s="204" t="s">
        <v>787</v>
      </c>
      <c r="F121" s="205" t="s">
        <v>788</v>
      </c>
      <c r="G121" s="206" t="s">
        <v>165</v>
      </c>
      <c r="H121" s="207">
        <v>18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737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737</v>
      </c>
      <c r="BM121" s="214" t="s">
        <v>789</v>
      </c>
    </row>
    <row r="122" s="2" customFormat="1">
      <c r="A122" s="39"/>
      <c r="B122" s="40"/>
      <c r="C122" s="41"/>
      <c r="D122" s="216" t="s">
        <v>143</v>
      </c>
      <c r="E122" s="41"/>
      <c r="F122" s="217" t="s">
        <v>788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="2" customFormat="1" ht="13.8" customHeight="1">
      <c r="A123" s="39"/>
      <c r="B123" s="40"/>
      <c r="C123" s="203" t="s">
        <v>230</v>
      </c>
      <c r="D123" s="203" t="s">
        <v>136</v>
      </c>
      <c r="E123" s="204" t="s">
        <v>790</v>
      </c>
      <c r="F123" s="205" t="s">
        <v>791</v>
      </c>
      <c r="G123" s="206" t="s">
        <v>566</v>
      </c>
      <c r="H123" s="207">
        <v>12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737</v>
      </c>
      <c r="AT123" s="214" t="s">
        <v>136</v>
      </c>
      <c r="AU123" s="214" t="s">
        <v>81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737</v>
      </c>
      <c r="BM123" s="214" t="s">
        <v>792</v>
      </c>
    </row>
    <row r="124" s="2" customFormat="1">
      <c r="A124" s="39"/>
      <c r="B124" s="40"/>
      <c r="C124" s="41"/>
      <c r="D124" s="216" t="s">
        <v>143</v>
      </c>
      <c r="E124" s="41"/>
      <c r="F124" s="217" t="s">
        <v>791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="2" customFormat="1" ht="13.8" customHeight="1">
      <c r="A125" s="39"/>
      <c r="B125" s="40"/>
      <c r="C125" s="203" t="s">
        <v>234</v>
      </c>
      <c r="D125" s="203" t="s">
        <v>136</v>
      </c>
      <c r="E125" s="204" t="s">
        <v>793</v>
      </c>
      <c r="F125" s="205" t="s">
        <v>794</v>
      </c>
      <c r="G125" s="206" t="s">
        <v>159</v>
      </c>
      <c r="H125" s="207">
        <v>57</v>
      </c>
      <c r="I125" s="208"/>
      <c r="J125" s="209">
        <f>ROUND(I125*H125,2)</f>
        <v>0</v>
      </c>
      <c r="K125" s="205" t="s">
        <v>19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737</v>
      </c>
      <c r="AT125" s="214" t="s">
        <v>136</v>
      </c>
      <c r="AU125" s="214" t="s">
        <v>81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737</v>
      </c>
      <c r="BM125" s="214" t="s">
        <v>795</v>
      </c>
    </row>
    <row r="126" s="2" customFormat="1">
      <c r="A126" s="39"/>
      <c r="B126" s="40"/>
      <c r="C126" s="41"/>
      <c r="D126" s="216" t="s">
        <v>143</v>
      </c>
      <c r="E126" s="41"/>
      <c r="F126" s="217" t="s">
        <v>794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81</v>
      </c>
    </row>
    <row r="127" s="2" customFormat="1" ht="13.8" customHeight="1">
      <c r="A127" s="39"/>
      <c r="B127" s="40"/>
      <c r="C127" s="203" t="s">
        <v>7</v>
      </c>
      <c r="D127" s="203" t="s">
        <v>136</v>
      </c>
      <c r="E127" s="204" t="s">
        <v>796</v>
      </c>
      <c r="F127" s="205" t="s">
        <v>797</v>
      </c>
      <c r="G127" s="206" t="s">
        <v>798</v>
      </c>
      <c r="H127" s="207">
        <v>22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737</v>
      </c>
      <c r="AT127" s="214" t="s">
        <v>136</v>
      </c>
      <c r="AU127" s="214" t="s">
        <v>81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737</v>
      </c>
      <c r="BM127" s="214" t="s">
        <v>799</v>
      </c>
    </row>
    <row r="128" s="2" customFormat="1">
      <c r="A128" s="39"/>
      <c r="B128" s="40"/>
      <c r="C128" s="41"/>
      <c r="D128" s="216" t="s">
        <v>143</v>
      </c>
      <c r="E128" s="41"/>
      <c r="F128" s="217" t="s">
        <v>797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81</v>
      </c>
    </row>
    <row r="129" s="2" customFormat="1" ht="13.8" customHeight="1">
      <c r="A129" s="39"/>
      <c r="B129" s="40"/>
      <c r="C129" s="203" t="s">
        <v>243</v>
      </c>
      <c r="D129" s="203" t="s">
        <v>136</v>
      </c>
      <c r="E129" s="204" t="s">
        <v>800</v>
      </c>
      <c r="F129" s="205" t="s">
        <v>801</v>
      </c>
      <c r="G129" s="206" t="s">
        <v>182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737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737</v>
      </c>
      <c r="BM129" s="214" t="s">
        <v>802</v>
      </c>
    </row>
    <row r="130" s="2" customFormat="1">
      <c r="A130" s="39"/>
      <c r="B130" s="40"/>
      <c r="C130" s="41"/>
      <c r="D130" s="216" t="s">
        <v>143</v>
      </c>
      <c r="E130" s="41"/>
      <c r="F130" s="217" t="s">
        <v>801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="2" customFormat="1" ht="13.8" customHeight="1">
      <c r="A131" s="39"/>
      <c r="B131" s="40"/>
      <c r="C131" s="203" t="s">
        <v>249</v>
      </c>
      <c r="D131" s="203" t="s">
        <v>136</v>
      </c>
      <c r="E131" s="204" t="s">
        <v>803</v>
      </c>
      <c r="F131" s="205" t="s">
        <v>223</v>
      </c>
      <c r="G131" s="206" t="s">
        <v>182</v>
      </c>
      <c r="H131" s="207">
        <v>1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737</v>
      </c>
      <c r="AT131" s="214" t="s">
        <v>136</v>
      </c>
      <c r="AU131" s="214" t="s">
        <v>81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737</v>
      </c>
      <c r="BM131" s="214" t="s">
        <v>804</v>
      </c>
    </row>
    <row r="132" s="2" customFormat="1">
      <c r="A132" s="39"/>
      <c r="B132" s="40"/>
      <c r="C132" s="41"/>
      <c r="D132" s="216" t="s">
        <v>143</v>
      </c>
      <c r="E132" s="41"/>
      <c r="F132" s="217" t="s">
        <v>223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81</v>
      </c>
    </row>
    <row r="133" s="12" customFormat="1" ht="22.8" customHeight="1">
      <c r="A133" s="12"/>
      <c r="B133" s="189"/>
      <c r="C133" s="190"/>
      <c r="D133" s="191" t="s">
        <v>70</v>
      </c>
      <c r="E133" s="263" t="s">
        <v>618</v>
      </c>
      <c r="F133" s="263" t="s">
        <v>805</v>
      </c>
      <c r="G133" s="190"/>
      <c r="H133" s="190"/>
      <c r="I133" s="193"/>
      <c r="J133" s="264">
        <f>BK133</f>
        <v>0</v>
      </c>
      <c r="K133" s="190"/>
      <c r="L133" s="195"/>
      <c r="M133" s="196"/>
      <c r="N133" s="197"/>
      <c r="O133" s="197"/>
      <c r="P133" s="198">
        <f>SUM(P134:P183)</f>
        <v>0</v>
      </c>
      <c r="Q133" s="197"/>
      <c r="R133" s="198">
        <f>SUM(R134:R183)</f>
        <v>0</v>
      </c>
      <c r="S133" s="197"/>
      <c r="T133" s="199">
        <f>SUM(T134:T183)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151</v>
      </c>
      <c r="AT133" s="201" t="s">
        <v>70</v>
      </c>
      <c r="AU133" s="201" t="s">
        <v>79</v>
      </c>
      <c r="AY133" s="200" t="s">
        <v>135</v>
      </c>
      <c r="BK133" s="202">
        <f>SUM(BK134:BK183)</f>
        <v>0</v>
      </c>
    </row>
    <row r="134" s="2" customFormat="1" ht="13.8" customHeight="1">
      <c r="A134" s="39"/>
      <c r="B134" s="40"/>
      <c r="C134" s="203" t="s">
        <v>253</v>
      </c>
      <c r="D134" s="203" t="s">
        <v>136</v>
      </c>
      <c r="E134" s="204" t="s">
        <v>806</v>
      </c>
      <c r="F134" s="205" t="s">
        <v>807</v>
      </c>
      <c r="G134" s="206" t="s">
        <v>566</v>
      </c>
      <c r="H134" s="207">
        <v>1</v>
      </c>
      <c r="I134" s="208"/>
      <c r="J134" s="209">
        <f>ROUND(I134*H134,2)</f>
        <v>0</v>
      </c>
      <c r="K134" s="205" t="s">
        <v>19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737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737</v>
      </c>
      <c r="BM134" s="214" t="s">
        <v>808</v>
      </c>
    </row>
    <row r="135" s="2" customFormat="1">
      <c r="A135" s="39"/>
      <c r="B135" s="40"/>
      <c r="C135" s="41"/>
      <c r="D135" s="216" t="s">
        <v>143</v>
      </c>
      <c r="E135" s="41"/>
      <c r="F135" s="217" t="s">
        <v>807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="2" customFormat="1" ht="13.8" customHeight="1">
      <c r="A136" s="39"/>
      <c r="B136" s="40"/>
      <c r="C136" s="203" t="s">
        <v>257</v>
      </c>
      <c r="D136" s="203" t="s">
        <v>136</v>
      </c>
      <c r="E136" s="204" t="s">
        <v>809</v>
      </c>
      <c r="F136" s="205" t="s">
        <v>740</v>
      </c>
      <c r="G136" s="206" t="s">
        <v>566</v>
      </c>
      <c r="H136" s="207">
        <v>1</v>
      </c>
      <c r="I136" s="208"/>
      <c r="J136" s="209">
        <f>ROUND(I136*H136,2)</f>
        <v>0</v>
      </c>
      <c r="K136" s="205" t="s">
        <v>19</v>
      </c>
      <c r="L136" s="45"/>
      <c r="M136" s="210" t="s">
        <v>19</v>
      </c>
      <c r="N136" s="211" t="s">
        <v>42</v>
      </c>
      <c r="O136" s="8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737</v>
      </c>
      <c r="AT136" s="214" t="s">
        <v>136</v>
      </c>
      <c r="AU136" s="214" t="s">
        <v>81</v>
      </c>
      <c r="AY136" s="18" t="s">
        <v>135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79</v>
      </c>
      <c r="BK136" s="215">
        <f>ROUND(I136*H136,2)</f>
        <v>0</v>
      </c>
      <c r="BL136" s="18" t="s">
        <v>737</v>
      </c>
      <c r="BM136" s="214" t="s">
        <v>810</v>
      </c>
    </row>
    <row r="137" s="2" customFormat="1">
      <c r="A137" s="39"/>
      <c r="B137" s="40"/>
      <c r="C137" s="41"/>
      <c r="D137" s="216" t="s">
        <v>143</v>
      </c>
      <c r="E137" s="41"/>
      <c r="F137" s="217" t="s">
        <v>740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81</v>
      </c>
    </row>
    <row r="138" s="2" customFormat="1" ht="13.8" customHeight="1">
      <c r="A138" s="39"/>
      <c r="B138" s="40"/>
      <c r="C138" s="203" t="s">
        <v>261</v>
      </c>
      <c r="D138" s="203" t="s">
        <v>136</v>
      </c>
      <c r="E138" s="204" t="s">
        <v>811</v>
      </c>
      <c r="F138" s="205" t="s">
        <v>812</v>
      </c>
      <c r="G138" s="206" t="s">
        <v>566</v>
      </c>
      <c r="H138" s="207">
        <v>2</v>
      </c>
      <c r="I138" s="208"/>
      <c r="J138" s="209">
        <f>ROUND(I138*H138,2)</f>
        <v>0</v>
      </c>
      <c r="K138" s="205" t="s">
        <v>19</v>
      </c>
      <c r="L138" s="45"/>
      <c r="M138" s="210" t="s">
        <v>19</v>
      </c>
      <c r="N138" s="211" t="s">
        <v>42</v>
      </c>
      <c r="O138" s="85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4" t="s">
        <v>737</v>
      </c>
      <c r="AT138" s="214" t="s">
        <v>136</v>
      </c>
      <c r="AU138" s="214" t="s">
        <v>81</v>
      </c>
      <c r="AY138" s="18" t="s">
        <v>135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79</v>
      </c>
      <c r="BK138" s="215">
        <f>ROUND(I138*H138,2)</f>
        <v>0</v>
      </c>
      <c r="BL138" s="18" t="s">
        <v>737</v>
      </c>
      <c r="BM138" s="214" t="s">
        <v>813</v>
      </c>
    </row>
    <row r="139" s="2" customFormat="1">
      <c r="A139" s="39"/>
      <c r="B139" s="40"/>
      <c r="C139" s="41"/>
      <c r="D139" s="216" t="s">
        <v>143</v>
      </c>
      <c r="E139" s="41"/>
      <c r="F139" s="217" t="s">
        <v>812</v>
      </c>
      <c r="G139" s="41"/>
      <c r="H139" s="41"/>
      <c r="I139" s="218"/>
      <c r="J139" s="41"/>
      <c r="K139" s="41"/>
      <c r="L139" s="45"/>
      <c r="M139" s="219"/>
      <c r="N139" s="22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81</v>
      </c>
    </row>
    <row r="140" s="2" customFormat="1" ht="13.8" customHeight="1">
      <c r="A140" s="39"/>
      <c r="B140" s="40"/>
      <c r="C140" s="203" t="s">
        <v>265</v>
      </c>
      <c r="D140" s="203" t="s">
        <v>136</v>
      </c>
      <c r="E140" s="204" t="s">
        <v>814</v>
      </c>
      <c r="F140" s="205" t="s">
        <v>815</v>
      </c>
      <c r="G140" s="206" t="s">
        <v>566</v>
      </c>
      <c r="H140" s="207">
        <v>3</v>
      </c>
      <c r="I140" s="208"/>
      <c r="J140" s="209">
        <f>ROUND(I140*H140,2)</f>
        <v>0</v>
      </c>
      <c r="K140" s="205" t="s">
        <v>19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737</v>
      </c>
      <c r="AT140" s="214" t="s">
        <v>136</v>
      </c>
      <c r="AU140" s="214" t="s">
        <v>81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737</v>
      </c>
      <c r="BM140" s="214" t="s">
        <v>816</v>
      </c>
    </row>
    <row r="141" s="2" customFormat="1">
      <c r="A141" s="39"/>
      <c r="B141" s="40"/>
      <c r="C141" s="41"/>
      <c r="D141" s="216" t="s">
        <v>143</v>
      </c>
      <c r="E141" s="41"/>
      <c r="F141" s="217" t="s">
        <v>815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="2" customFormat="1" ht="13.8" customHeight="1">
      <c r="A142" s="39"/>
      <c r="B142" s="40"/>
      <c r="C142" s="203" t="s">
        <v>269</v>
      </c>
      <c r="D142" s="203" t="s">
        <v>136</v>
      </c>
      <c r="E142" s="204" t="s">
        <v>817</v>
      </c>
      <c r="F142" s="205" t="s">
        <v>818</v>
      </c>
      <c r="G142" s="206" t="s">
        <v>566</v>
      </c>
      <c r="H142" s="207">
        <v>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737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737</v>
      </c>
      <c r="BM142" s="214" t="s">
        <v>819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818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="2" customFormat="1" ht="13.8" customHeight="1">
      <c r="A144" s="39"/>
      <c r="B144" s="40"/>
      <c r="C144" s="203" t="s">
        <v>273</v>
      </c>
      <c r="D144" s="203" t="s">
        <v>136</v>
      </c>
      <c r="E144" s="204" t="s">
        <v>820</v>
      </c>
      <c r="F144" s="205" t="s">
        <v>821</v>
      </c>
      <c r="G144" s="206" t="s">
        <v>566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737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737</v>
      </c>
      <c r="BM144" s="214" t="s">
        <v>822</v>
      </c>
    </row>
    <row r="145" s="2" customFormat="1">
      <c r="A145" s="39"/>
      <c r="B145" s="40"/>
      <c r="C145" s="41"/>
      <c r="D145" s="216" t="s">
        <v>143</v>
      </c>
      <c r="E145" s="41"/>
      <c r="F145" s="217" t="s">
        <v>821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="2" customFormat="1" ht="13.8" customHeight="1">
      <c r="A146" s="39"/>
      <c r="B146" s="40"/>
      <c r="C146" s="203" t="s">
        <v>277</v>
      </c>
      <c r="D146" s="203" t="s">
        <v>136</v>
      </c>
      <c r="E146" s="204" t="s">
        <v>823</v>
      </c>
      <c r="F146" s="205" t="s">
        <v>824</v>
      </c>
      <c r="G146" s="206" t="s">
        <v>566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737</v>
      </c>
      <c r="AT146" s="214" t="s">
        <v>136</v>
      </c>
      <c r="AU146" s="214" t="s">
        <v>81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737</v>
      </c>
      <c r="BM146" s="214" t="s">
        <v>825</v>
      </c>
    </row>
    <row r="147" s="2" customFormat="1">
      <c r="A147" s="39"/>
      <c r="B147" s="40"/>
      <c r="C147" s="41"/>
      <c r="D147" s="216" t="s">
        <v>143</v>
      </c>
      <c r="E147" s="41"/>
      <c r="F147" s="217" t="s">
        <v>824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="2" customFormat="1" ht="13.8" customHeight="1">
      <c r="A148" s="39"/>
      <c r="B148" s="40"/>
      <c r="C148" s="203" t="s">
        <v>282</v>
      </c>
      <c r="D148" s="203" t="s">
        <v>136</v>
      </c>
      <c r="E148" s="204" t="s">
        <v>826</v>
      </c>
      <c r="F148" s="205" t="s">
        <v>827</v>
      </c>
      <c r="G148" s="206" t="s">
        <v>566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737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737</v>
      </c>
      <c r="BM148" s="214" t="s">
        <v>828</v>
      </c>
    </row>
    <row r="149" s="2" customFormat="1">
      <c r="A149" s="39"/>
      <c r="B149" s="40"/>
      <c r="C149" s="41"/>
      <c r="D149" s="216" t="s">
        <v>143</v>
      </c>
      <c r="E149" s="41"/>
      <c r="F149" s="217" t="s">
        <v>827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="2" customFormat="1" ht="13.8" customHeight="1">
      <c r="A150" s="39"/>
      <c r="B150" s="40"/>
      <c r="C150" s="203" t="s">
        <v>287</v>
      </c>
      <c r="D150" s="203" t="s">
        <v>136</v>
      </c>
      <c r="E150" s="204" t="s">
        <v>829</v>
      </c>
      <c r="F150" s="205" t="s">
        <v>830</v>
      </c>
      <c r="G150" s="206" t="s">
        <v>566</v>
      </c>
      <c r="H150" s="207">
        <v>1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737</v>
      </c>
      <c r="AT150" s="214" t="s">
        <v>136</v>
      </c>
      <c r="AU150" s="214" t="s">
        <v>81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737</v>
      </c>
      <c r="BM150" s="214" t="s">
        <v>831</v>
      </c>
    </row>
    <row r="151" s="2" customFormat="1">
      <c r="A151" s="39"/>
      <c r="B151" s="40"/>
      <c r="C151" s="41"/>
      <c r="D151" s="216" t="s">
        <v>143</v>
      </c>
      <c r="E151" s="41"/>
      <c r="F151" s="217" t="s">
        <v>830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81</v>
      </c>
    </row>
    <row r="152" s="2" customFormat="1" ht="13.8" customHeight="1">
      <c r="A152" s="39"/>
      <c r="B152" s="40"/>
      <c r="C152" s="203" t="s">
        <v>291</v>
      </c>
      <c r="D152" s="203" t="s">
        <v>136</v>
      </c>
      <c r="E152" s="204" t="s">
        <v>832</v>
      </c>
      <c r="F152" s="205" t="s">
        <v>764</v>
      </c>
      <c r="G152" s="206" t="s">
        <v>566</v>
      </c>
      <c r="H152" s="207">
        <v>1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737</v>
      </c>
      <c r="AT152" s="214" t="s">
        <v>136</v>
      </c>
      <c r="AU152" s="214" t="s">
        <v>81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737</v>
      </c>
      <c r="BM152" s="214" t="s">
        <v>833</v>
      </c>
    </row>
    <row r="153" s="2" customFormat="1">
      <c r="A153" s="39"/>
      <c r="B153" s="40"/>
      <c r="C153" s="41"/>
      <c r="D153" s="216" t="s">
        <v>143</v>
      </c>
      <c r="E153" s="41"/>
      <c r="F153" s="217" t="s">
        <v>764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81</v>
      </c>
    </row>
    <row r="154" s="2" customFormat="1" ht="13.8" customHeight="1">
      <c r="A154" s="39"/>
      <c r="B154" s="40"/>
      <c r="C154" s="203" t="s">
        <v>295</v>
      </c>
      <c r="D154" s="203" t="s">
        <v>136</v>
      </c>
      <c r="E154" s="204" t="s">
        <v>834</v>
      </c>
      <c r="F154" s="205" t="s">
        <v>835</v>
      </c>
      <c r="G154" s="206" t="s">
        <v>566</v>
      </c>
      <c r="H154" s="207">
        <v>1</v>
      </c>
      <c r="I154" s="208"/>
      <c r="J154" s="209">
        <f>ROUND(I154*H154,2)</f>
        <v>0</v>
      </c>
      <c r="K154" s="205" t="s">
        <v>19</v>
      </c>
      <c r="L154" s="45"/>
      <c r="M154" s="210" t="s">
        <v>19</v>
      </c>
      <c r="N154" s="211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737</v>
      </c>
      <c r="AT154" s="214" t="s">
        <v>136</v>
      </c>
      <c r="AU154" s="214" t="s">
        <v>81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737</v>
      </c>
      <c r="BM154" s="214" t="s">
        <v>836</v>
      </c>
    </row>
    <row r="155" s="2" customFormat="1">
      <c r="A155" s="39"/>
      <c r="B155" s="40"/>
      <c r="C155" s="41"/>
      <c r="D155" s="216" t="s">
        <v>143</v>
      </c>
      <c r="E155" s="41"/>
      <c r="F155" s="217" t="s">
        <v>835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81</v>
      </c>
    </row>
    <row r="156" s="2" customFormat="1" ht="13.8" customHeight="1">
      <c r="A156" s="39"/>
      <c r="B156" s="40"/>
      <c r="C156" s="203" t="s">
        <v>299</v>
      </c>
      <c r="D156" s="203" t="s">
        <v>136</v>
      </c>
      <c r="E156" s="204" t="s">
        <v>837</v>
      </c>
      <c r="F156" s="205" t="s">
        <v>838</v>
      </c>
      <c r="G156" s="206" t="s">
        <v>566</v>
      </c>
      <c r="H156" s="207">
        <v>1</v>
      </c>
      <c r="I156" s="208"/>
      <c r="J156" s="209">
        <f>ROUND(I156*H156,2)</f>
        <v>0</v>
      </c>
      <c r="K156" s="205" t="s">
        <v>19</v>
      </c>
      <c r="L156" s="45"/>
      <c r="M156" s="210" t="s">
        <v>19</v>
      </c>
      <c r="N156" s="211" t="s">
        <v>42</v>
      </c>
      <c r="O156" s="85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4" t="s">
        <v>737</v>
      </c>
      <c r="AT156" s="214" t="s">
        <v>136</v>
      </c>
      <c r="AU156" s="214" t="s">
        <v>81</v>
      </c>
      <c r="AY156" s="18" t="s">
        <v>135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79</v>
      </c>
      <c r="BK156" s="215">
        <f>ROUND(I156*H156,2)</f>
        <v>0</v>
      </c>
      <c r="BL156" s="18" t="s">
        <v>737</v>
      </c>
      <c r="BM156" s="214" t="s">
        <v>839</v>
      </c>
    </row>
    <row r="157" s="2" customFormat="1">
      <c r="A157" s="39"/>
      <c r="B157" s="40"/>
      <c r="C157" s="41"/>
      <c r="D157" s="216" t="s">
        <v>143</v>
      </c>
      <c r="E157" s="41"/>
      <c r="F157" s="217" t="s">
        <v>838</v>
      </c>
      <c r="G157" s="41"/>
      <c r="H157" s="41"/>
      <c r="I157" s="218"/>
      <c r="J157" s="41"/>
      <c r="K157" s="41"/>
      <c r="L157" s="45"/>
      <c r="M157" s="219"/>
      <c r="N157" s="22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81</v>
      </c>
    </row>
    <row r="158" s="2" customFormat="1" ht="13.8" customHeight="1">
      <c r="A158" s="39"/>
      <c r="B158" s="40"/>
      <c r="C158" s="203" t="s">
        <v>303</v>
      </c>
      <c r="D158" s="203" t="s">
        <v>136</v>
      </c>
      <c r="E158" s="204" t="s">
        <v>840</v>
      </c>
      <c r="F158" s="205" t="s">
        <v>841</v>
      </c>
      <c r="G158" s="206" t="s">
        <v>566</v>
      </c>
      <c r="H158" s="207">
        <v>1</v>
      </c>
      <c r="I158" s="208"/>
      <c r="J158" s="209">
        <f>ROUND(I158*H158,2)</f>
        <v>0</v>
      </c>
      <c r="K158" s="205" t="s">
        <v>19</v>
      </c>
      <c r="L158" s="45"/>
      <c r="M158" s="210" t="s">
        <v>19</v>
      </c>
      <c r="N158" s="211" t="s">
        <v>42</v>
      </c>
      <c r="O158" s="85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4" t="s">
        <v>737</v>
      </c>
      <c r="AT158" s="214" t="s">
        <v>136</v>
      </c>
      <c r="AU158" s="214" t="s">
        <v>81</v>
      </c>
      <c r="AY158" s="18" t="s">
        <v>135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79</v>
      </c>
      <c r="BK158" s="215">
        <f>ROUND(I158*H158,2)</f>
        <v>0</v>
      </c>
      <c r="BL158" s="18" t="s">
        <v>737</v>
      </c>
      <c r="BM158" s="214" t="s">
        <v>842</v>
      </c>
    </row>
    <row r="159" s="2" customFormat="1">
      <c r="A159" s="39"/>
      <c r="B159" s="40"/>
      <c r="C159" s="41"/>
      <c r="D159" s="216" t="s">
        <v>143</v>
      </c>
      <c r="E159" s="41"/>
      <c r="F159" s="217" t="s">
        <v>841</v>
      </c>
      <c r="G159" s="41"/>
      <c r="H159" s="41"/>
      <c r="I159" s="218"/>
      <c r="J159" s="41"/>
      <c r="K159" s="41"/>
      <c r="L159" s="45"/>
      <c r="M159" s="219"/>
      <c r="N159" s="22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81</v>
      </c>
    </row>
    <row r="160" s="2" customFormat="1" ht="13.8" customHeight="1">
      <c r="A160" s="39"/>
      <c r="B160" s="40"/>
      <c r="C160" s="203" t="s">
        <v>307</v>
      </c>
      <c r="D160" s="203" t="s">
        <v>136</v>
      </c>
      <c r="E160" s="204" t="s">
        <v>843</v>
      </c>
      <c r="F160" s="205" t="s">
        <v>844</v>
      </c>
      <c r="G160" s="206" t="s">
        <v>566</v>
      </c>
      <c r="H160" s="207">
        <v>1</v>
      </c>
      <c r="I160" s="208"/>
      <c r="J160" s="209">
        <f>ROUND(I160*H160,2)</f>
        <v>0</v>
      </c>
      <c r="K160" s="205" t="s">
        <v>19</v>
      </c>
      <c r="L160" s="45"/>
      <c r="M160" s="210" t="s">
        <v>19</v>
      </c>
      <c r="N160" s="211" t="s">
        <v>42</v>
      </c>
      <c r="O160" s="85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4" t="s">
        <v>737</v>
      </c>
      <c r="AT160" s="214" t="s">
        <v>136</v>
      </c>
      <c r="AU160" s="214" t="s">
        <v>81</v>
      </c>
      <c r="AY160" s="18" t="s">
        <v>135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79</v>
      </c>
      <c r="BK160" s="215">
        <f>ROUND(I160*H160,2)</f>
        <v>0</v>
      </c>
      <c r="BL160" s="18" t="s">
        <v>737</v>
      </c>
      <c r="BM160" s="214" t="s">
        <v>845</v>
      </c>
    </row>
    <row r="161" s="2" customFormat="1">
      <c r="A161" s="39"/>
      <c r="B161" s="40"/>
      <c r="C161" s="41"/>
      <c r="D161" s="216" t="s">
        <v>143</v>
      </c>
      <c r="E161" s="41"/>
      <c r="F161" s="217" t="s">
        <v>844</v>
      </c>
      <c r="G161" s="41"/>
      <c r="H161" s="41"/>
      <c r="I161" s="218"/>
      <c r="J161" s="41"/>
      <c r="K161" s="41"/>
      <c r="L161" s="45"/>
      <c r="M161" s="219"/>
      <c r="N161" s="22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143</v>
      </c>
      <c r="AU161" s="18" t="s">
        <v>81</v>
      </c>
    </row>
    <row r="162" s="2" customFormat="1" ht="13.8" customHeight="1">
      <c r="A162" s="39"/>
      <c r="B162" s="40"/>
      <c r="C162" s="203" t="s">
        <v>310</v>
      </c>
      <c r="D162" s="203" t="s">
        <v>136</v>
      </c>
      <c r="E162" s="204" t="s">
        <v>846</v>
      </c>
      <c r="F162" s="205" t="s">
        <v>770</v>
      </c>
      <c r="G162" s="206" t="s">
        <v>566</v>
      </c>
      <c r="H162" s="207">
        <v>1</v>
      </c>
      <c r="I162" s="208"/>
      <c r="J162" s="209">
        <f>ROUND(I162*H162,2)</f>
        <v>0</v>
      </c>
      <c r="K162" s="205" t="s">
        <v>19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737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737</v>
      </c>
      <c r="BM162" s="214" t="s">
        <v>847</v>
      </c>
    </row>
    <row r="163" s="2" customFormat="1">
      <c r="A163" s="39"/>
      <c r="B163" s="40"/>
      <c r="C163" s="41"/>
      <c r="D163" s="216" t="s">
        <v>143</v>
      </c>
      <c r="E163" s="41"/>
      <c r="F163" s="217" t="s">
        <v>770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="2" customFormat="1" ht="13.8" customHeight="1">
      <c r="A164" s="39"/>
      <c r="B164" s="40"/>
      <c r="C164" s="203" t="s">
        <v>315</v>
      </c>
      <c r="D164" s="203" t="s">
        <v>136</v>
      </c>
      <c r="E164" s="204" t="s">
        <v>848</v>
      </c>
      <c r="F164" s="205" t="s">
        <v>849</v>
      </c>
      <c r="G164" s="206" t="s">
        <v>566</v>
      </c>
      <c r="H164" s="207">
        <v>1</v>
      </c>
      <c r="I164" s="208"/>
      <c r="J164" s="209">
        <f>ROUND(I164*H164,2)</f>
        <v>0</v>
      </c>
      <c r="K164" s="205" t="s">
        <v>19</v>
      </c>
      <c r="L164" s="45"/>
      <c r="M164" s="210" t="s">
        <v>19</v>
      </c>
      <c r="N164" s="211" t="s">
        <v>42</v>
      </c>
      <c r="O164" s="85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4" t="s">
        <v>737</v>
      </c>
      <c r="AT164" s="214" t="s">
        <v>136</v>
      </c>
      <c r="AU164" s="214" t="s">
        <v>81</v>
      </c>
      <c r="AY164" s="18" t="s">
        <v>135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8" t="s">
        <v>79</v>
      </c>
      <c r="BK164" s="215">
        <f>ROUND(I164*H164,2)</f>
        <v>0</v>
      </c>
      <c r="BL164" s="18" t="s">
        <v>737</v>
      </c>
      <c r="BM164" s="214" t="s">
        <v>850</v>
      </c>
    </row>
    <row r="165" s="2" customFormat="1">
      <c r="A165" s="39"/>
      <c r="B165" s="40"/>
      <c r="C165" s="41"/>
      <c r="D165" s="216" t="s">
        <v>143</v>
      </c>
      <c r="E165" s="41"/>
      <c r="F165" s="217" t="s">
        <v>849</v>
      </c>
      <c r="G165" s="41"/>
      <c r="H165" s="41"/>
      <c r="I165" s="218"/>
      <c r="J165" s="41"/>
      <c r="K165" s="41"/>
      <c r="L165" s="45"/>
      <c r="M165" s="219"/>
      <c r="N165" s="22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143</v>
      </c>
      <c r="AU165" s="18" t="s">
        <v>81</v>
      </c>
    </row>
    <row r="166" s="2" customFormat="1" ht="13.8" customHeight="1">
      <c r="A166" s="39"/>
      <c r="B166" s="40"/>
      <c r="C166" s="203" t="s">
        <v>319</v>
      </c>
      <c r="D166" s="203" t="s">
        <v>136</v>
      </c>
      <c r="E166" s="204" t="s">
        <v>851</v>
      </c>
      <c r="F166" s="205" t="s">
        <v>852</v>
      </c>
      <c r="G166" s="206" t="s">
        <v>566</v>
      </c>
      <c r="H166" s="207">
        <v>7</v>
      </c>
      <c r="I166" s="208"/>
      <c r="J166" s="209">
        <f>ROUND(I166*H166,2)</f>
        <v>0</v>
      </c>
      <c r="K166" s="205" t="s">
        <v>19</v>
      </c>
      <c r="L166" s="45"/>
      <c r="M166" s="210" t="s">
        <v>19</v>
      </c>
      <c r="N166" s="211" t="s">
        <v>42</v>
      </c>
      <c r="O166" s="85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4" t="s">
        <v>737</v>
      </c>
      <c r="AT166" s="214" t="s">
        <v>136</v>
      </c>
      <c r="AU166" s="214" t="s">
        <v>81</v>
      </c>
      <c r="AY166" s="18" t="s">
        <v>135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79</v>
      </c>
      <c r="BK166" s="215">
        <f>ROUND(I166*H166,2)</f>
        <v>0</v>
      </c>
      <c r="BL166" s="18" t="s">
        <v>737</v>
      </c>
      <c r="BM166" s="214" t="s">
        <v>853</v>
      </c>
    </row>
    <row r="167" s="2" customFormat="1">
      <c r="A167" s="39"/>
      <c r="B167" s="40"/>
      <c r="C167" s="41"/>
      <c r="D167" s="216" t="s">
        <v>143</v>
      </c>
      <c r="E167" s="41"/>
      <c r="F167" s="217" t="s">
        <v>852</v>
      </c>
      <c r="G167" s="41"/>
      <c r="H167" s="41"/>
      <c r="I167" s="218"/>
      <c r="J167" s="41"/>
      <c r="K167" s="41"/>
      <c r="L167" s="45"/>
      <c r="M167" s="219"/>
      <c r="N167" s="22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143</v>
      </c>
      <c r="AU167" s="18" t="s">
        <v>81</v>
      </c>
    </row>
    <row r="168" s="2" customFormat="1" ht="13.8" customHeight="1">
      <c r="A168" s="39"/>
      <c r="B168" s="40"/>
      <c r="C168" s="203" t="s">
        <v>323</v>
      </c>
      <c r="D168" s="203" t="s">
        <v>136</v>
      </c>
      <c r="E168" s="204" t="s">
        <v>854</v>
      </c>
      <c r="F168" s="205" t="s">
        <v>855</v>
      </c>
      <c r="G168" s="206" t="s">
        <v>566</v>
      </c>
      <c r="H168" s="207">
        <v>7</v>
      </c>
      <c r="I168" s="208"/>
      <c r="J168" s="209">
        <f>ROUND(I168*H168,2)</f>
        <v>0</v>
      </c>
      <c r="K168" s="205" t="s">
        <v>19</v>
      </c>
      <c r="L168" s="45"/>
      <c r="M168" s="210" t="s">
        <v>19</v>
      </c>
      <c r="N168" s="211" t="s">
        <v>42</v>
      </c>
      <c r="O168" s="85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4" t="s">
        <v>737</v>
      </c>
      <c r="AT168" s="214" t="s">
        <v>136</v>
      </c>
      <c r="AU168" s="214" t="s">
        <v>81</v>
      </c>
      <c r="AY168" s="18" t="s">
        <v>135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79</v>
      </c>
      <c r="BK168" s="215">
        <f>ROUND(I168*H168,2)</f>
        <v>0</v>
      </c>
      <c r="BL168" s="18" t="s">
        <v>737</v>
      </c>
      <c r="BM168" s="214" t="s">
        <v>856</v>
      </c>
    </row>
    <row r="169" s="2" customFormat="1">
      <c r="A169" s="39"/>
      <c r="B169" s="40"/>
      <c r="C169" s="41"/>
      <c r="D169" s="216" t="s">
        <v>143</v>
      </c>
      <c r="E169" s="41"/>
      <c r="F169" s="217" t="s">
        <v>855</v>
      </c>
      <c r="G169" s="41"/>
      <c r="H169" s="41"/>
      <c r="I169" s="218"/>
      <c r="J169" s="41"/>
      <c r="K169" s="41"/>
      <c r="L169" s="45"/>
      <c r="M169" s="219"/>
      <c r="N169" s="22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143</v>
      </c>
      <c r="AU169" s="18" t="s">
        <v>81</v>
      </c>
    </row>
    <row r="170" s="2" customFormat="1" ht="13.8" customHeight="1">
      <c r="A170" s="39"/>
      <c r="B170" s="40"/>
      <c r="C170" s="203" t="s">
        <v>327</v>
      </c>
      <c r="D170" s="203" t="s">
        <v>136</v>
      </c>
      <c r="E170" s="204" t="s">
        <v>857</v>
      </c>
      <c r="F170" s="205" t="s">
        <v>858</v>
      </c>
      <c r="G170" s="206" t="s">
        <v>159</v>
      </c>
      <c r="H170" s="207">
        <v>33</v>
      </c>
      <c r="I170" s="208"/>
      <c r="J170" s="209">
        <f>ROUND(I170*H170,2)</f>
        <v>0</v>
      </c>
      <c r="K170" s="205" t="s">
        <v>19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737</v>
      </c>
      <c r="AT170" s="214" t="s">
        <v>136</v>
      </c>
      <c r="AU170" s="214" t="s">
        <v>81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737</v>
      </c>
      <c r="BM170" s="214" t="s">
        <v>859</v>
      </c>
    </row>
    <row r="171" s="2" customFormat="1">
      <c r="A171" s="39"/>
      <c r="B171" s="40"/>
      <c r="C171" s="41"/>
      <c r="D171" s="216" t="s">
        <v>143</v>
      </c>
      <c r="E171" s="41"/>
      <c r="F171" s="217" t="s">
        <v>858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81</v>
      </c>
    </row>
    <row r="172" s="2" customFormat="1" ht="13.8" customHeight="1">
      <c r="A172" s="39"/>
      <c r="B172" s="40"/>
      <c r="C172" s="203" t="s">
        <v>332</v>
      </c>
      <c r="D172" s="203" t="s">
        <v>136</v>
      </c>
      <c r="E172" s="204" t="s">
        <v>860</v>
      </c>
      <c r="F172" s="205" t="s">
        <v>861</v>
      </c>
      <c r="G172" s="206" t="s">
        <v>165</v>
      </c>
      <c r="H172" s="207">
        <v>21</v>
      </c>
      <c r="I172" s="208"/>
      <c r="J172" s="209">
        <f>ROUND(I172*H172,2)</f>
        <v>0</v>
      </c>
      <c r="K172" s="205" t="s">
        <v>19</v>
      </c>
      <c r="L172" s="45"/>
      <c r="M172" s="210" t="s">
        <v>19</v>
      </c>
      <c r="N172" s="211" t="s">
        <v>42</v>
      </c>
      <c r="O172" s="85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4" t="s">
        <v>737</v>
      </c>
      <c r="AT172" s="214" t="s">
        <v>136</v>
      </c>
      <c r="AU172" s="214" t="s">
        <v>81</v>
      </c>
      <c r="AY172" s="18" t="s">
        <v>135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79</v>
      </c>
      <c r="BK172" s="215">
        <f>ROUND(I172*H172,2)</f>
        <v>0</v>
      </c>
      <c r="BL172" s="18" t="s">
        <v>737</v>
      </c>
      <c r="BM172" s="214" t="s">
        <v>862</v>
      </c>
    </row>
    <row r="173" s="2" customFormat="1">
      <c r="A173" s="39"/>
      <c r="B173" s="40"/>
      <c r="C173" s="41"/>
      <c r="D173" s="216" t="s">
        <v>143</v>
      </c>
      <c r="E173" s="41"/>
      <c r="F173" s="217" t="s">
        <v>861</v>
      </c>
      <c r="G173" s="41"/>
      <c r="H173" s="41"/>
      <c r="I173" s="218"/>
      <c r="J173" s="41"/>
      <c r="K173" s="41"/>
      <c r="L173" s="45"/>
      <c r="M173" s="219"/>
      <c r="N173" s="22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81</v>
      </c>
    </row>
    <row r="174" s="2" customFormat="1" ht="13.8" customHeight="1">
      <c r="A174" s="39"/>
      <c r="B174" s="40"/>
      <c r="C174" s="203" t="s">
        <v>336</v>
      </c>
      <c r="D174" s="203" t="s">
        <v>136</v>
      </c>
      <c r="E174" s="204" t="s">
        <v>863</v>
      </c>
      <c r="F174" s="205" t="s">
        <v>864</v>
      </c>
      <c r="G174" s="206" t="s">
        <v>566</v>
      </c>
      <c r="H174" s="207">
        <v>24</v>
      </c>
      <c r="I174" s="208"/>
      <c r="J174" s="209">
        <f>ROUND(I174*H174,2)</f>
        <v>0</v>
      </c>
      <c r="K174" s="205" t="s">
        <v>19</v>
      </c>
      <c r="L174" s="45"/>
      <c r="M174" s="210" t="s">
        <v>19</v>
      </c>
      <c r="N174" s="211" t="s">
        <v>42</v>
      </c>
      <c r="O174" s="85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4" t="s">
        <v>737</v>
      </c>
      <c r="AT174" s="214" t="s">
        <v>136</v>
      </c>
      <c r="AU174" s="214" t="s">
        <v>81</v>
      </c>
      <c r="AY174" s="18" t="s">
        <v>135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79</v>
      </c>
      <c r="BK174" s="215">
        <f>ROUND(I174*H174,2)</f>
        <v>0</v>
      </c>
      <c r="BL174" s="18" t="s">
        <v>737</v>
      </c>
      <c r="BM174" s="214" t="s">
        <v>865</v>
      </c>
    </row>
    <row r="175" s="2" customFormat="1">
      <c r="A175" s="39"/>
      <c r="B175" s="40"/>
      <c r="C175" s="41"/>
      <c r="D175" s="216" t="s">
        <v>143</v>
      </c>
      <c r="E175" s="41"/>
      <c r="F175" s="217" t="s">
        <v>864</v>
      </c>
      <c r="G175" s="41"/>
      <c r="H175" s="41"/>
      <c r="I175" s="218"/>
      <c r="J175" s="41"/>
      <c r="K175" s="41"/>
      <c r="L175" s="45"/>
      <c r="M175" s="219"/>
      <c r="N175" s="22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81</v>
      </c>
    </row>
    <row r="176" s="2" customFormat="1" ht="13.8" customHeight="1">
      <c r="A176" s="39"/>
      <c r="B176" s="40"/>
      <c r="C176" s="203" t="s">
        <v>340</v>
      </c>
      <c r="D176" s="203" t="s">
        <v>136</v>
      </c>
      <c r="E176" s="204" t="s">
        <v>866</v>
      </c>
      <c r="F176" s="205" t="s">
        <v>867</v>
      </c>
      <c r="G176" s="206" t="s">
        <v>159</v>
      </c>
      <c r="H176" s="207">
        <v>71</v>
      </c>
      <c r="I176" s="208"/>
      <c r="J176" s="209">
        <f>ROUND(I176*H176,2)</f>
        <v>0</v>
      </c>
      <c r="K176" s="205" t="s">
        <v>19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737</v>
      </c>
      <c r="AT176" s="214" t="s">
        <v>136</v>
      </c>
      <c r="AU176" s="214" t="s">
        <v>81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737</v>
      </c>
      <c r="BM176" s="214" t="s">
        <v>868</v>
      </c>
    </row>
    <row r="177" s="2" customFormat="1">
      <c r="A177" s="39"/>
      <c r="B177" s="40"/>
      <c r="C177" s="41"/>
      <c r="D177" s="216" t="s">
        <v>143</v>
      </c>
      <c r="E177" s="41"/>
      <c r="F177" s="217" t="s">
        <v>867</v>
      </c>
      <c r="G177" s="41"/>
      <c r="H177" s="41"/>
      <c r="I177" s="218"/>
      <c r="J177" s="41"/>
      <c r="K177" s="41"/>
      <c r="L177" s="45"/>
      <c r="M177" s="219"/>
      <c r="N177" s="22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81</v>
      </c>
    </row>
    <row r="178" s="2" customFormat="1" ht="13.8" customHeight="1">
      <c r="A178" s="39"/>
      <c r="B178" s="40"/>
      <c r="C178" s="203" t="s">
        <v>344</v>
      </c>
      <c r="D178" s="203" t="s">
        <v>136</v>
      </c>
      <c r="E178" s="204" t="s">
        <v>869</v>
      </c>
      <c r="F178" s="205" t="s">
        <v>797</v>
      </c>
      <c r="G178" s="206" t="s">
        <v>798</v>
      </c>
      <c r="H178" s="207">
        <v>28</v>
      </c>
      <c r="I178" s="208"/>
      <c r="J178" s="209">
        <f>ROUND(I178*H178,2)</f>
        <v>0</v>
      </c>
      <c r="K178" s="205" t="s">
        <v>19</v>
      </c>
      <c r="L178" s="45"/>
      <c r="M178" s="210" t="s">
        <v>19</v>
      </c>
      <c r="N178" s="211" t="s">
        <v>42</v>
      </c>
      <c r="O178" s="85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4" t="s">
        <v>737</v>
      </c>
      <c r="AT178" s="214" t="s">
        <v>136</v>
      </c>
      <c r="AU178" s="214" t="s">
        <v>81</v>
      </c>
      <c r="AY178" s="18" t="s">
        <v>135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79</v>
      </c>
      <c r="BK178" s="215">
        <f>ROUND(I178*H178,2)</f>
        <v>0</v>
      </c>
      <c r="BL178" s="18" t="s">
        <v>737</v>
      </c>
      <c r="BM178" s="214" t="s">
        <v>870</v>
      </c>
    </row>
    <row r="179" s="2" customFormat="1">
      <c r="A179" s="39"/>
      <c r="B179" s="40"/>
      <c r="C179" s="41"/>
      <c r="D179" s="216" t="s">
        <v>143</v>
      </c>
      <c r="E179" s="41"/>
      <c r="F179" s="217" t="s">
        <v>797</v>
      </c>
      <c r="G179" s="41"/>
      <c r="H179" s="41"/>
      <c r="I179" s="218"/>
      <c r="J179" s="41"/>
      <c r="K179" s="41"/>
      <c r="L179" s="45"/>
      <c r="M179" s="219"/>
      <c r="N179" s="22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81</v>
      </c>
    </row>
    <row r="180" s="2" customFormat="1" ht="13.8" customHeight="1">
      <c r="A180" s="39"/>
      <c r="B180" s="40"/>
      <c r="C180" s="203" t="s">
        <v>348</v>
      </c>
      <c r="D180" s="203" t="s">
        <v>136</v>
      </c>
      <c r="E180" s="204" t="s">
        <v>871</v>
      </c>
      <c r="F180" s="205" t="s">
        <v>801</v>
      </c>
      <c r="G180" s="206" t="s">
        <v>182</v>
      </c>
      <c r="H180" s="207">
        <v>1</v>
      </c>
      <c r="I180" s="208"/>
      <c r="J180" s="209">
        <f>ROUND(I180*H180,2)</f>
        <v>0</v>
      </c>
      <c r="K180" s="205" t="s">
        <v>19</v>
      </c>
      <c r="L180" s="45"/>
      <c r="M180" s="210" t="s">
        <v>19</v>
      </c>
      <c r="N180" s="211" t="s">
        <v>42</v>
      </c>
      <c r="O180" s="85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737</v>
      </c>
      <c r="AT180" s="214" t="s">
        <v>136</v>
      </c>
      <c r="AU180" s="214" t="s">
        <v>81</v>
      </c>
      <c r="AY180" s="18" t="s">
        <v>135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79</v>
      </c>
      <c r="BK180" s="215">
        <f>ROUND(I180*H180,2)</f>
        <v>0</v>
      </c>
      <c r="BL180" s="18" t="s">
        <v>737</v>
      </c>
      <c r="BM180" s="214" t="s">
        <v>872</v>
      </c>
    </row>
    <row r="181" s="2" customFormat="1">
      <c r="A181" s="39"/>
      <c r="B181" s="40"/>
      <c r="C181" s="41"/>
      <c r="D181" s="216" t="s">
        <v>143</v>
      </c>
      <c r="E181" s="41"/>
      <c r="F181" s="217" t="s">
        <v>801</v>
      </c>
      <c r="G181" s="41"/>
      <c r="H181" s="41"/>
      <c r="I181" s="218"/>
      <c r="J181" s="41"/>
      <c r="K181" s="41"/>
      <c r="L181" s="45"/>
      <c r="M181" s="219"/>
      <c r="N181" s="22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143</v>
      </c>
      <c r="AU181" s="18" t="s">
        <v>81</v>
      </c>
    </row>
    <row r="182" s="2" customFormat="1" ht="13.8" customHeight="1">
      <c r="A182" s="39"/>
      <c r="B182" s="40"/>
      <c r="C182" s="203" t="s">
        <v>353</v>
      </c>
      <c r="D182" s="203" t="s">
        <v>136</v>
      </c>
      <c r="E182" s="204" t="s">
        <v>873</v>
      </c>
      <c r="F182" s="205" t="s">
        <v>223</v>
      </c>
      <c r="G182" s="206" t="s">
        <v>182</v>
      </c>
      <c r="H182" s="207">
        <v>1</v>
      </c>
      <c r="I182" s="208"/>
      <c r="J182" s="209">
        <f>ROUND(I182*H182,2)</f>
        <v>0</v>
      </c>
      <c r="K182" s="205" t="s">
        <v>19</v>
      </c>
      <c r="L182" s="45"/>
      <c r="M182" s="210" t="s">
        <v>19</v>
      </c>
      <c r="N182" s="211" t="s">
        <v>42</v>
      </c>
      <c r="O182" s="85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4" t="s">
        <v>737</v>
      </c>
      <c r="AT182" s="214" t="s">
        <v>136</v>
      </c>
      <c r="AU182" s="214" t="s">
        <v>81</v>
      </c>
      <c r="AY182" s="18" t="s">
        <v>135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79</v>
      </c>
      <c r="BK182" s="215">
        <f>ROUND(I182*H182,2)</f>
        <v>0</v>
      </c>
      <c r="BL182" s="18" t="s">
        <v>737</v>
      </c>
      <c r="BM182" s="214" t="s">
        <v>874</v>
      </c>
    </row>
    <row r="183" s="2" customFormat="1">
      <c r="A183" s="39"/>
      <c r="B183" s="40"/>
      <c r="C183" s="41"/>
      <c r="D183" s="216" t="s">
        <v>143</v>
      </c>
      <c r="E183" s="41"/>
      <c r="F183" s="217" t="s">
        <v>223</v>
      </c>
      <c r="G183" s="41"/>
      <c r="H183" s="41"/>
      <c r="I183" s="218"/>
      <c r="J183" s="41"/>
      <c r="K183" s="41"/>
      <c r="L183" s="45"/>
      <c r="M183" s="219"/>
      <c r="N183" s="22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143</v>
      </c>
      <c r="AU183" s="18" t="s">
        <v>81</v>
      </c>
    </row>
    <row r="184" s="12" customFormat="1" ht="22.8" customHeight="1">
      <c r="A184" s="12"/>
      <c r="B184" s="189"/>
      <c r="C184" s="190"/>
      <c r="D184" s="191" t="s">
        <v>70</v>
      </c>
      <c r="E184" s="263" t="s">
        <v>621</v>
      </c>
      <c r="F184" s="263" t="s">
        <v>875</v>
      </c>
      <c r="G184" s="190"/>
      <c r="H184" s="190"/>
      <c r="I184" s="193"/>
      <c r="J184" s="264">
        <f>BK184</f>
        <v>0</v>
      </c>
      <c r="K184" s="190"/>
      <c r="L184" s="195"/>
      <c r="M184" s="196"/>
      <c r="N184" s="197"/>
      <c r="O184" s="197"/>
      <c r="P184" s="198">
        <f>SUM(P185:P196)</f>
        <v>0</v>
      </c>
      <c r="Q184" s="197"/>
      <c r="R184" s="198">
        <f>SUM(R185:R196)</f>
        <v>0</v>
      </c>
      <c r="S184" s="197"/>
      <c r="T184" s="199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151</v>
      </c>
      <c r="AT184" s="201" t="s">
        <v>70</v>
      </c>
      <c r="AU184" s="201" t="s">
        <v>79</v>
      </c>
      <c r="AY184" s="200" t="s">
        <v>135</v>
      </c>
      <c r="BK184" s="202">
        <f>SUM(BK185:BK196)</f>
        <v>0</v>
      </c>
    </row>
    <row r="185" s="2" customFormat="1" ht="13.8" customHeight="1">
      <c r="A185" s="39"/>
      <c r="B185" s="40"/>
      <c r="C185" s="203" t="s">
        <v>357</v>
      </c>
      <c r="D185" s="203" t="s">
        <v>136</v>
      </c>
      <c r="E185" s="204" t="s">
        <v>876</v>
      </c>
      <c r="F185" s="205" t="s">
        <v>877</v>
      </c>
      <c r="G185" s="206" t="s">
        <v>566</v>
      </c>
      <c r="H185" s="207">
        <v>2</v>
      </c>
      <c r="I185" s="208"/>
      <c r="J185" s="209">
        <f>ROUND(I185*H185,2)</f>
        <v>0</v>
      </c>
      <c r="K185" s="205" t="s">
        <v>19</v>
      </c>
      <c r="L185" s="45"/>
      <c r="M185" s="210" t="s">
        <v>19</v>
      </c>
      <c r="N185" s="211" t="s">
        <v>42</v>
      </c>
      <c r="O185" s="85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4" t="s">
        <v>737</v>
      </c>
      <c r="AT185" s="214" t="s">
        <v>136</v>
      </c>
      <c r="AU185" s="214" t="s">
        <v>81</v>
      </c>
      <c r="AY185" s="18" t="s">
        <v>135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79</v>
      </c>
      <c r="BK185" s="215">
        <f>ROUND(I185*H185,2)</f>
        <v>0</v>
      </c>
      <c r="BL185" s="18" t="s">
        <v>737</v>
      </c>
      <c r="BM185" s="214" t="s">
        <v>878</v>
      </c>
    </row>
    <row r="186" s="2" customFormat="1">
      <c r="A186" s="39"/>
      <c r="B186" s="40"/>
      <c r="C186" s="41"/>
      <c r="D186" s="216" t="s">
        <v>143</v>
      </c>
      <c r="E186" s="41"/>
      <c r="F186" s="217" t="s">
        <v>877</v>
      </c>
      <c r="G186" s="41"/>
      <c r="H186" s="41"/>
      <c r="I186" s="218"/>
      <c r="J186" s="41"/>
      <c r="K186" s="41"/>
      <c r="L186" s="45"/>
      <c r="M186" s="219"/>
      <c r="N186" s="22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81</v>
      </c>
    </row>
    <row r="187" s="2" customFormat="1" ht="13.8" customHeight="1">
      <c r="A187" s="39"/>
      <c r="B187" s="40"/>
      <c r="C187" s="203" t="s">
        <v>247</v>
      </c>
      <c r="D187" s="203" t="s">
        <v>136</v>
      </c>
      <c r="E187" s="204" t="s">
        <v>879</v>
      </c>
      <c r="F187" s="205" t="s">
        <v>880</v>
      </c>
      <c r="G187" s="206" t="s">
        <v>566</v>
      </c>
      <c r="H187" s="207">
        <v>2</v>
      </c>
      <c r="I187" s="208"/>
      <c r="J187" s="209">
        <f>ROUND(I187*H187,2)</f>
        <v>0</v>
      </c>
      <c r="K187" s="205" t="s">
        <v>19</v>
      </c>
      <c r="L187" s="45"/>
      <c r="M187" s="210" t="s">
        <v>19</v>
      </c>
      <c r="N187" s="211" t="s">
        <v>42</v>
      </c>
      <c r="O187" s="85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737</v>
      </c>
      <c r="AT187" s="214" t="s">
        <v>136</v>
      </c>
      <c r="AU187" s="214" t="s">
        <v>81</v>
      </c>
      <c r="AY187" s="18" t="s">
        <v>135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79</v>
      </c>
      <c r="BK187" s="215">
        <f>ROUND(I187*H187,2)</f>
        <v>0</v>
      </c>
      <c r="BL187" s="18" t="s">
        <v>737</v>
      </c>
      <c r="BM187" s="214" t="s">
        <v>881</v>
      </c>
    </row>
    <row r="188" s="2" customFormat="1">
      <c r="A188" s="39"/>
      <c r="B188" s="40"/>
      <c r="C188" s="41"/>
      <c r="D188" s="216" t="s">
        <v>143</v>
      </c>
      <c r="E188" s="41"/>
      <c r="F188" s="217" t="s">
        <v>880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81</v>
      </c>
    </row>
    <row r="189" s="2" customFormat="1" ht="13.8" customHeight="1">
      <c r="A189" s="39"/>
      <c r="B189" s="40"/>
      <c r="C189" s="203" t="s">
        <v>365</v>
      </c>
      <c r="D189" s="203" t="s">
        <v>136</v>
      </c>
      <c r="E189" s="204" t="s">
        <v>882</v>
      </c>
      <c r="F189" s="205" t="s">
        <v>883</v>
      </c>
      <c r="G189" s="206" t="s">
        <v>165</v>
      </c>
      <c r="H189" s="207">
        <v>2</v>
      </c>
      <c r="I189" s="208"/>
      <c r="J189" s="209">
        <f>ROUND(I189*H189,2)</f>
        <v>0</v>
      </c>
      <c r="K189" s="205" t="s">
        <v>19</v>
      </c>
      <c r="L189" s="45"/>
      <c r="M189" s="210" t="s">
        <v>19</v>
      </c>
      <c r="N189" s="211" t="s">
        <v>42</v>
      </c>
      <c r="O189" s="85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737</v>
      </c>
      <c r="AT189" s="214" t="s">
        <v>136</v>
      </c>
      <c r="AU189" s="214" t="s">
        <v>81</v>
      </c>
      <c r="AY189" s="18" t="s">
        <v>135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79</v>
      </c>
      <c r="BK189" s="215">
        <f>ROUND(I189*H189,2)</f>
        <v>0</v>
      </c>
      <c r="BL189" s="18" t="s">
        <v>737</v>
      </c>
      <c r="BM189" s="214" t="s">
        <v>884</v>
      </c>
    </row>
    <row r="190" s="2" customFormat="1">
      <c r="A190" s="39"/>
      <c r="B190" s="40"/>
      <c r="C190" s="41"/>
      <c r="D190" s="216" t="s">
        <v>143</v>
      </c>
      <c r="E190" s="41"/>
      <c r="F190" s="217" t="s">
        <v>883</v>
      </c>
      <c r="G190" s="41"/>
      <c r="H190" s="41"/>
      <c r="I190" s="218"/>
      <c r="J190" s="41"/>
      <c r="K190" s="41"/>
      <c r="L190" s="45"/>
      <c r="M190" s="219"/>
      <c r="N190" s="22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81</v>
      </c>
    </row>
    <row r="191" s="2" customFormat="1" ht="13.8" customHeight="1">
      <c r="A191" s="39"/>
      <c r="B191" s="40"/>
      <c r="C191" s="203" t="s">
        <v>369</v>
      </c>
      <c r="D191" s="203" t="s">
        <v>136</v>
      </c>
      <c r="E191" s="204" t="s">
        <v>885</v>
      </c>
      <c r="F191" s="205" t="s">
        <v>797</v>
      </c>
      <c r="G191" s="206" t="s">
        <v>798</v>
      </c>
      <c r="H191" s="207">
        <v>2</v>
      </c>
      <c r="I191" s="208"/>
      <c r="J191" s="209">
        <f>ROUND(I191*H191,2)</f>
        <v>0</v>
      </c>
      <c r="K191" s="205" t="s">
        <v>19</v>
      </c>
      <c r="L191" s="45"/>
      <c r="M191" s="210" t="s">
        <v>19</v>
      </c>
      <c r="N191" s="211" t="s">
        <v>42</v>
      </c>
      <c r="O191" s="85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4" t="s">
        <v>737</v>
      </c>
      <c r="AT191" s="214" t="s">
        <v>136</v>
      </c>
      <c r="AU191" s="214" t="s">
        <v>81</v>
      </c>
      <c r="AY191" s="18" t="s">
        <v>135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79</v>
      </c>
      <c r="BK191" s="215">
        <f>ROUND(I191*H191,2)</f>
        <v>0</v>
      </c>
      <c r="BL191" s="18" t="s">
        <v>737</v>
      </c>
      <c r="BM191" s="214" t="s">
        <v>886</v>
      </c>
    </row>
    <row r="192" s="2" customFormat="1">
      <c r="A192" s="39"/>
      <c r="B192" s="40"/>
      <c r="C192" s="41"/>
      <c r="D192" s="216" t="s">
        <v>143</v>
      </c>
      <c r="E192" s="41"/>
      <c r="F192" s="217" t="s">
        <v>797</v>
      </c>
      <c r="G192" s="41"/>
      <c r="H192" s="41"/>
      <c r="I192" s="218"/>
      <c r="J192" s="41"/>
      <c r="K192" s="41"/>
      <c r="L192" s="45"/>
      <c r="M192" s="219"/>
      <c r="N192" s="22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143</v>
      </c>
      <c r="AU192" s="18" t="s">
        <v>81</v>
      </c>
    </row>
    <row r="193" s="2" customFormat="1" ht="13.8" customHeight="1">
      <c r="A193" s="39"/>
      <c r="B193" s="40"/>
      <c r="C193" s="203" t="s">
        <v>376</v>
      </c>
      <c r="D193" s="203" t="s">
        <v>136</v>
      </c>
      <c r="E193" s="204" t="s">
        <v>887</v>
      </c>
      <c r="F193" s="205" t="s">
        <v>801</v>
      </c>
      <c r="G193" s="206" t="s">
        <v>182</v>
      </c>
      <c r="H193" s="207">
        <v>1</v>
      </c>
      <c r="I193" s="208"/>
      <c r="J193" s="209">
        <f>ROUND(I193*H193,2)</f>
        <v>0</v>
      </c>
      <c r="K193" s="205" t="s">
        <v>19</v>
      </c>
      <c r="L193" s="45"/>
      <c r="M193" s="210" t="s">
        <v>19</v>
      </c>
      <c r="N193" s="211" t="s">
        <v>42</v>
      </c>
      <c r="O193" s="85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4" t="s">
        <v>737</v>
      </c>
      <c r="AT193" s="214" t="s">
        <v>136</v>
      </c>
      <c r="AU193" s="214" t="s">
        <v>81</v>
      </c>
      <c r="AY193" s="18" t="s">
        <v>135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8" t="s">
        <v>79</v>
      </c>
      <c r="BK193" s="215">
        <f>ROUND(I193*H193,2)</f>
        <v>0</v>
      </c>
      <c r="BL193" s="18" t="s">
        <v>737</v>
      </c>
      <c r="BM193" s="214" t="s">
        <v>888</v>
      </c>
    </row>
    <row r="194" s="2" customFormat="1">
      <c r="A194" s="39"/>
      <c r="B194" s="40"/>
      <c r="C194" s="41"/>
      <c r="D194" s="216" t="s">
        <v>143</v>
      </c>
      <c r="E194" s="41"/>
      <c r="F194" s="217" t="s">
        <v>801</v>
      </c>
      <c r="G194" s="41"/>
      <c r="H194" s="41"/>
      <c r="I194" s="218"/>
      <c r="J194" s="41"/>
      <c r="K194" s="41"/>
      <c r="L194" s="45"/>
      <c r="M194" s="219"/>
      <c r="N194" s="22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143</v>
      </c>
      <c r="AU194" s="18" t="s">
        <v>81</v>
      </c>
    </row>
    <row r="195" s="2" customFormat="1" ht="13.8" customHeight="1">
      <c r="A195" s="39"/>
      <c r="B195" s="40"/>
      <c r="C195" s="203" t="s">
        <v>385</v>
      </c>
      <c r="D195" s="203" t="s">
        <v>136</v>
      </c>
      <c r="E195" s="204" t="s">
        <v>889</v>
      </c>
      <c r="F195" s="205" t="s">
        <v>223</v>
      </c>
      <c r="G195" s="206" t="s">
        <v>182</v>
      </c>
      <c r="H195" s="207">
        <v>1</v>
      </c>
      <c r="I195" s="208"/>
      <c r="J195" s="209">
        <f>ROUND(I195*H195,2)</f>
        <v>0</v>
      </c>
      <c r="K195" s="205" t="s">
        <v>19</v>
      </c>
      <c r="L195" s="45"/>
      <c r="M195" s="210" t="s">
        <v>19</v>
      </c>
      <c r="N195" s="211" t="s">
        <v>42</v>
      </c>
      <c r="O195" s="85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4" t="s">
        <v>737</v>
      </c>
      <c r="AT195" s="214" t="s">
        <v>136</v>
      </c>
      <c r="AU195" s="214" t="s">
        <v>81</v>
      </c>
      <c r="AY195" s="18" t="s">
        <v>135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8" t="s">
        <v>79</v>
      </c>
      <c r="BK195" s="215">
        <f>ROUND(I195*H195,2)</f>
        <v>0</v>
      </c>
      <c r="BL195" s="18" t="s">
        <v>737</v>
      </c>
      <c r="BM195" s="214" t="s">
        <v>890</v>
      </c>
    </row>
    <row r="196" s="2" customFormat="1">
      <c r="A196" s="39"/>
      <c r="B196" s="40"/>
      <c r="C196" s="41"/>
      <c r="D196" s="216" t="s">
        <v>143</v>
      </c>
      <c r="E196" s="41"/>
      <c r="F196" s="217" t="s">
        <v>223</v>
      </c>
      <c r="G196" s="41"/>
      <c r="H196" s="41"/>
      <c r="I196" s="218"/>
      <c r="J196" s="41"/>
      <c r="K196" s="41"/>
      <c r="L196" s="45"/>
      <c r="M196" s="219"/>
      <c r="N196" s="22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81</v>
      </c>
    </row>
    <row r="197" s="12" customFormat="1" ht="22.8" customHeight="1">
      <c r="A197" s="12"/>
      <c r="B197" s="189"/>
      <c r="C197" s="190"/>
      <c r="D197" s="191" t="s">
        <v>70</v>
      </c>
      <c r="E197" s="263" t="s">
        <v>624</v>
      </c>
      <c r="F197" s="263" t="s">
        <v>891</v>
      </c>
      <c r="G197" s="190"/>
      <c r="H197" s="190"/>
      <c r="I197" s="193"/>
      <c r="J197" s="264">
        <f>BK197</f>
        <v>0</v>
      </c>
      <c r="K197" s="190"/>
      <c r="L197" s="195"/>
      <c r="M197" s="196"/>
      <c r="N197" s="197"/>
      <c r="O197" s="197"/>
      <c r="P197" s="198">
        <f>SUM(P198:P207)</f>
        <v>0</v>
      </c>
      <c r="Q197" s="197"/>
      <c r="R197" s="198">
        <f>SUM(R198:R207)</f>
        <v>0</v>
      </c>
      <c r="S197" s="197"/>
      <c r="T197" s="199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151</v>
      </c>
      <c r="AT197" s="201" t="s">
        <v>70</v>
      </c>
      <c r="AU197" s="201" t="s">
        <v>79</v>
      </c>
      <c r="AY197" s="200" t="s">
        <v>135</v>
      </c>
      <c r="BK197" s="202">
        <f>SUM(BK198:BK207)</f>
        <v>0</v>
      </c>
    </row>
    <row r="198" s="2" customFormat="1" ht="13.8" customHeight="1">
      <c r="A198" s="39"/>
      <c r="B198" s="40"/>
      <c r="C198" s="203" t="s">
        <v>391</v>
      </c>
      <c r="D198" s="203" t="s">
        <v>136</v>
      </c>
      <c r="E198" s="204" t="s">
        <v>892</v>
      </c>
      <c r="F198" s="205" t="s">
        <v>893</v>
      </c>
      <c r="G198" s="206" t="s">
        <v>159</v>
      </c>
      <c r="H198" s="207">
        <v>46</v>
      </c>
      <c r="I198" s="208"/>
      <c r="J198" s="209">
        <f>ROUND(I198*H198,2)</f>
        <v>0</v>
      </c>
      <c r="K198" s="205" t="s">
        <v>19</v>
      </c>
      <c r="L198" s="45"/>
      <c r="M198" s="210" t="s">
        <v>19</v>
      </c>
      <c r="N198" s="211" t="s">
        <v>42</v>
      </c>
      <c r="O198" s="85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4" t="s">
        <v>737</v>
      </c>
      <c r="AT198" s="214" t="s">
        <v>136</v>
      </c>
      <c r="AU198" s="214" t="s">
        <v>81</v>
      </c>
      <c r="AY198" s="18" t="s">
        <v>135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79</v>
      </c>
      <c r="BK198" s="215">
        <f>ROUND(I198*H198,2)</f>
        <v>0</v>
      </c>
      <c r="BL198" s="18" t="s">
        <v>737</v>
      </c>
      <c r="BM198" s="214" t="s">
        <v>894</v>
      </c>
    </row>
    <row r="199" s="2" customFormat="1">
      <c r="A199" s="39"/>
      <c r="B199" s="40"/>
      <c r="C199" s="41"/>
      <c r="D199" s="216" t="s">
        <v>143</v>
      </c>
      <c r="E199" s="41"/>
      <c r="F199" s="217" t="s">
        <v>893</v>
      </c>
      <c r="G199" s="41"/>
      <c r="H199" s="41"/>
      <c r="I199" s="218"/>
      <c r="J199" s="41"/>
      <c r="K199" s="41"/>
      <c r="L199" s="45"/>
      <c r="M199" s="219"/>
      <c r="N199" s="22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81</v>
      </c>
    </row>
    <row r="200" s="2" customFormat="1" ht="13.8" customHeight="1">
      <c r="A200" s="39"/>
      <c r="B200" s="40"/>
      <c r="C200" s="203" t="s">
        <v>895</v>
      </c>
      <c r="D200" s="203" t="s">
        <v>136</v>
      </c>
      <c r="E200" s="204" t="s">
        <v>896</v>
      </c>
      <c r="F200" s="205" t="s">
        <v>897</v>
      </c>
      <c r="G200" s="206" t="s">
        <v>159</v>
      </c>
      <c r="H200" s="207">
        <v>51</v>
      </c>
      <c r="I200" s="208"/>
      <c r="J200" s="209">
        <f>ROUND(I200*H200,2)</f>
        <v>0</v>
      </c>
      <c r="K200" s="205" t="s">
        <v>19</v>
      </c>
      <c r="L200" s="45"/>
      <c r="M200" s="210" t="s">
        <v>19</v>
      </c>
      <c r="N200" s="211" t="s">
        <v>42</v>
      </c>
      <c r="O200" s="85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4" t="s">
        <v>737</v>
      </c>
      <c r="AT200" s="214" t="s">
        <v>136</v>
      </c>
      <c r="AU200" s="214" t="s">
        <v>81</v>
      </c>
      <c r="AY200" s="18" t="s">
        <v>135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8" t="s">
        <v>79</v>
      </c>
      <c r="BK200" s="215">
        <f>ROUND(I200*H200,2)</f>
        <v>0</v>
      </c>
      <c r="BL200" s="18" t="s">
        <v>737</v>
      </c>
      <c r="BM200" s="214" t="s">
        <v>898</v>
      </c>
    </row>
    <row r="201" s="2" customFormat="1">
      <c r="A201" s="39"/>
      <c r="B201" s="40"/>
      <c r="C201" s="41"/>
      <c r="D201" s="216" t="s">
        <v>143</v>
      </c>
      <c r="E201" s="41"/>
      <c r="F201" s="217" t="s">
        <v>897</v>
      </c>
      <c r="G201" s="41"/>
      <c r="H201" s="41"/>
      <c r="I201" s="218"/>
      <c r="J201" s="41"/>
      <c r="K201" s="41"/>
      <c r="L201" s="45"/>
      <c r="M201" s="219"/>
      <c r="N201" s="22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81</v>
      </c>
    </row>
    <row r="202" s="2" customFormat="1" ht="13.8" customHeight="1">
      <c r="A202" s="39"/>
      <c r="B202" s="40"/>
      <c r="C202" s="203" t="s">
        <v>899</v>
      </c>
      <c r="D202" s="203" t="s">
        <v>136</v>
      </c>
      <c r="E202" s="204" t="s">
        <v>900</v>
      </c>
      <c r="F202" s="205" t="s">
        <v>797</v>
      </c>
      <c r="G202" s="206" t="s">
        <v>798</v>
      </c>
      <c r="H202" s="207">
        <v>23</v>
      </c>
      <c r="I202" s="208"/>
      <c r="J202" s="209">
        <f>ROUND(I202*H202,2)</f>
        <v>0</v>
      </c>
      <c r="K202" s="205" t="s">
        <v>19</v>
      </c>
      <c r="L202" s="45"/>
      <c r="M202" s="210" t="s">
        <v>19</v>
      </c>
      <c r="N202" s="211" t="s">
        <v>42</v>
      </c>
      <c r="O202" s="85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4" t="s">
        <v>737</v>
      </c>
      <c r="AT202" s="214" t="s">
        <v>136</v>
      </c>
      <c r="AU202" s="214" t="s">
        <v>81</v>
      </c>
      <c r="AY202" s="18" t="s">
        <v>135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79</v>
      </c>
      <c r="BK202" s="215">
        <f>ROUND(I202*H202,2)</f>
        <v>0</v>
      </c>
      <c r="BL202" s="18" t="s">
        <v>737</v>
      </c>
      <c r="BM202" s="214" t="s">
        <v>901</v>
      </c>
    </row>
    <row r="203" s="2" customFormat="1">
      <c r="A203" s="39"/>
      <c r="B203" s="40"/>
      <c r="C203" s="41"/>
      <c r="D203" s="216" t="s">
        <v>143</v>
      </c>
      <c r="E203" s="41"/>
      <c r="F203" s="217" t="s">
        <v>797</v>
      </c>
      <c r="G203" s="41"/>
      <c r="H203" s="41"/>
      <c r="I203" s="218"/>
      <c r="J203" s="41"/>
      <c r="K203" s="41"/>
      <c r="L203" s="45"/>
      <c r="M203" s="219"/>
      <c r="N203" s="22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81</v>
      </c>
    </row>
    <row r="204" s="2" customFormat="1" ht="13.8" customHeight="1">
      <c r="A204" s="39"/>
      <c r="B204" s="40"/>
      <c r="C204" s="203" t="s">
        <v>902</v>
      </c>
      <c r="D204" s="203" t="s">
        <v>136</v>
      </c>
      <c r="E204" s="204" t="s">
        <v>903</v>
      </c>
      <c r="F204" s="205" t="s">
        <v>801</v>
      </c>
      <c r="G204" s="206" t="s">
        <v>182</v>
      </c>
      <c r="H204" s="207">
        <v>1</v>
      </c>
      <c r="I204" s="208"/>
      <c r="J204" s="209">
        <f>ROUND(I204*H204,2)</f>
        <v>0</v>
      </c>
      <c r="K204" s="205" t="s">
        <v>19</v>
      </c>
      <c r="L204" s="45"/>
      <c r="M204" s="210" t="s">
        <v>19</v>
      </c>
      <c r="N204" s="211" t="s">
        <v>42</v>
      </c>
      <c r="O204" s="85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4" t="s">
        <v>737</v>
      </c>
      <c r="AT204" s="214" t="s">
        <v>136</v>
      </c>
      <c r="AU204" s="214" t="s">
        <v>81</v>
      </c>
      <c r="AY204" s="18" t="s">
        <v>135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8" t="s">
        <v>79</v>
      </c>
      <c r="BK204" s="215">
        <f>ROUND(I204*H204,2)</f>
        <v>0</v>
      </c>
      <c r="BL204" s="18" t="s">
        <v>737</v>
      </c>
      <c r="BM204" s="214" t="s">
        <v>904</v>
      </c>
    </row>
    <row r="205" s="2" customFormat="1">
      <c r="A205" s="39"/>
      <c r="B205" s="40"/>
      <c r="C205" s="41"/>
      <c r="D205" s="216" t="s">
        <v>143</v>
      </c>
      <c r="E205" s="41"/>
      <c r="F205" s="217" t="s">
        <v>801</v>
      </c>
      <c r="G205" s="41"/>
      <c r="H205" s="41"/>
      <c r="I205" s="218"/>
      <c r="J205" s="41"/>
      <c r="K205" s="41"/>
      <c r="L205" s="45"/>
      <c r="M205" s="219"/>
      <c r="N205" s="22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143</v>
      </c>
      <c r="AU205" s="18" t="s">
        <v>81</v>
      </c>
    </row>
    <row r="206" s="2" customFormat="1" ht="13.8" customHeight="1">
      <c r="A206" s="39"/>
      <c r="B206" s="40"/>
      <c r="C206" s="203" t="s">
        <v>905</v>
      </c>
      <c r="D206" s="203" t="s">
        <v>136</v>
      </c>
      <c r="E206" s="204" t="s">
        <v>906</v>
      </c>
      <c r="F206" s="205" t="s">
        <v>223</v>
      </c>
      <c r="G206" s="206" t="s">
        <v>182</v>
      </c>
      <c r="H206" s="207">
        <v>1</v>
      </c>
      <c r="I206" s="208"/>
      <c r="J206" s="209">
        <f>ROUND(I206*H206,2)</f>
        <v>0</v>
      </c>
      <c r="K206" s="205" t="s">
        <v>19</v>
      </c>
      <c r="L206" s="45"/>
      <c r="M206" s="210" t="s">
        <v>19</v>
      </c>
      <c r="N206" s="211" t="s">
        <v>42</v>
      </c>
      <c r="O206" s="85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4" t="s">
        <v>737</v>
      </c>
      <c r="AT206" s="214" t="s">
        <v>136</v>
      </c>
      <c r="AU206" s="214" t="s">
        <v>81</v>
      </c>
      <c r="AY206" s="18" t="s">
        <v>135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79</v>
      </c>
      <c r="BK206" s="215">
        <f>ROUND(I206*H206,2)</f>
        <v>0</v>
      </c>
      <c r="BL206" s="18" t="s">
        <v>737</v>
      </c>
      <c r="BM206" s="214" t="s">
        <v>907</v>
      </c>
    </row>
    <row r="207" s="2" customFormat="1">
      <c r="A207" s="39"/>
      <c r="B207" s="40"/>
      <c r="C207" s="41"/>
      <c r="D207" s="216" t="s">
        <v>143</v>
      </c>
      <c r="E207" s="41"/>
      <c r="F207" s="217" t="s">
        <v>223</v>
      </c>
      <c r="G207" s="41"/>
      <c r="H207" s="41"/>
      <c r="I207" s="218"/>
      <c r="J207" s="41"/>
      <c r="K207" s="41"/>
      <c r="L207" s="45"/>
      <c r="M207" s="266"/>
      <c r="N207" s="267"/>
      <c r="O207" s="268"/>
      <c r="P207" s="268"/>
      <c r="Q207" s="268"/>
      <c r="R207" s="268"/>
      <c r="S207" s="268"/>
      <c r="T207" s="26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143</v>
      </c>
      <c r="AU207" s="18" t="s">
        <v>81</v>
      </c>
    </row>
    <row r="208" s="2" customFormat="1" ht="6.96" customHeight="1">
      <c r="A208" s="39"/>
      <c r="B208" s="60"/>
      <c r="C208" s="61"/>
      <c r="D208" s="61"/>
      <c r="E208" s="61"/>
      <c r="F208" s="61"/>
      <c r="G208" s="61"/>
      <c r="H208" s="61"/>
      <c r="I208" s="61"/>
      <c r="J208" s="61"/>
      <c r="K208" s="61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sheet="1" autoFilter="0" formatColumns="0" formatRows="0" objects="1" scenarios="1" spinCount="100000" saltValue="nuPrew9H8vp/8umKSrsKrFopNyJ0Kg9gLoTk4OD+mtGeDSQtUDW3CpketCb84cx/xGfAR9NqhmgUKh5e7oiTPw==" hashValue="p29hc+fn9AXD+xBVeXRvo4Tlh7Fal6fnjHMKxJ6sll2s2BUfLFA96MZIFIQwoxMBT8ffdZnLPMIIDdfoGxY1rA==" algorithmName="SHA-512" password="CC35"/>
  <autoFilter ref="C83:K2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908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ROUND((SUM(BE81:BE101)),  2)</f>
        <v>0</v>
      </c>
      <c r="G33" s="39"/>
      <c r="H33" s="39"/>
      <c r="I33" s="149">
        <v>0.20999999999999999</v>
      </c>
      <c r="J33" s="148">
        <f>ROUND(((SUM(BE81:BE101))*I33),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ROUND((SUM(BF81:BF101)),  2)</f>
        <v>0</v>
      </c>
      <c r="G34" s="39"/>
      <c r="H34" s="39"/>
      <c r="I34" s="149">
        <v>0.14999999999999999</v>
      </c>
      <c r="J34" s="148">
        <f>ROUND(((SUM(BF81:BF101))*I34),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ROUND((SUM(BG81:BG101)),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ROUND((SUM(BH81:BH101)),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ROUND((SUM(BI81:BI101)),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06 - Osvětlení vřídelní haly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120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4.4" customHeight="1">
      <c r="A71" s="39"/>
      <c r="B71" s="40"/>
      <c r="C71" s="41"/>
      <c r="D71" s="41"/>
      <c r="E71" s="161" t="str">
        <f>E7</f>
        <v>Karlovy Vary, Vřídelní kolonáda, II.etapa oprav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104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5.6" customHeight="1">
      <c r="A73" s="39"/>
      <c r="B73" s="40"/>
      <c r="C73" s="41"/>
      <c r="D73" s="41"/>
      <c r="E73" s="70" t="str">
        <f>E9</f>
        <v>SO 06 - Osvětlení vřídelní haly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17. 3. 2021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6.4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30</v>
      </c>
      <c r="J77" s="37" t="str">
        <f>E21</f>
        <v>Ing.arch.Jiří Janisch, Útvina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6" customHeight="1">
      <c r="A78" s="39"/>
      <c r="B78" s="40"/>
      <c r="C78" s="33" t="s">
        <v>28</v>
      </c>
      <c r="D78" s="41"/>
      <c r="E78" s="41"/>
      <c r="F78" s="28" t="str">
        <f>IF(E18="","",E18)</f>
        <v>Vyplň údaj</v>
      </c>
      <c r="G78" s="41"/>
      <c r="H78" s="41"/>
      <c r="I78" s="33" t="s">
        <v>33</v>
      </c>
      <c r="J78" s="37" t="str">
        <f>E24</f>
        <v>Šimková Dita, K.Vary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121</v>
      </c>
      <c r="D80" s="181" t="s">
        <v>56</v>
      </c>
      <c r="E80" s="181" t="s">
        <v>52</v>
      </c>
      <c r="F80" s="181" t="s">
        <v>53</v>
      </c>
      <c r="G80" s="181" t="s">
        <v>122</v>
      </c>
      <c r="H80" s="181" t="s">
        <v>123</v>
      </c>
      <c r="I80" s="181" t="s">
        <v>124</v>
      </c>
      <c r="J80" s="181" t="s">
        <v>108</v>
      </c>
      <c r="K80" s="182" t="s">
        <v>125</v>
      </c>
      <c r="L80" s="183"/>
      <c r="M80" s="93" t="s">
        <v>19</v>
      </c>
      <c r="N80" s="94" t="s">
        <v>41</v>
      </c>
      <c r="O80" s="94" t="s">
        <v>126</v>
      </c>
      <c r="P80" s="94" t="s">
        <v>127</v>
      </c>
      <c r="Q80" s="94" t="s">
        <v>128</v>
      </c>
      <c r="R80" s="94" t="s">
        <v>129</v>
      </c>
      <c r="S80" s="94" t="s">
        <v>130</v>
      </c>
      <c r="T80" s="95" t="s">
        <v>131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132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109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70</v>
      </c>
      <c r="E82" s="192" t="s">
        <v>372</v>
      </c>
      <c r="F82" s="192" t="s">
        <v>373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70</v>
      </c>
      <c r="AU82" s="201" t="s">
        <v>71</v>
      </c>
      <c r="AY82" s="200" t="s">
        <v>135</v>
      </c>
      <c r="BK82" s="202">
        <f>BK83</f>
        <v>0</v>
      </c>
    </row>
    <row r="83" s="12" customFormat="1" ht="22.8" customHeight="1">
      <c r="A83" s="12"/>
      <c r="B83" s="189"/>
      <c r="C83" s="190"/>
      <c r="D83" s="191" t="s">
        <v>70</v>
      </c>
      <c r="E83" s="263" t="s">
        <v>910</v>
      </c>
      <c r="F83" s="263" t="s">
        <v>911</v>
      </c>
      <c r="G83" s="190"/>
      <c r="H83" s="190"/>
      <c r="I83" s="193"/>
      <c r="J83" s="264">
        <f>BK83</f>
        <v>0</v>
      </c>
      <c r="K83" s="190"/>
      <c r="L83" s="195"/>
      <c r="M83" s="196"/>
      <c r="N83" s="197"/>
      <c r="O83" s="197"/>
      <c r="P83" s="198">
        <f>SUM(P84:P101)</f>
        <v>0</v>
      </c>
      <c r="Q83" s="197"/>
      <c r="R83" s="198">
        <f>SUM(R84:R101)</f>
        <v>0</v>
      </c>
      <c r="S83" s="197"/>
      <c r="T83" s="199">
        <f>SUM(T84:T101)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70</v>
      </c>
      <c r="AU83" s="201" t="s">
        <v>79</v>
      </c>
      <c r="AY83" s="200" t="s">
        <v>135</v>
      </c>
      <c r="BK83" s="202">
        <f>SUM(BK84:BK101)</f>
        <v>0</v>
      </c>
    </row>
    <row r="84" s="2" customFormat="1" ht="13.8" customHeight="1">
      <c r="A84" s="39"/>
      <c r="B84" s="40"/>
      <c r="C84" s="203" t="s">
        <v>79</v>
      </c>
      <c r="D84" s="203" t="s">
        <v>136</v>
      </c>
      <c r="E84" s="204" t="s">
        <v>912</v>
      </c>
      <c r="F84" s="205" t="s">
        <v>913</v>
      </c>
      <c r="G84" s="206" t="s">
        <v>203</v>
      </c>
      <c r="H84" s="207">
        <v>1</v>
      </c>
      <c r="I84" s="208"/>
      <c r="J84" s="209">
        <f>ROUND(I84*H84,2)</f>
        <v>0</v>
      </c>
      <c r="K84" s="205" t="s">
        <v>19</v>
      </c>
      <c r="L84" s="45"/>
      <c r="M84" s="210" t="s">
        <v>19</v>
      </c>
      <c r="N84" s="211" t="s">
        <v>42</v>
      </c>
      <c r="O84" s="85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4" t="s">
        <v>217</v>
      </c>
      <c r="AT84" s="214" t="s">
        <v>136</v>
      </c>
      <c r="AU84" s="214" t="s">
        <v>81</v>
      </c>
      <c r="AY84" s="18" t="s">
        <v>135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8" t="s">
        <v>79</v>
      </c>
      <c r="BK84" s="215">
        <f>ROUND(I84*H84,2)</f>
        <v>0</v>
      </c>
      <c r="BL84" s="18" t="s">
        <v>217</v>
      </c>
      <c r="BM84" s="214" t="s">
        <v>914</v>
      </c>
    </row>
    <row r="85" s="2" customFormat="1">
      <c r="A85" s="39"/>
      <c r="B85" s="40"/>
      <c r="C85" s="41"/>
      <c r="D85" s="216" t="s">
        <v>143</v>
      </c>
      <c r="E85" s="41"/>
      <c r="F85" s="217" t="s">
        <v>915</v>
      </c>
      <c r="G85" s="41"/>
      <c r="H85" s="41"/>
      <c r="I85" s="218"/>
      <c r="J85" s="41"/>
      <c r="K85" s="41"/>
      <c r="L85" s="45"/>
      <c r="M85" s="219"/>
      <c r="N85" s="220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143</v>
      </c>
      <c r="AU85" s="18" t="s">
        <v>81</v>
      </c>
    </row>
    <row r="86" s="2" customFormat="1" ht="13.8" customHeight="1">
      <c r="A86" s="39"/>
      <c r="B86" s="40"/>
      <c r="C86" s="203" t="s">
        <v>81</v>
      </c>
      <c r="D86" s="203" t="s">
        <v>136</v>
      </c>
      <c r="E86" s="204" t="s">
        <v>916</v>
      </c>
      <c r="F86" s="205" t="s">
        <v>917</v>
      </c>
      <c r="G86" s="206" t="s">
        <v>203</v>
      </c>
      <c r="H86" s="207">
        <v>1</v>
      </c>
      <c r="I86" s="208"/>
      <c r="J86" s="209">
        <f>ROUND(I86*H86,2)</f>
        <v>0</v>
      </c>
      <c r="K86" s="205" t="s">
        <v>19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217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217</v>
      </c>
      <c r="BM86" s="214" t="s">
        <v>918</v>
      </c>
    </row>
    <row r="87" s="2" customFormat="1">
      <c r="A87" s="39"/>
      <c r="B87" s="40"/>
      <c r="C87" s="41"/>
      <c r="D87" s="216" t="s">
        <v>143</v>
      </c>
      <c r="E87" s="41"/>
      <c r="F87" s="217" t="s">
        <v>917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="2" customFormat="1" ht="13.8" customHeight="1">
      <c r="A88" s="39"/>
      <c r="B88" s="40"/>
      <c r="C88" s="243" t="s">
        <v>151</v>
      </c>
      <c r="D88" s="243" t="s">
        <v>226</v>
      </c>
      <c r="E88" s="244" t="s">
        <v>919</v>
      </c>
      <c r="F88" s="245" t="s">
        <v>920</v>
      </c>
      <c r="G88" s="246" t="s">
        <v>212</v>
      </c>
      <c r="H88" s="247">
        <v>2</v>
      </c>
      <c r="I88" s="248"/>
      <c r="J88" s="249">
        <f>ROUND(I88*H88,2)</f>
        <v>0</v>
      </c>
      <c r="K88" s="245" t="s">
        <v>19</v>
      </c>
      <c r="L88" s="250"/>
      <c r="M88" s="251" t="s">
        <v>19</v>
      </c>
      <c r="N88" s="252" t="s">
        <v>42</v>
      </c>
      <c r="O88" s="85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4" t="s">
        <v>287</v>
      </c>
      <c r="AT88" s="214" t="s">
        <v>226</v>
      </c>
      <c r="AU88" s="214" t="s">
        <v>81</v>
      </c>
      <c r="AY88" s="18" t="s">
        <v>135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8" t="s">
        <v>79</v>
      </c>
      <c r="BK88" s="215">
        <f>ROUND(I88*H88,2)</f>
        <v>0</v>
      </c>
      <c r="BL88" s="18" t="s">
        <v>217</v>
      </c>
      <c r="BM88" s="214" t="s">
        <v>921</v>
      </c>
    </row>
    <row r="89" s="2" customFormat="1">
      <c r="A89" s="39"/>
      <c r="B89" s="40"/>
      <c r="C89" s="41"/>
      <c r="D89" s="216" t="s">
        <v>143</v>
      </c>
      <c r="E89" s="41"/>
      <c r="F89" s="217" t="s">
        <v>920</v>
      </c>
      <c r="G89" s="41"/>
      <c r="H89" s="41"/>
      <c r="I89" s="218"/>
      <c r="J89" s="41"/>
      <c r="K89" s="41"/>
      <c r="L89" s="45"/>
      <c r="M89" s="219"/>
      <c r="N89" s="22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143</v>
      </c>
      <c r="AU89" s="18" t="s">
        <v>81</v>
      </c>
    </row>
    <row r="90" s="2" customFormat="1" ht="13.8" customHeight="1">
      <c r="A90" s="39"/>
      <c r="B90" s="40"/>
      <c r="C90" s="243" t="s">
        <v>141</v>
      </c>
      <c r="D90" s="243" t="s">
        <v>226</v>
      </c>
      <c r="E90" s="244" t="s">
        <v>922</v>
      </c>
      <c r="F90" s="245" t="s">
        <v>923</v>
      </c>
      <c r="G90" s="246" t="s">
        <v>212</v>
      </c>
      <c r="H90" s="247">
        <v>2</v>
      </c>
      <c r="I90" s="248"/>
      <c r="J90" s="249">
        <f>ROUND(I90*H90,2)</f>
        <v>0</v>
      </c>
      <c r="K90" s="245" t="s">
        <v>19</v>
      </c>
      <c r="L90" s="250"/>
      <c r="M90" s="251" t="s">
        <v>19</v>
      </c>
      <c r="N90" s="252" t="s">
        <v>42</v>
      </c>
      <c r="O90" s="85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4" t="s">
        <v>287</v>
      </c>
      <c r="AT90" s="214" t="s">
        <v>226</v>
      </c>
      <c r="AU90" s="214" t="s">
        <v>81</v>
      </c>
      <c r="AY90" s="18" t="s">
        <v>135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8" t="s">
        <v>79</v>
      </c>
      <c r="BK90" s="215">
        <f>ROUND(I90*H90,2)</f>
        <v>0</v>
      </c>
      <c r="BL90" s="18" t="s">
        <v>217</v>
      </c>
      <c r="BM90" s="214" t="s">
        <v>924</v>
      </c>
    </row>
    <row r="91" s="2" customFormat="1">
      <c r="A91" s="39"/>
      <c r="B91" s="40"/>
      <c r="C91" s="41"/>
      <c r="D91" s="216" t="s">
        <v>143</v>
      </c>
      <c r="E91" s="41"/>
      <c r="F91" s="217" t="s">
        <v>923</v>
      </c>
      <c r="G91" s="41"/>
      <c r="H91" s="41"/>
      <c r="I91" s="218"/>
      <c r="J91" s="41"/>
      <c r="K91" s="41"/>
      <c r="L91" s="45"/>
      <c r="M91" s="219"/>
      <c r="N91" s="22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143</v>
      </c>
      <c r="AU91" s="18" t="s">
        <v>81</v>
      </c>
    </row>
    <row r="92" s="2" customFormat="1" ht="13.8" customHeight="1">
      <c r="A92" s="39"/>
      <c r="B92" s="40"/>
      <c r="C92" s="243" t="s">
        <v>162</v>
      </c>
      <c r="D92" s="243" t="s">
        <v>226</v>
      </c>
      <c r="E92" s="244" t="s">
        <v>925</v>
      </c>
      <c r="F92" s="245" t="s">
        <v>926</v>
      </c>
      <c r="G92" s="246" t="s">
        <v>212</v>
      </c>
      <c r="H92" s="247">
        <v>8</v>
      </c>
      <c r="I92" s="248"/>
      <c r="J92" s="249">
        <f>ROUND(I92*H92,2)</f>
        <v>0</v>
      </c>
      <c r="K92" s="245" t="s">
        <v>19</v>
      </c>
      <c r="L92" s="250"/>
      <c r="M92" s="251" t="s">
        <v>19</v>
      </c>
      <c r="N92" s="252" t="s">
        <v>42</v>
      </c>
      <c r="O92" s="85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287</v>
      </c>
      <c r="AT92" s="214" t="s">
        <v>226</v>
      </c>
      <c r="AU92" s="214" t="s">
        <v>81</v>
      </c>
      <c r="AY92" s="18" t="s">
        <v>135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79</v>
      </c>
      <c r="BK92" s="215">
        <f>ROUND(I92*H92,2)</f>
        <v>0</v>
      </c>
      <c r="BL92" s="18" t="s">
        <v>217</v>
      </c>
      <c r="BM92" s="214" t="s">
        <v>927</v>
      </c>
    </row>
    <row r="93" s="2" customFormat="1">
      <c r="A93" s="39"/>
      <c r="B93" s="40"/>
      <c r="C93" s="41"/>
      <c r="D93" s="216" t="s">
        <v>143</v>
      </c>
      <c r="E93" s="41"/>
      <c r="F93" s="217" t="s">
        <v>926</v>
      </c>
      <c r="G93" s="41"/>
      <c r="H93" s="41"/>
      <c r="I93" s="218"/>
      <c r="J93" s="41"/>
      <c r="K93" s="41"/>
      <c r="L93" s="45"/>
      <c r="M93" s="219"/>
      <c r="N93" s="22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81</v>
      </c>
    </row>
    <row r="94" s="2" customFormat="1" ht="13.8" customHeight="1">
      <c r="A94" s="39"/>
      <c r="B94" s="40"/>
      <c r="C94" s="243" t="s">
        <v>168</v>
      </c>
      <c r="D94" s="243" t="s">
        <v>226</v>
      </c>
      <c r="E94" s="244" t="s">
        <v>928</v>
      </c>
      <c r="F94" s="245" t="s">
        <v>929</v>
      </c>
      <c r="G94" s="246" t="s">
        <v>212</v>
      </c>
      <c r="H94" s="247">
        <v>4</v>
      </c>
      <c r="I94" s="248"/>
      <c r="J94" s="249">
        <f>ROUND(I94*H94,2)</f>
        <v>0</v>
      </c>
      <c r="K94" s="245" t="s">
        <v>19</v>
      </c>
      <c r="L94" s="250"/>
      <c r="M94" s="251" t="s">
        <v>19</v>
      </c>
      <c r="N94" s="252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287</v>
      </c>
      <c r="AT94" s="214" t="s">
        <v>226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217</v>
      </c>
      <c r="BM94" s="214" t="s">
        <v>930</v>
      </c>
    </row>
    <row r="95" s="2" customFormat="1">
      <c r="A95" s="39"/>
      <c r="B95" s="40"/>
      <c r="C95" s="41"/>
      <c r="D95" s="216" t="s">
        <v>143</v>
      </c>
      <c r="E95" s="41"/>
      <c r="F95" s="217" t="s">
        <v>929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="2" customFormat="1" ht="13.8" customHeight="1">
      <c r="A96" s="39"/>
      <c r="B96" s="40"/>
      <c r="C96" s="243" t="s">
        <v>174</v>
      </c>
      <c r="D96" s="243" t="s">
        <v>226</v>
      </c>
      <c r="E96" s="244" t="s">
        <v>931</v>
      </c>
      <c r="F96" s="245" t="s">
        <v>932</v>
      </c>
      <c r="G96" s="246" t="s">
        <v>212</v>
      </c>
      <c r="H96" s="247">
        <v>1</v>
      </c>
      <c r="I96" s="248"/>
      <c r="J96" s="249">
        <f>ROUND(I96*H96,2)</f>
        <v>0</v>
      </c>
      <c r="K96" s="245" t="s">
        <v>19</v>
      </c>
      <c r="L96" s="250"/>
      <c r="M96" s="251" t="s">
        <v>19</v>
      </c>
      <c r="N96" s="252" t="s">
        <v>42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287</v>
      </c>
      <c r="AT96" s="214" t="s">
        <v>226</v>
      </c>
      <c r="AU96" s="214" t="s">
        <v>81</v>
      </c>
      <c r="AY96" s="18" t="s">
        <v>135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79</v>
      </c>
      <c r="BK96" s="215">
        <f>ROUND(I96*H96,2)</f>
        <v>0</v>
      </c>
      <c r="BL96" s="18" t="s">
        <v>217</v>
      </c>
      <c r="BM96" s="214" t="s">
        <v>933</v>
      </c>
    </row>
    <row r="97" s="2" customFormat="1">
      <c r="A97" s="39"/>
      <c r="B97" s="40"/>
      <c r="C97" s="41"/>
      <c r="D97" s="216" t="s">
        <v>143</v>
      </c>
      <c r="E97" s="41"/>
      <c r="F97" s="217" t="s">
        <v>932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81</v>
      </c>
    </row>
    <row r="98" s="2" customFormat="1" ht="13.8" customHeight="1">
      <c r="A98" s="39"/>
      <c r="B98" s="40"/>
      <c r="C98" s="243" t="s">
        <v>179</v>
      </c>
      <c r="D98" s="243" t="s">
        <v>226</v>
      </c>
      <c r="E98" s="244" t="s">
        <v>934</v>
      </c>
      <c r="F98" s="245" t="s">
        <v>935</v>
      </c>
      <c r="G98" s="246" t="s">
        <v>212</v>
      </c>
      <c r="H98" s="247">
        <v>2</v>
      </c>
      <c r="I98" s="248"/>
      <c r="J98" s="249">
        <f>ROUND(I98*H98,2)</f>
        <v>0</v>
      </c>
      <c r="K98" s="245" t="s">
        <v>19</v>
      </c>
      <c r="L98" s="250"/>
      <c r="M98" s="251" t="s">
        <v>19</v>
      </c>
      <c r="N98" s="252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287</v>
      </c>
      <c r="AT98" s="214" t="s">
        <v>226</v>
      </c>
      <c r="AU98" s="214" t="s">
        <v>81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217</v>
      </c>
      <c r="BM98" s="214" t="s">
        <v>936</v>
      </c>
    </row>
    <row r="99" s="2" customFormat="1">
      <c r="A99" s="39"/>
      <c r="B99" s="40"/>
      <c r="C99" s="41"/>
      <c r="D99" s="216" t="s">
        <v>143</v>
      </c>
      <c r="E99" s="41"/>
      <c r="F99" s="217" t="s">
        <v>935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="2" customFormat="1" ht="13.8" customHeight="1">
      <c r="A100" s="39"/>
      <c r="B100" s="40"/>
      <c r="C100" s="243" t="s">
        <v>184</v>
      </c>
      <c r="D100" s="243" t="s">
        <v>226</v>
      </c>
      <c r="E100" s="244" t="s">
        <v>937</v>
      </c>
      <c r="F100" s="245" t="s">
        <v>938</v>
      </c>
      <c r="G100" s="246" t="s">
        <v>939</v>
      </c>
      <c r="H100" s="247">
        <v>1</v>
      </c>
      <c r="I100" s="248"/>
      <c r="J100" s="249">
        <f>ROUND(I100*H100,2)</f>
        <v>0</v>
      </c>
      <c r="K100" s="245" t="s">
        <v>19</v>
      </c>
      <c r="L100" s="250"/>
      <c r="M100" s="251" t="s">
        <v>19</v>
      </c>
      <c r="N100" s="252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287</v>
      </c>
      <c r="AT100" s="214" t="s">
        <v>226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217</v>
      </c>
      <c r="BM100" s="214" t="s">
        <v>940</v>
      </c>
    </row>
    <row r="101" s="2" customFormat="1">
      <c r="A101" s="39"/>
      <c r="B101" s="40"/>
      <c r="C101" s="41"/>
      <c r="D101" s="216" t="s">
        <v>143</v>
      </c>
      <c r="E101" s="41"/>
      <c r="F101" s="217" t="s">
        <v>938</v>
      </c>
      <c r="G101" s="41"/>
      <c r="H101" s="41"/>
      <c r="I101" s="218"/>
      <c r="J101" s="41"/>
      <c r="K101" s="41"/>
      <c r="L101" s="45"/>
      <c r="M101" s="266"/>
      <c r="N101" s="267"/>
      <c r="O101" s="268"/>
      <c r="P101" s="268"/>
      <c r="Q101" s="268"/>
      <c r="R101" s="268"/>
      <c r="S101" s="268"/>
      <c r="T101" s="26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="2" customFormat="1" ht="6.96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sheet="1" autoFilter="0" formatColumns="0" formatRows="0" objects="1" scenarios="1" spinCount="100000" saltValue="JL0TH0eIOMXYvDEV1B0OfWh/RRtJepwrVPyY/M/q0zqgJbJ9XDAOIVlE7pUsP/H3tK9dbtiY/56jR3MKH7U67w==" hashValue="1fLpOz0WpqlNtzskPW9RWA+kY2jv+h2/wbALhlcbig2MKIZ6dwLdtc6yeBvdzgv0TuKojVcioN9WyHg2+cO2fQ==" algorithmName="SHA-512" password="CC35"/>
  <autoFilter ref="C80:K10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941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ROUND((SUM(BE88:BE177)),  2)</f>
        <v>0</v>
      </c>
      <c r="G33" s="39"/>
      <c r="H33" s="39"/>
      <c r="I33" s="149">
        <v>0.20999999999999999</v>
      </c>
      <c r="J33" s="148">
        <f>ROUND(((SUM(BE88:BE177))*I33),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ROUND((SUM(BF88:BF177)),  2)</f>
        <v>0</v>
      </c>
      <c r="G34" s="39"/>
      <c r="H34" s="39"/>
      <c r="I34" s="149">
        <v>0.14999999999999999</v>
      </c>
      <c r="J34" s="148">
        <f>ROUND(((SUM(BF88:BF177))*I34),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ROUND((SUM(BG88:BG177)),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ROUND((SUM(BH88:BH177)),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ROUND((SUM(BI88:BI177)),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SO 07 - Venkovní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942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943</v>
      </c>
      <c r="E62" s="175"/>
      <c r="F62" s="175"/>
      <c r="G62" s="175"/>
      <c r="H62" s="175"/>
      <c r="I62" s="175"/>
      <c r="J62" s="176">
        <f>J104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506</v>
      </c>
      <c r="E63" s="175"/>
      <c r="F63" s="175"/>
      <c r="G63" s="175"/>
      <c r="H63" s="175"/>
      <c r="I63" s="175"/>
      <c r="J63" s="176">
        <f>J124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399</v>
      </c>
      <c r="E64" s="175"/>
      <c r="F64" s="175"/>
      <c r="G64" s="175"/>
      <c r="H64" s="175"/>
      <c r="I64" s="175"/>
      <c r="J64" s="176">
        <f>J133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944</v>
      </c>
      <c r="E65" s="175"/>
      <c r="F65" s="175"/>
      <c r="G65" s="175"/>
      <c r="H65" s="175"/>
      <c r="I65" s="175"/>
      <c r="J65" s="176">
        <f>J156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507</v>
      </c>
      <c r="E66" s="175"/>
      <c r="F66" s="175"/>
      <c r="G66" s="175"/>
      <c r="H66" s="175"/>
      <c r="I66" s="175"/>
      <c r="J66" s="176">
        <f>J168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6"/>
      <c r="C67" s="167"/>
      <c r="D67" s="168" t="s">
        <v>118</v>
      </c>
      <c r="E67" s="169"/>
      <c r="F67" s="169"/>
      <c r="G67" s="169"/>
      <c r="H67" s="169"/>
      <c r="I67" s="169"/>
      <c r="J67" s="170">
        <f>J171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2"/>
      <c r="C68" s="173"/>
      <c r="D68" s="174" t="s">
        <v>945</v>
      </c>
      <c r="E68" s="175"/>
      <c r="F68" s="175"/>
      <c r="G68" s="175"/>
      <c r="H68" s="175"/>
      <c r="I68" s="175"/>
      <c r="J68" s="176">
        <f>J172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120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4.4" customHeight="1">
      <c r="A78" s="39"/>
      <c r="B78" s="40"/>
      <c r="C78" s="41"/>
      <c r="D78" s="41"/>
      <c r="E78" s="161" t="str">
        <f>E7</f>
        <v>Karlovy Vary, Vřídelní kolonáda, II.etapa oprav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104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41"/>
      <c r="D80" s="41"/>
      <c r="E80" s="70" t="str">
        <f>E9</f>
        <v>SO 07 - Venkovní úpravy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17. 3. 2021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6.4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>Ing.arch.Jiří Janisch, Útvina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6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33</v>
      </c>
      <c r="J85" s="37" t="str">
        <f>E24</f>
        <v>Šimková Dita, K.Vary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78"/>
      <c r="B87" s="179"/>
      <c r="C87" s="180" t="s">
        <v>121</v>
      </c>
      <c r="D87" s="181" t="s">
        <v>56</v>
      </c>
      <c r="E87" s="181" t="s">
        <v>52</v>
      </c>
      <c r="F87" s="181" t="s">
        <v>53</v>
      </c>
      <c r="G87" s="181" t="s">
        <v>122</v>
      </c>
      <c r="H87" s="181" t="s">
        <v>123</v>
      </c>
      <c r="I87" s="181" t="s">
        <v>124</v>
      </c>
      <c r="J87" s="181" t="s">
        <v>108</v>
      </c>
      <c r="K87" s="182" t="s">
        <v>125</v>
      </c>
      <c r="L87" s="183"/>
      <c r="M87" s="93" t="s">
        <v>19</v>
      </c>
      <c r="N87" s="94" t="s">
        <v>41</v>
      </c>
      <c r="O87" s="94" t="s">
        <v>126</v>
      </c>
      <c r="P87" s="94" t="s">
        <v>127</v>
      </c>
      <c r="Q87" s="94" t="s">
        <v>128</v>
      </c>
      <c r="R87" s="94" t="s">
        <v>129</v>
      </c>
      <c r="S87" s="94" t="s">
        <v>130</v>
      </c>
      <c r="T87" s="95" t="s">
        <v>131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="2" customFormat="1" ht="22.8" customHeight="1">
      <c r="A88" s="39"/>
      <c r="B88" s="40"/>
      <c r="C88" s="100" t="s">
        <v>132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P89+P171</f>
        <v>0</v>
      </c>
      <c r="Q88" s="97"/>
      <c r="R88" s="186">
        <f>R89+R171</f>
        <v>33.645847180000004</v>
      </c>
      <c r="S88" s="97"/>
      <c r="T88" s="187">
        <f>T89+T171</f>
        <v>52.160399999999996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109</v>
      </c>
      <c r="BK88" s="188">
        <f>BK89+BK171</f>
        <v>0</v>
      </c>
    </row>
    <row r="89" s="12" customFormat="1" ht="25.92" customHeight="1">
      <c r="A89" s="12"/>
      <c r="B89" s="189"/>
      <c r="C89" s="190"/>
      <c r="D89" s="191" t="s">
        <v>70</v>
      </c>
      <c r="E89" s="192" t="s">
        <v>402</v>
      </c>
      <c r="F89" s="192" t="s">
        <v>403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P90+P104+P124+P133+P156+P168</f>
        <v>0</v>
      </c>
      <c r="Q89" s="197"/>
      <c r="R89" s="198">
        <f>R90+R104+R124+R133+R156+R168</f>
        <v>33.591597180000001</v>
      </c>
      <c r="S89" s="197"/>
      <c r="T89" s="199">
        <f>T90+T104+T124+T133+T156+T168</f>
        <v>52.160399999999996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135</v>
      </c>
      <c r="BK89" s="202">
        <f>BK90+BK104+BK124+BK133+BK156+BK168</f>
        <v>0</v>
      </c>
    </row>
    <row r="90" s="12" customFormat="1" ht="22.8" customHeight="1">
      <c r="A90" s="12"/>
      <c r="B90" s="189"/>
      <c r="C90" s="190"/>
      <c r="D90" s="191" t="s">
        <v>70</v>
      </c>
      <c r="E90" s="263" t="s">
        <v>79</v>
      </c>
      <c r="F90" s="263" t="s">
        <v>946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SUM(P91:P103)</f>
        <v>0</v>
      </c>
      <c r="Q90" s="197"/>
      <c r="R90" s="198">
        <f>SUM(R91:R103)</f>
        <v>0</v>
      </c>
      <c r="S90" s="197"/>
      <c r="T90" s="199">
        <f>SUM(T91:T103)</f>
        <v>21.700399999999998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135</v>
      </c>
      <c r="BK90" s="202">
        <f>SUM(BK91:BK103)</f>
        <v>0</v>
      </c>
    </row>
    <row r="91" s="2" customFormat="1" ht="13.8" customHeight="1">
      <c r="A91" s="39"/>
      <c r="B91" s="40"/>
      <c r="C91" s="203" t="s">
        <v>79</v>
      </c>
      <c r="D91" s="203" t="s">
        <v>136</v>
      </c>
      <c r="E91" s="204" t="s">
        <v>947</v>
      </c>
      <c r="F91" s="205" t="s">
        <v>948</v>
      </c>
      <c r="G91" s="206" t="s">
        <v>159</v>
      </c>
      <c r="H91" s="207">
        <v>120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0.17999999999999999</v>
      </c>
      <c r="T91" s="213">
        <f>S91*H91</f>
        <v>21.599999999999998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949</v>
      </c>
    </row>
    <row r="92" s="2" customFormat="1">
      <c r="A92" s="39"/>
      <c r="B92" s="40"/>
      <c r="C92" s="41"/>
      <c r="D92" s="216" t="s">
        <v>143</v>
      </c>
      <c r="E92" s="41"/>
      <c r="F92" s="217" t="s">
        <v>950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="13" customFormat="1">
      <c r="A93" s="13"/>
      <c r="B93" s="221"/>
      <c r="C93" s="222"/>
      <c r="D93" s="216" t="s">
        <v>144</v>
      </c>
      <c r="E93" s="223" t="s">
        <v>19</v>
      </c>
      <c r="F93" s="224" t="s">
        <v>951</v>
      </c>
      <c r="G93" s="222"/>
      <c r="H93" s="225">
        <v>120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144</v>
      </c>
      <c r="AU93" s="231" t="s">
        <v>81</v>
      </c>
      <c r="AV93" s="13" t="s">
        <v>81</v>
      </c>
      <c r="AW93" s="13" t="s">
        <v>32</v>
      </c>
      <c r="AX93" s="13" t="s">
        <v>79</v>
      </c>
      <c r="AY93" s="231" t="s">
        <v>135</v>
      </c>
    </row>
    <row r="94" s="2" customFormat="1" ht="13.8" customHeight="1">
      <c r="A94" s="39"/>
      <c r="B94" s="40"/>
      <c r="C94" s="203" t="s">
        <v>81</v>
      </c>
      <c r="D94" s="203" t="s">
        <v>136</v>
      </c>
      <c r="E94" s="204" t="s">
        <v>952</v>
      </c>
      <c r="F94" s="205" t="s">
        <v>953</v>
      </c>
      <c r="G94" s="206" t="s">
        <v>159</v>
      </c>
      <c r="H94" s="207">
        <v>125.5</v>
      </c>
      <c r="I94" s="208"/>
      <c r="J94" s="209">
        <f>ROUND(I94*H94,2)</f>
        <v>0</v>
      </c>
      <c r="K94" s="205" t="s">
        <v>140</v>
      </c>
      <c r="L94" s="45"/>
      <c r="M94" s="210" t="s">
        <v>19</v>
      </c>
      <c r="N94" s="211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0.00080000000000000004</v>
      </c>
      <c r="T94" s="213">
        <f>S94*H94</f>
        <v>0.1004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141</v>
      </c>
      <c r="AT94" s="214" t="s">
        <v>136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141</v>
      </c>
      <c r="BM94" s="214" t="s">
        <v>954</v>
      </c>
    </row>
    <row r="95" s="2" customFormat="1">
      <c r="A95" s="39"/>
      <c r="B95" s="40"/>
      <c r="C95" s="41"/>
      <c r="D95" s="216" t="s">
        <v>143</v>
      </c>
      <c r="E95" s="41"/>
      <c r="F95" s="217" t="s">
        <v>955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="13" customFormat="1">
      <c r="A96" s="13"/>
      <c r="B96" s="221"/>
      <c r="C96" s="222"/>
      <c r="D96" s="216" t="s">
        <v>144</v>
      </c>
      <c r="E96" s="223" t="s">
        <v>19</v>
      </c>
      <c r="F96" s="224" t="s">
        <v>956</v>
      </c>
      <c r="G96" s="222"/>
      <c r="H96" s="225">
        <v>120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144</v>
      </c>
      <c r="AU96" s="231" t="s">
        <v>81</v>
      </c>
      <c r="AV96" s="13" t="s">
        <v>81</v>
      </c>
      <c r="AW96" s="13" t="s">
        <v>32</v>
      </c>
      <c r="AX96" s="13" t="s">
        <v>71</v>
      </c>
      <c r="AY96" s="231" t="s">
        <v>135</v>
      </c>
    </row>
    <row r="97" s="13" customFormat="1">
      <c r="A97" s="13"/>
      <c r="B97" s="221"/>
      <c r="C97" s="222"/>
      <c r="D97" s="216" t="s">
        <v>144</v>
      </c>
      <c r="E97" s="223" t="s">
        <v>19</v>
      </c>
      <c r="F97" s="224" t="s">
        <v>957</v>
      </c>
      <c r="G97" s="222"/>
      <c r="H97" s="225">
        <v>5.5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144</v>
      </c>
      <c r="AU97" s="231" t="s">
        <v>81</v>
      </c>
      <c r="AV97" s="13" t="s">
        <v>81</v>
      </c>
      <c r="AW97" s="13" t="s">
        <v>32</v>
      </c>
      <c r="AX97" s="13" t="s">
        <v>71</v>
      </c>
      <c r="AY97" s="231" t="s">
        <v>135</v>
      </c>
    </row>
    <row r="98" s="14" customFormat="1">
      <c r="A98" s="14"/>
      <c r="B98" s="232"/>
      <c r="C98" s="233"/>
      <c r="D98" s="216" t="s">
        <v>144</v>
      </c>
      <c r="E98" s="234" t="s">
        <v>19</v>
      </c>
      <c r="F98" s="235" t="s">
        <v>147</v>
      </c>
      <c r="G98" s="233"/>
      <c r="H98" s="236">
        <v>125.5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144</v>
      </c>
      <c r="AU98" s="242" t="s">
        <v>81</v>
      </c>
      <c r="AV98" s="14" t="s">
        <v>141</v>
      </c>
      <c r="AW98" s="14" t="s">
        <v>32</v>
      </c>
      <c r="AX98" s="14" t="s">
        <v>79</v>
      </c>
      <c r="AY98" s="242" t="s">
        <v>135</v>
      </c>
    </row>
    <row r="99" s="2" customFormat="1" ht="13.8" customHeight="1">
      <c r="A99" s="39"/>
      <c r="B99" s="40"/>
      <c r="C99" s="203" t="s">
        <v>151</v>
      </c>
      <c r="D99" s="203" t="s">
        <v>136</v>
      </c>
      <c r="E99" s="204" t="s">
        <v>958</v>
      </c>
      <c r="F99" s="205" t="s">
        <v>959</v>
      </c>
      <c r="G99" s="206" t="s">
        <v>159</v>
      </c>
      <c r="H99" s="207">
        <v>56.331000000000003</v>
      </c>
      <c r="I99" s="208"/>
      <c r="J99" s="209">
        <f>ROUND(I99*H99,2)</f>
        <v>0</v>
      </c>
      <c r="K99" s="205" t="s">
        <v>140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141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141</v>
      </c>
      <c r="BM99" s="214" t="s">
        <v>960</v>
      </c>
    </row>
    <row r="100" s="2" customFormat="1">
      <c r="A100" s="39"/>
      <c r="B100" s="40"/>
      <c r="C100" s="41"/>
      <c r="D100" s="216" t="s">
        <v>143</v>
      </c>
      <c r="E100" s="41"/>
      <c r="F100" s="217" t="s">
        <v>961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="13" customFormat="1">
      <c r="A101" s="13"/>
      <c r="B101" s="221"/>
      <c r="C101" s="222"/>
      <c r="D101" s="216" t="s">
        <v>144</v>
      </c>
      <c r="E101" s="223" t="s">
        <v>19</v>
      </c>
      <c r="F101" s="224" t="s">
        <v>962</v>
      </c>
      <c r="G101" s="222"/>
      <c r="H101" s="225">
        <v>56.716000000000001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144</v>
      </c>
      <c r="AU101" s="231" t="s">
        <v>81</v>
      </c>
      <c r="AV101" s="13" t="s">
        <v>81</v>
      </c>
      <c r="AW101" s="13" t="s">
        <v>32</v>
      </c>
      <c r="AX101" s="13" t="s">
        <v>71</v>
      </c>
      <c r="AY101" s="231" t="s">
        <v>135</v>
      </c>
    </row>
    <row r="102" s="13" customFormat="1">
      <c r="A102" s="13"/>
      <c r="B102" s="221"/>
      <c r="C102" s="222"/>
      <c r="D102" s="216" t="s">
        <v>144</v>
      </c>
      <c r="E102" s="223" t="s">
        <v>19</v>
      </c>
      <c r="F102" s="224" t="s">
        <v>963</v>
      </c>
      <c r="G102" s="222"/>
      <c r="H102" s="225">
        <v>-0.38500000000000001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144</v>
      </c>
      <c r="AU102" s="231" t="s">
        <v>81</v>
      </c>
      <c r="AV102" s="13" t="s">
        <v>81</v>
      </c>
      <c r="AW102" s="13" t="s">
        <v>32</v>
      </c>
      <c r="AX102" s="13" t="s">
        <v>71</v>
      </c>
      <c r="AY102" s="231" t="s">
        <v>135</v>
      </c>
    </row>
    <row r="103" s="14" customFormat="1">
      <c r="A103" s="14"/>
      <c r="B103" s="232"/>
      <c r="C103" s="233"/>
      <c r="D103" s="216" t="s">
        <v>144</v>
      </c>
      <c r="E103" s="234" t="s">
        <v>19</v>
      </c>
      <c r="F103" s="235" t="s">
        <v>147</v>
      </c>
      <c r="G103" s="233"/>
      <c r="H103" s="236">
        <v>56.331000000000003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2" t="s">
        <v>144</v>
      </c>
      <c r="AU103" s="242" t="s">
        <v>81</v>
      </c>
      <c r="AV103" s="14" t="s">
        <v>141</v>
      </c>
      <c r="AW103" s="14" t="s">
        <v>32</v>
      </c>
      <c r="AX103" s="14" t="s">
        <v>79</v>
      </c>
      <c r="AY103" s="242" t="s">
        <v>135</v>
      </c>
    </row>
    <row r="104" s="12" customFormat="1" ht="22.8" customHeight="1">
      <c r="A104" s="12"/>
      <c r="B104" s="189"/>
      <c r="C104" s="190"/>
      <c r="D104" s="191" t="s">
        <v>70</v>
      </c>
      <c r="E104" s="263" t="s">
        <v>162</v>
      </c>
      <c r="F104" s="263" t="s">
        <v>964</v>
      </c>
      <c r="G104" s="190"/>
      <c r="H104" s="190"/>
      <c r="I104" s="193"/>
      <c r="J104" s="264">
        <f>BK104</f>
        <v>0</v>
      </c>
      <c r="K104" s="190"/>
      <c r="L104" s="195"/>
      <c r="M104" s="196"/>
      <c r="N104" s="197"/>
      <c r="O104" s="197"/>
      <c r="P104" s="198">
        <f>SUM(P105:P123)</f>
        <v>0</v>
      </c>
      <c r="Q104" s="197"/>
      <c r="R104" s="198">
        <f>SUM(R105:R123)</f>
        <v>31.079588999999999</v>
      </c>
      <c r="S104" s="197"/>
      <c r="T104" s="199">
        <f>SUM(T105:T123)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79</v>
      </c>
      <c r="AT104" s="201" t="s">
        <v>70</v>
      </c>
      <c r="AU104" s="201" t="s">
        <v>79</v>
      </c>
      <c r="AY104" s="200" t="s">
        <v>135</v>
      </c>
      <c r="BK104" s="202">
        <f>SUM(BK105:BK123)</f>
        <v>0</v>
      </c>
    </row>
    <row r="105" s="2" customFormat="1" ht="13.8" customHeight="1">
      <c r="A105" s="39"/>
      <c r="B105" s="40"/>
      <c r="C105" s="203" t="s">
        <v>141</v>
      </c>
      <c r="D105" s="203" t="s">
        <v>136</v>
      </c>
      <c r="E105" s="204" t="s">
        <v>965</v>
      </c>
      <c r="F105" s="205" t="s">
        <v>966</v>
      </c>
      <c r="G105" s="206" t="s">
        <v>139</v>
      </c>
      <c r="H105" s="207">
        <v>0.065000000000000002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2.3999999999999999</v>
      </c>
      <c r="R105" s="212">
        <f>Q105*H105</f>
        <v>0.156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141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141</v>
      </c>
      <c r="BM105" s="214" t="s">
        <v>967</v>
      </c>
    </row>
    <row r="106" s="2" customFormat="1">
      <c r="A106" s="39"/>
      <c r="B106" s="40"/>
      <c r="C106" s="41"/>
      <c r="D106" s="216" t="s">
        <v>143</v>
      </c>
      <c r="E106" s="41"/>
      <c r="F106" s="217" t="s">
        <v>966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="13" customFormat="1">
      <c r="A107" s="13"/>
      <c r="B107" s="221"/>
      <c r="C107" s="222"/>
      <c r="D107" s="216" t="s">
        <v>144</v>
      </c>
      <c r="E107" s="223" t="s">
        <v>19</v>
      </c>
      <c r="F107" s="224" t="s">
        <v>968</v>
      </c>
      <c r="G107" s="222"/>
      <c r="H107" s="225">
        <v>0.065000000000000002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144</v>
      </c>
      <c r="AU107" s="231" t="s">
        <v>81</v>
      </c>
      <c r="AV107" s="13" t="s">
        <v>81</v>
      </c>
      <c r="AW107" s="13" t="s">
        <v>32</v>
      </c>
      <c r="AX107" s="13" t="s">
        <v>79</v>
      </c>
      <c r="AY107" s="231" t="s">
        <v>135</v>
      </c>
    </row>
    <row r="108" s="2" customFormat="1" ht="13.8" customHeight="1">
      <c r="A108" s="39"/>
      <c r="B108" s="40"/>
      <c r="C108" s="203" t="s">
        <v>162</v>
      </c>
      <c r="D108" s="203" t="s">
        <v>136</v>
      </c>
      <c r="E108" s="204" t="s">
        <v>969</v>
      </c>
      <c r="F108" s="205" t="s">
        <v>970</v>
      </c>
      <c r="G108" s="206" t="s">
        <v>139</v>
      </c>
      <c r="H108" s="207">
        <v>0.20000000000000001</v>
      </c>
      <c r="I108" s="208"/>
      <c r="J108" s="209">
        <f>ROUND(I108*H108,2)</f>
        <v>0</v>
      </c>
      <c r="K108" s="205" t="s">
        <v>19</v>
      </c>
      <c r="L108" s="45"/>
      <c r="M108" s="210" t="s">
        <v>19</v>
      </c>
      <c r="N108" s="211" t="s">
        <v>42</v>
      </c>
      <c r="O108" s="85"/>
      <c r="P108" s="212">
        <f>O108*H108</f>
        <v>0</v>
      </c>
      <c r="Q108" s="212">
        <v>2.3999999999999999</v>
      </c>
      <c r="R108" s="212">
        <f>Q108*H108</f>
        <v>0.47999999999999998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141</v>
      </c>
      <c r="AT108" s="214" t="s">
        <v>136</v>
      </c>
      <c r="AU108" s="214" t="s">
        <v>81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141</v>
      </c>
      <c r="BM108" s="214" t="s">
        <v>971</v>
      </c>
    </row>
    <row r="109" s="2" customFormat="1">
      <c r="A109" s="39"/>
      <c r="B109" s="40"/>
      <c r="C109" s="41"/>
      <c r="D109" s="216" t="s">
        <v>143</v>
      </c>
      <c r="E109" s="41"/>
      <c r="F109" s="217" t="s">
        <v>970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81</v>
      </c>
    </row>
    <row r="110" s="13" customFormat="1">
      <c r="A110" s="13"/>
      <c r="B110" s="221"/>
      <c r="C110" s="222"/>
      <c r="D110" s="216" t="s">
        <v>144</v>
      </c>
      <c r="E110" s="223" t="s">
        <v>19</v>
      </c>
      <c r="F110" s="224" t="s">
        <v>972</v>
      </c>
      <c r="G110" s="222"/>
      <c r="H110" s="225">
        <v>0.20000000000000001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144</v>
      </c>
      <c r="AU110" s="231" t="s">
        <v>81</v>
      </c>
      <c r="AV110" s="13" t="s">
        <v>81</v>
      </c>
      <c r="AW110" s="13" t="s">
        <v>32</v>
      </c>
      <c r="AX110" s="13" t="s">
        <v>79</v>
      </c>
      <c r="AY110" s="231" t="s">
        <v>135</v>
      </c>
    </row>
    <row r="111" s="2" customFormat="1" ht="13.8" customHeight="1">
      <c r="A111" s="39"/>
      <c r="B111" s="40"/>
      <c r="C111" s="203" t="s">
        <v>168</v>
      </c>
      <c r="D111" s="203" t="s">
        <v>136</v>
      </c>
      <c r="E111" s="204" t="s">
        <v>973</v>
      </c>
      <c r="F111" s="205" t="s">
        <v>974</v>
      </c>
      <c r="G111" s="206" t="s">
        <v>159</v>
      </c>
      <c r="H111" s="207">
        <v>56.331000000000003</v>
      </c>
      <c r="I111" s="208"/>
      <c r="J111" s="209">
        <f>ROUND(I111*H111,2)</f>
        <v>0</v>
      </c>
      <c r="K111" s="205" t="s">
        <v>140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0.19800000000000001</v>
      </c>
      <c r="R111" s="212">
        <f>Q111*H111</f>
        <v>11.153538000000001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141</v>
      </c>
      <c r="AT111" s="214" t="s">
        <v>136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141</v>
      </c>
      <c r="BM111" s="214" t="s">
        <v>975</v>
      </c>
    </row>
    <row r="112" s="2" customFormat="1">
      <c r="A112" s="39"/>
      <c r="B112" s="40"/>
      <c r="C112" s="41"/>
      <c r="D112" s="216" t="s">
        <v>143</v>
      </c>
      <c r="E112" s="41"/>
      <c r="F112" s="217" t="s">
        <v>976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="13" customFormat="1">
      <c r="A113" s="13"/>
      <c r="B113" s="221"/>
      <c r="C113" s="222"/>
      <c r="D113" s="216" t="s">
        <v>144</v>
      </c>
      <c r="E113" s="223" t="s">
        <v>19</v>
      </c>
      <c r="F113" s="224" t="s">
        <v>977</v>
      </c>
      <c r="G113" s="222"/>
      <c r="H113" s="225">
        <v>56.331000000000003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144</v>
      </c>
      <c r="AU113" s="231" t="s">
        <v>81</v>
      </c>
      <c r="AV113" s="13" t="s">
        <v>81</v>
      </c>
      <c r="AW113" s="13" t="s">
        <v>32</v>
      </c>
      <c r="AX113" s="13" t="s">
        <v>79</v>
      </c>
      <c r="AY113" s="231" t="s">
        <v>135</v>
      </c>
    </row>
    <row r="114" s="2" customFormat="1" ht="13.8" customHeight="1">
      <c r="A114" s="39"/>
      <c r="B114" s="40"/>
      <c r="C114" s="203" t="s">
        <v>174</v>
      </c>
      <c r="D114" s="203" t="s">
        <v>136</v>
      </c>
      <c r="E114" s="204" t="s">
        <v>978</v>
      </c>
      <c r="F114" s="205" t="s">
        <v>979</v>
      </c>
      <c r="G114" s="206" t="s">
        <v>159</v>
      </c>
      <c r="H114" s="207">
        <v>53.600000000000001</v>
      </c>
      <c r="I114" s="208"/>
      <c r="J114" s="209">
        <f>ROUND(I114*H114,2)</f>
        <v>0</v>
      </c>
      <c r="K114" s="205" t="s">
        <v>140</v>
      </c>
      <c r="L114" s="45"/>
      <c r="M114" s="210" t="s">
        <v>19</v>
      </c>
      <c r="N114" s="211" t="s">
        <v>42</v>
      </c>
      <c r="O114" s="85"/>
      <c r="P114" s="212">
        <f>O114*H114</f>
        <v>0</v>
      </c>
      <c r="Q114" s="212">
        <v>0.16700000000000001</v>
      </c>
      <c r="R114" s="212">
        <f>Q114*H114</f>
        <v>8.9512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141</v>
      </c>
      <c r="AT114" s="214" t="s">
        <v>136</v>
      </c>
      <c r="AU114" s="214" t="s">
        <v>81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141</v>
      </c>
      <c r="BM114" s="214" t="s">
        <v>980</v>
      </c>
    </row>
    <row r="115" s="2" customFormat="1">
      <c r="A115" s="39"/>
      <c r="B115" s="40"/>
      <c r="C115" s="41"/>
      <c r="D115" s="216" t="s">
        <v>143</v>
      </c>
      <c r="E115" s="41"/>
      <c r="F115" s="217" t="s">
        <v>981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81</v>
      </c>
    </row>
    <row r="116" s="13" customFormat="1">
      <c r="A116" s="13"/>
      <c r="B116" s="221"/>
      <c r="C116" s="222"/>
      <c r="D116" s="216" t="s">
        <v>144</v>
      </c>
      <c r="E116" s="223" t="s">
        <v>19</v>
      </c>
      <c r="F116" s="224" t="s">
        <v>982</v>
      </c>
      <c r="G116" s="222"/>
      <c r="H116" s="225">
        <v>53.600000000000001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144</v>
      </c>
      <c r="AU116" s="231" t="s">
        <v>81</v>
      </c>
      <c r="AV116" s="13" t="s">
        <v>81</v>
      </c>
      <c r="AW116" s="13" t="s">
        <v>32</v>
      </c>
      <c r="AX116" s="13" t="s">
        <v>79</v>
      </c>
      <c r="AY116" s="231" t="s">
        <v>135</v>
      </c>
    </row>
    <row r="117" s="2" customFormat="1" ht="13.8" customHeight="1">
      <c r="A117" s="39"/>
      <c r="B117" s="40"/>
      <c r="C117" s="243" t="s">
        <v>179</v>
      </c>
      <c r="D117" s="243" t="s">
        <v>226</v>
      </c>
      <c r="E117" s="244" t="s">
        <v>983</v>
      </c>
      <c r="F117" s="245" t="s">
        <v>984</v>
      </c>
      <c r="G117" s="246" t="s">
        <v>159</v>
      </c>
      <c r="H117" s="247">
        <v>54.671999999999997</v>
      </c>
      <c r="I117" s="248"/>
      <c r="J117" s="249">
        <f>ROUND(I117*H117,2)</f>
        <v>0</v>
      </c>
      <c r="K117" s="245" t="s">
        <v>140</v>
      </c>
      <c r="L117" s="250"/>
      <c r="M117" s="251" t="s">
        <v>19</v>
      </c>
      <c r="N117" s="252" t="s">
        <v>42</v>
      </c>
      <c r="O117" s="85"/>
      <c r="P117" s="212">
        <f>O117*H117</f>
        <v>0</v>
      </c>
      <c r="Q117" s="212">
        <v>0.11799999999999999</v>
      </c>
      <c r="R117" s="212">
        <f>Q117*H117</f>
        <v>6.4512959999999993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179</v>
      </c>
      <c r="AT117" s="214" t="s">
        <v>226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141</v>
      </c>
      <c r="BM117" s="214" t="s">
        <v>985</v>
      </c>
    </row>
    <row r="118" s="2" customFormat="1">
      <c r="A118" s="39"/>
      <c r="B118" s="40"/>
      <c r="C118" s="41"/>
      <c r="D118" s="216" t="s">
        <v>143</v>
      </c>
      <c r="E118" s="41"/>
      <c r="F118" s="217" t="s">
        <v>984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="13" customFormat="1">
      <c r="A119" s="13"/>
      <c r="B119" s="221"/>
      <c r="C119" s="222"/>
      <c r="D119" s="216" t="s">
        <v>144</v>
      </c>
      <c r="E119" s="223" t="s">
        <v>19</v>
      </c>
      <c r="F119" s="224" t="s">
        <v>986</v>
      </c>
      <c r="G119" s="222"/>
      <c r="H119" s="225">
        <v>53.600000000000001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144</v>
      </c>
      <c r="AU119" s="231" t="s">
        <v>81</v>
      </c>
      <c r="AV119" s="13" t="s">
        <v>81</v>
      </c>
      <c r="AW119" s="13" t="s">
        <v>32</v>
      </c>
      <c r="AX119" s="13" t="s">
        <v>79</v>
      </c>
      <c r="AY119" s="231" t="s">
        <v>135</v>
      </c>
    </row>
    <row r="120" s="13" customFormat="1">
      <c r="A120" s="13"/>
      <c r="B120" s="221"/>
      <c r="C120" s="222"/>
      <c r="D120" s="216" t="s">
        <v>144</v>
      </c>
      <c r="E120" s="222"/>
      <c r="F120" s="224" t="s">
        <v>987</v>
      </c>
      <c r="G120" s="222"/>
      <c r="H120" s="225">
        <v>54.671999999999997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144</v>
      </c>
      <c r="AU120" s="231" t="s">
        <v>81</v>
      </c>
      <c r="AV120" s="13" t="s">
        <v>81</v>
      </c>
      <c r="AW120" s="13" t="s">
        <v>4</v>
      </c>
      <c r="AX120" s="13" t="s">
        <v>79</v>
      </c>
      <c r="AY120" s="231" t="s">
        <v>135</v>
      </c>
    </row>
    <row r="121" s="2" customFormat="1" ht="13.8" customHeight="1">
      <c r="A121" s="39"/>
      <c r="B121" s="40"/>
      <c r="C121" s="203" t="s">
        <v>184</v>
      </c>
      <c r="D121" s="203" t="s">
        <v>136</v>
      </c>
      <c r="E121" s="204" t="s">
        <v>988</v>
      </c>
      <c r="F121" s="205" t="s">
        <v>989</v>
      </c>
      <c r="G121" s="206" t="s">
        <v>159</v>
      </c>
      <c r="H121" s="207">
        <v>15.5</v>
      </c>
      <c r="I121" s="208"/>
      <c r="J121" s="209">
        <f>ROUND(I121*H121,2)</f>
        <v>0</v>
      </c>
      <c r="K121" s="205" t="s">
        <v>140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0.25080999999999998</v>
      </c>
      <c r="R121" s="212">
        <f>Q121*H121</f>
        <v>3.8875549999999999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141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141</v>
      </c>
      <c r="BM121" s="214" t="s">
        <v>990</v>
      </c>
    </row>
    <row r="122" s="2" customFormat="1">
      <c r="A122" s="39"/>
      <c r="B122" s="40"/>
      <c r="C122" s="41"/>
      <c r="D122" s="216" t="s">
        <v>143</v>
      </c>
      <c r="E122" s="41"/>
      <c r="F122" s="217" t="s">
        <v>991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="13" customFormat="1">
      <c r="A123" s="13"/>
      <c r="B123" s="221"/>
      <c r="C123" s="222"/>
      <c r="D123" s="216" t="s">
        <v>144</v>
      </c>
      <c r="E123" s="223" t="s">
        <v>19</v>
      </c>
      <c r="F123" s="224" t="s">
        <v>992</v>
      </c>
      <c r="G123" s="222"/>
      <c r="H123" s="225">
        <v>15.5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144</v>
      </c>
      <c r="AU123" s="231" t="s">
        <v>81</v>
      </c>
      <c r="AV123" s="13" t="s">
        <v>81</v>
      </c>
      <c r="AW123" s="13" t="s">
        <v>32</v>
      </c>
      <c r="AX123" s="13" t="s">
        <v>79</v>
      </c>
      <c r="AY123" s="231" t="s">
        <v>135</v>
      </c>
    </row>
    <row r="124" s="12" customFormat="1" ht="22.8" customHeight="1">
      <c r="A124" s="12"/>
      <c r="B124" s="189"/>
      <c r="C124" s="190"/>
      <c r="D124" s="191" t="s">
        <v>70</v>
      </c>
      <c r="E124" s="263" t="s">
        <v>168</v>
      </c>
      <c r="F124" s="263" t="s">
        <v>509</v>
      </c>
      <c r="G124" s="190"/>
      <c r="H124" s="190"/>
      <c r="I124" s="193"/>
      <c r="J124" s="264">
        <f>BK124</f>
        <v>0</v>
      </c>
      <c r="K124" s="190"/>
      <c r="L124" s="195"/>
      <c r="M124" s="196"/>
      <c r="N124" s="197"/>
      <c r="O124" s="197"/>
      <c r="P124" s="198">
        <f>SUM(P125:P132)</f>
        <v>0</v>
      </c>
      <c r="Q124" s="197"/>
      <c r="R124" s="198">
        <f>SUM(R125:R132)</f>
        <v>1.96400318</v>
      </c>
      <c r="S124" s="197"/>
      <c r="T124" s="199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79</v>
      </c>
      <c r="AT124" s="201" t="s">
        <v>70</v>
      </c>
      <c r="AU124" s="201" t="s">
        <v>79</v>
      </c>
      <c r="AY124" s="200" t="s">
        <v>135</v>
      </c>
      <c r="BK124" s="202">
        <f>SUM(BK125:BK132)</f>
        <v>0</v>
      </c>
    </row>
    <row r="125" s="2" customFormat="1" ht="13.8" customHeight="1">
      <c r="A125" s="39"/>
      <c r="B125" s="40"/>
      <c r="C125" s="203" t="s">
        <v>190</v>
      </c>
      <c r="D125" s="203" t="s">
        <v>136</v>
      </c>
      <c r="E125" s="204" t="s">
        <v>993</v>
      </c>
      <c r="F125" s="205" t="s">
        <v>994</v>
      </c>
      <c r="G125" s="206" t="s">
        <v>139</v>
      </c>
      <c r="H125" s="207">
        <v>0.77500000000000002</v>
      </c>
      <c r="I125" s="208"/>
      <c r="J125" s="209">
        <f>ROUND(I125*H125,2)</f>
        <v>0</v>
      </c>
      <c r="K125" s="205" t="s">
        <v>140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2.45329</v>
      </c>
      <c r="R125" s="212">
        <f>Q125*H125</f>
        <v>1.90129975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141</v>
      </c>
      <c r="AT125" s="214" t="s">
        <v>136</v>
      </c>
      <c r="AU125" s="214" t="s">
        <v>81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141</v>
      </c>
      <c r="BM125" s="214" t="s">
        <v>995</v>
      </c>
    </row>
    <row r="126" s="2" customFormat="1">
      <c r="A126" s="39"/>
      <c r="B126" s="40"/>
      <c r="C126" s="41"/>
      <c r="D126" s="216" t="s">
        <v>143</v>
      </c>
      <c r="E126" s="41"/>
      <c r="F126" s="217" t="s">
        <v>996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81</v>
      </c>
    </row>
    <row r="127" s="13" customFormat="1">
      <c r="A127" s="13"/>
      <c r="B127" s="221"/>
      <c r="C127" s="222"/>
      <c r="D127" s="216" t="s">
        <v>144</v>
      </c>
      <c r="E127" s="223" t="s">
        <v>19</v>
      </c>
      <c r="F127" s="224" t="s">
        <v>997</v>
      </c>
      <c r="G127" s="222"/>
      <c r="H127" s="225">
        <v>0.77500000000000002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144</v>
      </c>
      <c r="AU127" s="231" t="s">
        <v>81</v>
      </c>
      <c r="AV127" s="13" t="s">
        <v>81</v>
      </c>
      <c r="AW127" s="13" t="s">
        <v>32</v>
      </c>
      <c r="AX127" s="13" t="s">
        <v>79</v>
      </c>
      <c r="AY127" s="231" t="s">
        <v>135</v>
      </c>
    </row>
    <row r="128" s="2" customFormat="1" ht="13.8" customHeight="1">
      <c r="A128" s="39"/>
      <c r="B128" s="40"/>
      <c r="C128" s="203" t="s">
        <v>196</v>
      </c>
      <c r="D128" s="203" t="s">
        <v>136</v>
      </c>
      <c r="E128" s="204" t="s">
        <v>148</v>
      </c>
      <c r="F128" s="205" t="s">
        <v>149</v>
      </c>
      <c r="G128" s="206" t="s">
        <v>139</v>
      </c>
      <c r="H128" s="207">
        <v>0.77500000000000002</v>
      </c>
      <c r="I128" s="208"/>
      <c r="J128" s="209">
        <f>ROUND(I128*H128,2)</f>
        <v>0</v>
      </c>
      <c r="K128" s="205" t="s">
        <v>140</v>
      </c>
      <c r="L128" s="45"/>
      <c r="M128" s="210" t="s">
        <v>19</v>
      </c>
      <c r="N128" s="211" t="s">
        <v>42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141</v>
      </c>
      <c r="AT128" s="214" t="s">
        <v>136</v>
      </c>
      <c r="AU128" s="214" t="s">
        <v>81</v>
      </c>
      <c r="AY128" s="18" t="s">
        <v>135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79</v>
      </c>
      <c r="BK128" s="215">
        <f>ROUND(I128*H128,2)</f>
        <v>0</v>
      </c>
      <c r="BL128" s="18" t="s">
        <v>141</v>
      </c>
      <c r="BM128" s="214" t="s">
        <v>998</v>
      </c>
    </row>
    <row r="129" s="2" customFormat="1">
      <c r="A129" s="39"/>
      <c r="B129" s="40"/>
      <c r="C129" s="41"/>
      <c r="D129" s="216" t="s">
        <v>143</v>
      </c>
      <c r="E129" s="41"/>
      <c r="F129" s="217" t="s">
        <v>519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81</v>
      </c>
    </row>
    <row r="130" s="2" customFormat="1" ht="13.8" customHeight="1">
      <c r="A130" s="39"/>
      <c r="B130" s="40"/>
      <c r="C130" s="203" t="s">
        <v>200</v>
      </c>
      <c r="D130" s="203" t="s">
        <v>136</v>
      </c>
      <c r="E130" s="204" t="s">
        <v>152</v>
      </c>
      <c r="F130" s="205" t="s">
        <v>153</v>
      </c>
      <c r="G130" s="206" t="s">
        <v>154</v>
      </c>
      <c r="H130" s="207">
        <v>0.058999999999999997</v>
      </c>
      <c r="I130" s="208"/>
      <c r="J130" s="209">
        <f>ROUND(I130*H130,2)</f>
        <v>0</v>
      </c>
      <c r="K130" s="205" t="s">
        <v>140</v>
      </c>
      <c r="L130" s="45"/>
      <c r="M130" s="210" t="s">
        <v>19</v>
      </c>
      <c r="N130" s="211" t="s">
        <v>42</v>
      </c>
      <c r="O130" s="85"/>
      <c r="P130" s="212">
        <f>O130*H130</f>
        <v>0</v>
      </c>
      <c r="Q130" s="212">
        <v>1.06277</v>
      </c>
      <c r="R130" s="212">
        <f>Q130*H130</f>
        <v>0.062703429999999991</v>
      </c>
      <c r="S130" s="212">
        <v>0</v>
      </c>
      <c r="T130" s="21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4" t="s">
        <v>141</v>
      </c>
      <c r="AT130" s="214" t="s">
        <v>136</v>
      </c>
      <c r="AU130" s="214" t="s">
        <v>81</v>
      </c>
      <c r="AY130" s="18" t="s">
        <v>135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8" t="s">
        <v>79</v>
      </c>
      <c r="BK130" s="215">
        <f>ROUND(I130*H130,2)</f>
        <v>0</v>
      </c>
      <c r="BL130" s="18" t="s">
        <v>141</v>
      </c>
      <c r="BM130" s="214" t="s">
        <v>999</v>
      </c>
    </row>
    <row r="131" s="2" customFormat="1">
      <c r="A131" s="39"/>
      <c r="B131" s="40"/>
      <c r="C131" s="41"/>
      <c r="D131" s="216" t="s">
        <v>143</v>
      </c>
      <c r="E131" s="41"/>
      <c r="F131" s="217" t="s">
        <v>525</v>
      </c>
      <c r="G131" s="41"/>
      <c r="H131" s="41"/>
      <c r="I131" s="218"/>
      <c r="J131" s="41"/>
      <c r="K131" s="41"/>
      <c r="L131" s="45"/>
      <c r="M131" s="219"/>
      <c r="N131" s="22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81</v>
      </c>
    </row>
    <row r="132" s="13" customFormat="1">
      <c r="A132" s="13"/>
      <c r="B132" s="221"/>
      <c r="C132" s="222"/>
      <c r="D132" s="216" t="s">
        <v>144</v>
      </c>
      <c r="E132" s="223" t="s">
        <v>19</v>
      </c>
      <c r="F132" s="224" t="s">
        <v>1000</v>
      </c>
      <c r="G132" s="222"/>
      <c r="H132" s="225">
        <v>0.058999999999999997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144</v>
      </c>
      <c r="AU132" s="231" t="s">
        <v>81</v>
      </c>
      <c r="AV132" s="13" t="s">
        <v>81</v>
      </c>
      <c r="AW132" s="13" t="s">
        <v>32</v>
      </c>
      <c r="AX132" s="13" t="s">
        <v>79</v>
      </c>
      <c r="AY132" s="231" t="s">
        <v>135</v>
      </c>
    </row>
    <row r="133" s="12" customFormat="1" ht="22.8" customHeight="1">
      <c r="A133" s="12"/>
      <c r="B133" s="189"/>
      <c r="C133" s="190"/>
      <c r="D133" s="191" t="s">
        <v>70</v>
      </c>
      <c r="E133" s="263" t="s">
        <v>184</v>
      </c>
      <c r="F133" s="263" t="s">
        <v>404</v>
      </c>
      <c r="G133" s="190"/>
      <c r="H133" s="190"/>
      <c r="I133" s="193"/>
      <c r="J133" s="264">
        <f>BK133</f>
        <v>0</v>
      </c>
      <c r="K133" s="190"/>
      <c r="L133" s="195"/>
      <c r="M133" s="196"/>
      <c r="N133" s="197"/>
      <c r="O133" s="197"/>
      <c r="P133" s="198">
        <f>SUM(P134:P155)</f>
        <v>0</v>
      </c>
      <c r="Q133" s="197"/>
      <c r="R133" s="198">
        <f>SUM(R134:R155)</f>
        <v>0.54800499999999996</v>
      </c>
      <c r="S133" s="197"/>
      <c r="T133" s="199">
        <f>SUM(T134:T155)</f>
        <v>30.460000000000001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79</v>
      </c>
      <c r="AT133" s="201" t="s">
        <v>70</v>
      </c>
      <c r="AU133" s="201" t="s">
        <v>79</v>
      </c>
      <c r="AY133" s="200" t="s">
        <v>135</v>
      </c>
      <c r="BK133" s="202">
        <f>SUM(BK134:BK155)</f>
        <v>0</v>
      </c>
    </row>
    <row r="134" s="2" customFormat="1" ht="13.8" customHeight="1">
      <c r="A134" s="39"/>
      <c r="B134" s="40"/>
      <c r="C134" s="203" t="s">
        <v>205</v>
      </c>
      <c r="D134" s="203" t="s">
        <v>136</v>
      </c>
      <c r="E134" s="204" t="s">
        <v>1001</v>
      </c>
      <c r="F134" s="205" t="s">
        <v>1002</v>
      </c>
      <c r="G134" s="206" t="s">
        <v>159</v>
      </c>
      <c r="H134" s="207">
        <v>2.5</v>
      </c>
      <c r="I134" s="208"/>
      <c r="J134" s="209">
        <f>ROUND(I134*H134,2)</f>
        <v>0</v>
      </c>
      <c r="K134" s="205" t="s">
        <v>140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0.00068999999999999997</v>
      </c>
      <c r="R134" s="212">
        <f>Q134*H134</f>
        <v>0.001725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141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141</v>
      </c>
      <c r="BM134" s="214" t="s">
        <v>1003</v>
      </c>
    </row>
    <row r="135" s="2" customFormat="1">
      <c r="A135" s="39"/>
      <c r="B135" s="40"/>
      <c r="C135" s="41"/>
      <c r="D135" s="216" t="s">
        <v>143</v>
      </c>
      <c r="E135" s="41"/>
      <c r="F135" s="217" t="s">
        <v>1004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="13" customFormat="1">
      <c r="A136" s="13"/>
      <c r="B136" s="221"/>
      <c r="C136" s="222"/>
      <c r="D136" s="216" t="s">
        <v>144</v>
      </c>
      <c r="E136" s="223" t="s">
        <v>19</v>
      </c>
      <c r="F136" s="224" t="s">
        <v>1005</v>
      </c>
      <c r="G136" s="222"/>
      <c r="H136" s="225">
        <v>2.5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144</v>
      </c>
      <c r="AU136" s="231" t="s">
        <v>81</v>
      </c>
      <c r="AV136" s="13" t="s">
        <v>81</v>
      </c>
      <c r="AW136" s="13" t="s">
        <v>32</v>
      </c>
      <c r="AX136" s="13" t="s">
        <v>79</v>
      </c>
      <c r="AY136" s="231" t="s">
        <v>135</v>
      </c>
    </row>
    <row r="137" s="2" customFormat="1" ht="13.8" customHeight="1">
      <c r="A137" s="39"/>
      <c r="B137" s="40"/>
      <c r="C137" s="203" t="s">
        <v>209</v>
      </c>
      <c r="D137" s="203" t="s">
        <v>136</v>
      </c>
      <c r="E137" s="204" t="s">
        <v>1006</v>
      </c>
      <c r="F137" s="205" t="s">
        <v>19</v>
      </c>
      <c r="G137" s="206" t="s">
        <v>212</v>
      </c>
      <c r="H137" s="207">
        <v>2</v>
      </c>
      <c r="I137" s="208"/>
      <c r="J137" s="209">
        <f>ROUND(I137*H137,2)</f>
        <v>0</v>
      </c>
      <c r="K137" s="205" t="s">
        <v>19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141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1007</v>
      </c>
    </row>
    <row r="138" s="2" customFormat="1">
      <c r="A138" s="39"/>
      <c r="B138" s="40"/>
      <c r="C138" s="41"/>
      <c r="D138" s="216" t="s">
        <v>143</v>
      </c>
      <c r="E138" s="41"/>
      <c r="F138" s="217" t="s">
        <v>1008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="13" customFormat="1">
      <c r="A139" s="13"/>
      <c r="B139" s="221"/>
      <c r="C139" s="222"/>
      <c r="D139" s="216" t="s">
        <v>144</v>
      </c>
      <c r="E139" s="223" t="s">
        <v>19</v>
      </c>
      <c r="F139" s="224" t="s">
        <v>1009</v>
      </c>
      <c r="G139" s="222"/>
      <c r="H139" s="225">
        <v>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144</v>
      </c>
      <c r="AU139" s="231" t="s">
        <v>81</v>
      </c>
      <c r="AV139" s="13" t="s">
        <v>81</v>
      </c>
      <c r="AW139" s="13" t="s">
        <v>32</v>
      </c>
      <c r="AX139" s="13" t="s">
        <v>79</v>
      </c>
      <c r="AY139" s="231" t="s">
        <v>135</v>
      </c>
    </row>
    <row r="140" s="2" customFormat="1" ht="13.8" customHeight="1">
      <c r="A140" s="39"/>
      <c r="B140" s="40"/>
      <c r="C140" s="203" t="s">
        <v>8</v>
      </c>
      <c r="D140" s="203" t="s">
        <v>136</v>
      </c>
      <c r="E140" s="204" t="s">
        <v>1010</v>
      </c>
      <c r="F140" s="205" t="s">
        <v>1011</v>
      </c>
      <c r="G140" s="206" t="s">
        <v>165</v>
      </c>
      <c r="H140" s="207">
        <v>4</v>
      </c>
      <c r="I140" s="208"/>
      <c r="J140" s="209">
        <f>ROUND(I140*H140,2)</f>
        <v>0</v>
      </c>
      <c r="K140" s="205" t="s">
        <v>140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0.087809999999999999</v>
      </c>
      <c r="R140" s="212">
        <f>Q140*H140</f>
        <v>0.35124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141</v>
      </c>
      <c r="AT140" s="214" t="s">
        <v>136</v>
      </c>
      <c r="AU140" s="214" t="s">
        <v>81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141</v>
      </c>
      <c r="BM140" s="214" t="s">
        <v>1012</v>
      </c>
    </row>
    <row r="141" s="2" customFormat="1">
      <c r="A141" s="39"/>
      <c r="B141" s="40"/>
      <c r="C141" s="41"/>
      <c r="D141" s="216" t="s">
        <v>143</v>
      </c>
      <c r="E141" s="41"/>
      <c r="F141" s="217" t="s">
        <v>1013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="2" customFormat="1" ht="13.8" customHeight="1">
      <c r="A142" s="39"/>
      <c r="B142" s="40"/>
      <c r="C142" s="203" t="s">
        <v>217</v>
      </c>
      <c r="D142" s="203" t="s">
        <v>136</v>
      </c>
      <c r="E142" s="204" t="s">
        <v>1014</v>
      </c>
      <c r="F142" s="205" t="s">
        <v>1015</v>
      </c>
      <c r="G142" s="206" t="s">
        <v>212</v>
      </c>
      <c r="H142" s="207">
        <v>1</v>
      </c>
      <c r="I142" s="208"/>
      <c r="J142" s="209">
        <f>ROUND(I142*H142,2)</f>
        <v>0</v>
      </c>
      <c r="K142" s="205" t="s">
        <v>140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0.19503999999999999</v>
      </c>
      <c r="R142" s="212">
        <f>Q142*H142</f>
        <v>0.19503999999999999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1016</v>
      </c>
    </row>
    <row r="143" s="2" customFormat="1">
      <c r="A143" s="39"/>
      <c r="B143" s="40"/>
      <c r="C143" s="41"/>
      <c r="D143" s="216" t="s">
        <v>143</v>
      </c>
      <c r="E143" s="41"/>
      <c r="F143" s="217" t="s">
        <v>1017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="2" customFormat="1" ht="13.8" customHeight="1">
      <c r="A144" s="39"/>
      <c r="B144" s="40"/>
      <c r="C144" s="203" t="s">
        <v>221</v>
      </c>
      <c r="D144" s="203" t="s">
        <v>136</v>
      </c>
      <c r="E144" s="204" t="s">
        <v>1018</v>
      </c>
      <c r="F144" s="205" t="s">
        <v>1019</v>
      </c>
      <c r="G144" s="206" t="s">
        <v>139</v>
      </c>
      <c r="H144" s="207">
        <v>8.9000000000000004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2.3999999999999999</v>
      </c>
      <c r="T144" s="213">
        <f>S144*H144</f>
        <v>21.359999999999999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1020</v>
      </c>
    </row>
    <row r="145" s="2" customFormat="1">
      <c r="A145" s="39"/>
      <c r="B145" s="40"/>
      <c r="C145" s="41"/>
      <c r="D145" s="216" t="s">
        <v>143</v>
      </c>
      <c r="E145" s="41"/>
      <c r="F145" s="217" t="s">
        <v>1019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="13" customFormat="1">
      <c r="A146" s="13"/>
      <c r="B146" s="221"/>
      <c r="C146" s="222"/>
      <c r="D146" s="216" t="s">
        <v>144</v>
      </c>
      <c r="E146" s="223" t="s">
        <v>19</v>
      </c>
      <c r="F146" s="224" t="s">
        <v>1021</v>
      </c>
      <c r="G146" s="222"/>
      <c r="H146" s="225">
        <v>8.9000000000000004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144</v>
      </c>
      <c r="AU146" s="231" t="s">
        <v>81</v>
      </c>
      <c r="AV146" s="13" t="s">
        <v>81</v>
      </c>
      <c r="AW146" s="13" t="s">
        <v>32</v>
      </c>
      <c r="AX146" s="13" t="s">
        <v>79</v>
      </c>
      <c r="AY146" s="231" t="s">
        <v>135</v>
      </c>
    </row>
    <row r="147" s="2" customFormat="1" ht="13.8" customHeight="1">
      <c r="A147" s="39"/>
      <c r="B147" s="40"/>
      <c r="C147" s="203" t="s">
        <v>225</v>
      </c>
      <c r="D147" s="203" t="s">
        <v>136</v>
      </c>
      <c r="E147" s="204" t="s">
        <v>1022</v>
      </c>
      <c r="F147" s="205" t="s">
        <v>1023</v>
      </c>
      <c r="G147" s="206" t="s">
        <v>139</v>
      </c>
      <c r="H147" s="207">
        <v>6.5</v>
      </c>
      <c r="I147" s="208"/>
      <c r="J147" s="209">
        <f>ROUND(I147*H147,2)</f>
        <v>0</v>
      </c>
      <c r="K147" s="205" t="s">
        <v>140</v>
      </c>
      <c r="L147" s="45"/>
      <c r="M147" s="210" t="s">
        <v>19</v>
      </c>
      <c r="N147" s="211" t="s">
        <v>42</v>
      </c>
      <c r="O147" s="85"/>
      <c r="P147" s="212">
        <f>O147*H147</f>
        <v>0</v>
      </c>
      <c r="Q147" s="212">
        <v>0</v>
      </c>
      <c r="R147" s="212">
        <f>Q147*H147</f>
        <v>0</v>
      </c>
      <c r="S147" s="212">
        <v>1.3999999999999999</v>
      </c>
      <c r="T147" s="213">
        <f>S147*H147</f>
        <v>9.0999999999999996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4" t="s">
        <v>141</v>
      </c>
      <c r="AT147" s="214" t="s">
        <v>136</v>
      </c>
      <c r="AU147" s="214" t="s">
        <v>81</v>
      </c>
      <c r="AY147" s="18" t="s">
        <v>135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79</v>
      </c>
      <c r="BK147" s="215">
        <f>ROUND(I147*H147,2)</f>
        <v>0</v>
      </c>
      <c r="BL147" s="18" t="s">
        <v>141</v>
      </c>
      <c r="BM147" s="214" t="s">
        <v>1024</v>
      </c>
    </row>
    <row r="148" s="2" customFormat="1">
      <c r="A148" s="39"/>
      <c r="B148" s="40"/>
      <c r="C148" s="41"/>
      <c r="D148" s="216" t="s">
        <v>143</v>
      </c>
      <c r="E148" s="41"/>
      <c r="F148" s="217" t="s">
        <v>1025</v>
      </c>
      <c r="G148" s="41"/>
      <c r="H148" s="41"/>
      <c r="I148" s="218"/>
      <c r="J148" s="41"/>
      <c r="K148" s="41"/>
      <c r="L148" s="45"/>
      <c r="M148" s="219"/>
      <c r="N148" s="22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143</v>
      </c>
      <c r="AU148" s="18" t="s">
        <v>81</v>
      </c>
    </row>
    <row r="149" s="13" customFormat="1">
      <c r="A149" s="13"/>
      <c r="B149" s="221"/>
      <c r="C149" s="222"/>
      <c r="D149" s="216" t="s">
        <v>144</v>
      </c>
      <c r="E149" s="223" t="s">
        <v>19</v>
      </c>
      <c r="F149" s="224" t="s">
        <v>1026</v>
      </c>
      <c r="G149" s="222"/>
      <c r="H149" s="225">
        <v>6.5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144</v>
      </c>
      <c r="AU149" s="231" t="s">
        <v>81</v>
      </c>
      <c r="AV149" s="13" t="s">
        <v>81</v>
      </c>
      <c r="AW149" s="13" t="s">
        <v>32</v>
      </c>
      <c r="AX149" s="13" t="s">
        <v>79</v>
      </c>
      <c r="AY149" s="231" t="s">
        <v>135</v>
      </c>
    </row>
    <row r="150" s="2" customFormat="1" ht="13.8" customHeight="1">
      <c r="A150" s="39"/>
      <c r="B150" s="40"/>
      <c r="C150" s="203" t="s">
        <v>230</v>
      </c>
      <c r="D150" s="203" t="s">
        <v>136</v>
      </c>
      <c r="E150" s="204" t="s">
        <v>1027</v>
      </c>
      <c r="F150" s="205" t="s">
        <v>1028</v>
      </c>
      <c r="G150" s="206" t="s">
        <v>159</v>
      </c>
      <c r="H150" s="207">
        <v>120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141</v>
      </c>
      <c r="AT150" s="214" t="s">
        <v>136</v>
      </c>
      <c r="AU150" s="214" t="s">
        <v>81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141</v>
      </c>
      <c r="BM150" s="214" t="s">
        <v>1029</v>
      </c>
    </row>
    <row r="151" s="2" customFormat="1">
      <c r="A151" s="39"/>
      <c r="B151" s="40"/>
      <c r="C151" s="41"/>
      <c r="D151" s="216" t="s">
        <v>143</v>
      </c>
      <c r="E151" s="41"/>
      <c r="F151" s="217" t="s">
        <v>1030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81</v>
      </c>
    </row>
    <row r="152" s="13" customFormat="1">
      <c r="A152" s="13"/>
      <c r="B152" s="221"/>
      <c r="C152" s="222"/>
      <c r="D152" s="216" t="s">
        <v>144</v>
      </c>
      <c r="E152" s="223" t="s">
        <v>19</v>
      </c>
      <c r="F152" s="224" t="s">
        <v>1031</v>
      </c>
      <c r="G152" s="222"/>
      <c r="H152" s="225">
        <v>120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144</v>
      </c>
      <c r="AU152" s="231" t="s">
        <v>81</v>
      </c>
      <c r="AV152" s="13" t="s">
        <v>81</v>
      </c>
      <c r="AW152" s="13" t="s">
        <v>32</v>
      </c>
      <c r="AX152" s="13" t="s">
        <v>79</v>
      </c>
      <c r="AY152" s="231" t="s">
        <v>135</v>
      </c>
    </row>
    <row r="153" s="2" customFormat="1" ht="13.8" customHeight="1">
      <c r="A153" s="39"/>
      <c r="B153" s="40"/>
      <c r="C153" s="203" t="s">
        <v>234</v>
      </c>
      <c r="D153" s="203" t="s">
        <v>136</v>
      </c>
      <c r="E153" s="204" t="s">
        <v>180</v>
      </c>
      <c r="F153" s="205" t="s">
        <v>1032</v>
      </c>
      <c r="G153" s="206" t="s">
        <v>165</v>
      </c>
      <c r="H153" s="207">
        <v>9</v>
      </c>
      <c r="I153" s="208"/>
      <c r="J153" s="209">
        <f>ROUND(I153*H153,2)</f>
        <v>0</v>
      </c>
      <c r="K153" s="205" t="s">
        <v>19</v>
      </c>
      <c r="L153" s="45"/>
      <c r="M153" s="210" t="s">
        <v>19</v>
      </c>
      <c r="N153" s="211" t="s">
        <v>42</v>
      </c>
      <c r="O153" s="85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4" t="s">
        <v>141</v>
      </c>
      <c r="AT153" s="214" t="s">
        <v>136</v>
      </c>
      <c r="AU153" s="214" t="s">
        <v>81</v>
      </c>
      <c r="AY153" s="18" t="s">
        <v>135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79</v>
      </c>
      <c r="BK153" s="215">
        <f>ROUND(I153*H153,2)</f>
        <v>0</v>
      </c>
      <c r="BL153" s="18" t="s">
        <v>141</v>
      </c>
      <c r="BM153" s="214" t="s">
        <v>1033</v>
      </c>
    </row>
    <row r="154" s="2" customFormat="1">
      <c r="A154" s="39"/>
      <c r="B154" s="40"/>
      <c r="C154" s="41"/>
      <c r="D154" s="216" t="s">
        <v>143</v>
      </c>
      <c r="E154" s="41"/>
      <c r="F154" s="217" t="s">
        <v>1032</v>
      </c>
      <c r="G154" s="41"/>
      <c r="H154" s="41"/>
      <c r="I154" s="218"/>
      <c r="J154" s="41"/>
      <c r="K154" s="41"/>
      <c r="L154" s="45"/>
      <c r="M154" s="219"/>
      <c r="N154" s="22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143</v>
      </c>
      <c r="AU154" s="18" t="s">
        <v>81</v>
      </c>
    </row>
    <row r="155" s="13" customFormat="1">
      <c r="A155" s="13"/>
      <c r="B155" s="221"/>
      <c r="C155" s="222"/>
      <c r="D155" s="216" t="s">
        <v>144</v>
      </c>
      <c r="E155" s="223" t="s">
        <v>19</v>
      </c>
      <c r="F155" s="224" t="s">
        <v>1034</v>
      </c>
      <c r="G155" s="222"/>
      <c r="H155" s="225">
        <v>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144</v>
      </c>
      <c r="AU155" s="231" t="s">
        <v>81</v>
      </c>
      <c r="AV155" s="13" t="s">
        <v>81</v>
      </c>
      <c r="AW155" s="13" t="s">
        <v>32</v>
      </c>
      <c r="AX155" s="13" t="s">
        <v>79</v>
      </c>
      <c r="AY155" s="231" t="s">
        <v>135</v>
      </c>
    </row>
    <row r="156" s="12" customFormat="1" ht="22.8" customHeight="1">
      <c r="A156" s="12"/>
      <c r="B156" s="189"/>
      <c r="C156" s="190"/>
      <c r="D156" s="191" t="s">
        <v>70</v>
      </c>
      <c r="E156" s="263" t="s">
        <v>1035</v>
      </c>
      <c r="F156" s="263" t="s">
        <v>1036</v>
      </c>
      <c r="G156" s="190"/>
      <c r="H156" s="190"/>
      <c r="I156" s="193"/>
      <c r="J156" s="264">
        <f>BK156</f>
        <v>0</v>
      </c>
      <c r="K156" s="190"/>
      <c r="L156" s="195"/>
      <c r="M156" s="196"/>
      <c r="N156" s="197"/>
      <c r="O156" s="197"/>
      <c r="P156" s="198">
        <f>SUM(P157:P167)</f>
        <v>0</v>
      </c>
      <c r="Q156" s="197"/>
      <c r="R156" s="198">
        <f>SUM(R157:R167)</f>
        <v>0</v>
      </c>
      <c r="S156" s="197"/>
      <c r="T156" s="199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79</v>
      </c>
      <c r="AT156" s="201" t="s">
        <v>70</v>
      </c>
      <c r="AU156" s="201" t="s">
        <v>79</v>
      </c>
      <c r="AY156" s="200" t="s">
        <v>135</v>
      </c>
      <c r="BK156" s="202">
        <f>SUM(BK157:BK167)</f>
        <v>0</v>
      </c>
    </row>
    <row r="157" s="2" customFormat="1" ht="13.8" customHeight="1">
      <c r="A157" s="39"/>
      <c r="B157" s="40"/>
      <c r="C157" s="203" t="s">
        <v>7</v>
      </c>
      <c r="D157" s="203" t="s">
        <v>136</v>
      </c>
      <c r="E157" s="204" t="s">
        <v>1037</v>
      </c>
      <c r="F157" s="205" t="s">
        <v>1038</v>
      </c>
      <c r="G157" s="206" t="s">
        <v>154</v>
      </c>
      <c r="H157" s="207">
        <v>52.159999999999997</v>
      </c>
      <c r="I157" s="208"/>
      <c r="J157" s="209">
        <f>ROUND(I157*H157,2)</f>
        <v>0</v>
      </c>
      <c r="K157" s="205" t="s">
        <v>140</v>
      </c>
      <c r="L157" s="45"/>
      <c r="M157" s="210" t="s">
        <v>19</v>
      </c>
      <c r="N157" s="211" t="s">
        <v>42</v>
      </c>
      <c r="O157" s="85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4" t="s">
        <v>141</v>
      </c>
      <c r="AT157" s="214" t="s">
        <v>136</v>
      </c>
      <c r="AU157" s="214" t="s">
        <v>81</v>
      </c>
      <c r="AY157" s="18" t="s">
        <v>135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79</v>
      </c>
      <c r="BK157" s="215">
        <f>ROUND(I157*H157,2)</f>
        <v>0</v>
      </c>
      <c r="BL157" s="18" t="s">
        <v>141</v>
      </c>
      <c r="BM157" s="214" t="s">
        <v>1039</v>
      </c>
    </row>
    <row r="158" s="2" customFormat="1">
      <c r="A158" s="39"/>
      <c r="B158" s="40"/>
      <c r="C158" s="41"/>
      <c r="D158" s="216" t="s">
        <v>143</v>
      </c>
      <c r="E158" s="41"/>
      <c r="F158" s="217" t="s">
        <v>1040</v>
      </c>
      <c r="G158" s="41"/>
      <c r="H158" s="41"/>
      <c r="I158" s="218"/>
      <c r="J158" s="41"/>
      <c r="K158" s="41"/>
      <c r="L158" s="45"/>
      <c r="M158" s="219"/>
      <c r="N158" s="22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143</v>
      </c>
      <c r="AU158" s="18" t="s">
        <v>81</v>
      </c>
    </row>
    <row r="159" s="2" customFormat="1" ht="13.8" customHeight="1">
      <c r="A159" s="39"/>
      <c r="B159" s="40"/>
      <c r="C159" s="203" t="s">
        <v>243</v>
      </c>
      <c r="D159" s="203" t="s">
        <v>136</v>
      </c>
      <c r="E159" s="204" t="s">
        <v>1041</v>
      </c>
      <c r="F159" s="205" t="s">
        <v>1042</v>
      </c>
      <c r="G159" s="206" t="s">
        <v>154</v>
      </c>
      <c r="H159" s="207">
        <v>1512.6400000000001</v>
      </c>
      <c r="I159" s="208"/>
      <c r="J159" s="209">
        <f>ROUND(I159*H159,2)</f>
        <v>0</v>
      </c>
      <c r="K159" s="205" t="s">
        <v>140</v>
      </c>
      <c r="L159" s="45"/>
      <c r="M159" s="210" t="s">
        <v>19</v>
      </c>
      <c r="N159" s="211" t="s">
        <v>42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141</v>
      </c>
      <c r="AT159" s="214" t="s">
        <v>136</v>
      </c>
      <c r="AU159" s="214" t="s">
        <v>81</v>
      </c>
      <c r="AY159" s="18" t="s">
        <v>135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79</v>
      </c>
      <c r="BK159" s="215">
        <f>ROUND(I159*H159,2)</f>
        <v>0</v>
      </c>
      <c r="BL159" s="18" t="s">
        <v>141</v>
      </c>
      <c r="BM159" s="214" t="s">
        <v>1043</v>
      </c>
    </row>
    <row r="160" s="2" customFormat="1">
      <c r="A160" s="39"/>
      <c r="B160" s="40"/>
      <c r="C160" s="41"/>
      <c r="D160" s="216" t="s">
        <v>143</v>
      </c>
      <c r="E160" s="41"/>
      <c r="F160" s="217" t="s">
        <v>1044</v>
      </c>
      <c r="G160" s="41"/>
      <c r="H160" s="41"/>
      <c r="I160" s="218"/>
      <c r="J160" s="41"/>
      <c r="K160" s="41"/>
      <c r="L160" s="45"/>
      <c r="M160" s="219"/>
      <c r="N160" s="22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="13" customFormat="1">
      <c r="A161" s="13"/>
      <c r="B161" s="221"/>
      <c r="C161" s="222"/>
      <c r="D161" s="216" t="s">
        <v>144</v>
      </c>
      <c r="E161" s="223" t="s">
        <v>19</v>
      </c>
      <c r="F161" s="224" t="s">
        <v>1045</v>
      </c>
      <c r="G161" s="222"/>
      <c r="H161" s="225">
        <v>1512.6400000000001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144</v>
      </c>
      <c r="AU161" s="231" t="s">
        <v>81</v>
      </c>
      <c r="AV161" s="13" t="s">
        <v>81</v>
      </c>
      <c r="AW161" s="13" t="s">
        <v>32</v>
      </c>
      <c r="AX161" s="13" t="s">
        <v>79</v>
      </c>
      <c r="AY161" s="231" t="s">
        <v>135</v>
      </c>
    </row>
    <row r="162" s="2" customFormat="1" ht="13.8" customHeight="1">
      <c r="A162" s="39"/>
      <c r="B162" s="40"/>
      <c r="C162" s="203" t="s">
        <v>249</v>
      </c>
      <c r="D162" s="203" t="s">
        <v>136</v>
      </c>
      <c r="E162" s="204" t="s">
        <v>1046</v>
      </c>
      <c r="F162" s="205" t="s">
        <v>1047</v>
      </c>
      <c r="G162" s="206" t="s">
        <v>154</v>
      </c>
      <c r="H162" s="207">
        <v>21.359999999999999</v>
      </c>
      <c r="I162" s="208"/>
      <c r="J162" s="209">
        <f>ROUND(I162*H162,2)</f>
        <v>0</v>
      </c>
      <c r="K162" s="205" t="s">
        <v>140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141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141</v>
      </c>
      <c r="BM162" s="214" t="s">
        <v>1048</v>
      </c>
    </row>
    <row r="163" s="2" customFormat="1">
      <c r="A163" s="39"/>
      <c r="B163" s="40"/>
      <c r="C163" s="41"/>
      <c r="D163" s="216" t="s">
        <v>143</v>
      </c>
      <c r="E163" s="41"/>
      <c r="F163" s="217" t="s">
        <v>1049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="13" customFormat="1">
      <c r="A164" s="13"/>
      <c r="B164" s="221"/>
      <c r="C164" s="222"/>
      <c r="D164" s="216" t="s">
        <v>144</v>
      </c>
      <c r="E164" s="223" t="s">
        <v>19</v>
      </c>
      <c r="F164" s="224" t="s">
        <v>1050</v>
      </c>
      <c r="G164" s="222"/>
      <c r="H164" s="225">
        <v>21.359999999999999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81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="2" customFormat="1" ht="13.8" customHeight="1">
      <c r="A165" s="39"/>
      <c r="B165" s="40"/>
      <c r="C165" s="203" t="s">
        <v>253</v>
      </c>
      <c r="D165" s="203" t="s">
        <v>136</v>
      </c>
      <c r="E165" s="204" t="s">
        <v>1051</v>
      </c>
      <c r="F165" s="205" t="s">
        <v>1052</v>
      </c>
      <c r="G165" s="206" t="s">
        <v>154</v>
      </c>
      <c r="H165" s="207">
        <v>30.800000000000001</v>
      </c>
      <c r="I165" s="208"/>
      <c r="J165" s="209">
        <f>ROUND(I165*H165,2)</f>
        <v>0</v>
      </c>
      <c r="K165" s="205" t="s">
        <v>140</v>
      </c>
      <c r="L165" s="45"/>
      <c r="M165" s="210" t="s">
        <v>19</v>
      </c>
      <c r="N165" s="211" t="s">
        <v>42</v>
      </c>
      <c r="O165" s="85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4" t="s">
        <v>141</v>
      </c>
      <c r="AT165" s="214" t="s">
        <v>136</v>
      </c>
      <c r="AU165" s="214" t="s">
        <v>81</v>
      </c>
      <c r="AY165" s="18" t="s">
        <v>135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79</v>
      </c>
      <c r="BK165" s="215">
        <f>ROUND(I165*H165,2)</f>
        <v>0</v>
      </c>
      <c r="BL165" s="18" t="s">
        <v>141</v>
      </c>
      <c r="BM165" s="214" t="s">
        <v>1053</v>
      </c>
    </row>
    <row r="166" s="2" customFormat="1">
      <c r="A166" s="39"/>
      <c r="B166" s="40"/>
      <c r="C166" s="41"/>
      <c r="D166" s="216" t="s">
        <v>143</v>
      </c>
      <c r="E166" s="41"/>
      <c r="F166" s="217" t="s">
        <v>1054</v>
      </c>
      <c r="G166" s="41"/>
      <c r="H166" s="41"/>
      <c r="I166" s="218"/>
      <c r="J166" s="41"/>
      <c r="K166" s="41"/>
      <c r="L166" s="45"/>
      <c r="M166" s="219"/>
      <c r="N166" s="22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="13" customFormat="1">
      <c r="A167" s="13"/>
      <c r="B167" s="221"/>
      <c r="C167" s="222"/>
      <c r="D167" s="216" t="s">
        <v>144</v>
      </c>
      <c r="E167" s="223" t="s">
        <v>19</v>
      </c>
      <c r="F167" s="224" t="s">
        <v>1055</v>
      </c>
      <c r="G167" s="222"/>
      <c r="H167" s="225">
        <v>30.800000000000001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144</v>
      </c>
      <c r="AU167" s="231" t="s">
        <v>81</v>
      </c>
      <c r="AV167" s="13" t="s">
        <v>81</v>
      </c>
      <c r="AW167" s="13" t="s">
        <v>32</v>
      </c>
      <c r="AX167" s="13" t="s">
        <v>79</v>
      </c>
      <c r="AY167" s="231" t="s">
        <v>135</v>
      </c>
    </row>
    <row r="168" s="12" customFormat="1" ht="22.8" customHeight="1">
      <c r="A168" s="12"/>
      <c r="B168" s="189"/>
      <c r="C168" s="190"/>
      <c r="D168" s="191" t="s">
        <v>70</v>
      </c>
      <c r="E168" s="263" t="s">
        <v>527</v>
      </c>
      <c r="F168" s="263" t="s">
        <v>219</v>
      </c>
      <c r="G168" s="190"/>
      <c r="H168" s="190"/>
      <c r="I168" s="193"/>
      <c r="J168" s="264">
        <f>BK168</f>
        <v>0</v>
      </c>
      <c r="K168" s="190"/>
      <c r="L168" s="195"/>
      <c r="M168" s="196"/>
      <c r="N168" s="197"/>
      <c r="O168" s="197"/>
      <c r="P168" s="198">
        <f>SUM(P169:P170)</f>
        <v>0</v>
      </c>
      <c r="Q168" s="197"/>
      <c r="R168" s="198">
        <f>SUM(R169:R170)</f>
        <v>0</v>
      </c>
      <c r="S168" s="197"/>
      <c r="T168" s="199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79</v>
      </c>
      <c r="AT168" s="201" t="s">
        <v>70</v>
      </c>
      <c r="AU168" s="201" t="s">
        <v>79</v>
      </c>
      <c r="AY168" s="200" t="s">
        <v>135</v>
      </c>
      <c r="BK168" s="202">
        <f>SUM(BK169:BK170)</f>
        <v>0</v>
      </c>
    </row>
    <row r="169" s="2" customFormat="1" ht="13.8" customHeight="1">
      <c r="A169" s="39"/>
      <c r="B169" s="40"/>
      <c r="C169" s="203" t="s">
        <v>257</v>
      </c>
      <c r="D169" s="203" t="s">
        <v>136</v>
      </c>
      <c r="E169" s="204" t="s">
        <v>1056</v>
      </c>
      <c r="F169" s="205" t="s">
        <v>1057</v>
      </c>
      <c r="G169" s="206" t="s">
        <v>154</v>
      </c>
      <c r="H169" s="207">
        <v>33.591999999999999</v>
      </c>
      <c r="I169" s="208"/>
      <c r="J169" s="209">
        <f>ROUND(I169*H169,2)</f>
        <v>0</v>
      </c>
      <c r="K169" s="205" t="s">
        <v>140</v>
      </c>
      <c r="L169" s="45"/>
      <c r="M169" s="210" t="s">
        <v>19</v>
      </c>
      <c r="N169" s="211" t="s">
        <v>42</v>
      </c>
      <c r="O169" s="85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4" t="s">
        <v>141</v>
      </c>
      <c r="AT169" s="214" t="s">
        <v>136</v>
      </c>
      <c r="AU169" s="214" t="s">
        <v>81</v>
      </c>
      <c r="AY169" s="18" t="s">
        <v>135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79</v>
      </c>
      <c r="BK169" s="215">
        <f>ROUND(I169*H169,2)</f>
        <v>0</v>
      </c>
      <c r="BL169" s="18" t="s">
        <v>141</v>
      </c>
      <c r="BM169" s="214" t="s">
        <v>1058</v>
      </c>
    </row>
    <row r="170" s="2" customFormat="1">
      <c r="A170" s="39"/>
      <c r="B170" s="40"/>
      <c r="C170" s="41"/>
      <c r="D170" s="216" t="s">
        <v>143</v>
      </c>
      <c r="E170" s="41"/>
      <c r="F170" s="217" t="s">
        <v>1059</v>
      </c>
      <c r="G170" s="41"/>
      <c r="H170" s="41"/>
      <c r="I170" s="218"/>
      <c r="J170" s="41"/>
      <c r="K170" s="41"/>
      <c r="L170" s="45"/>
      <c r="M170" s="219"/>
      <c r="N170" s="22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143</v>
      </c>
      <c r="AU170" s="18" t="s">
        <v>81</v>
      </c>
    </row>
    <row r="171" s="12" customFormat="1" ht="25.92" customHeight="1">
      <c r="A171" s="12"/>
      <c r="B171" s="189"/>
      <c r="C171" s="190"/>
      <c r="D171" s="191" t="s">
        <v>70</v>
      </c>
      <c r="E171" s="192" t="s">
        <v>372</v>
      </c>
      <c r="F171" s="192" t="s">
        <v>373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0.05425</v>
      </c>
      <c r="S171" s="197"/>
      <c r="T171" s="19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81</v>
      </c>
      <c r="AT171" s="201" t="s">
        <v>70</v>
      </c>
      <c r="AU171" s="201" t="s">
        <v>71</v>
      </c>
      <c r="AY171" s="200" t="s">
        <v>135</v>
      </c>
      <c r="BK171" s="202">
        <f>BK172</f>
        <v>0</v>
      </c>
    </row>
    <row r="172" s="12" customFormat="1" ht="22.8" customHeight="1">
      <c r="A172" s="12"/>
      <c r="B172" s="189"/>
      <c r="C172" s="190"/>
      <c r="D172" s="191" t="s">
        <v>70</v>
      </c>
      <c r="E172" s="263" t="s">
        <v>1060</v>
      </c>
      <c r="F172" s="263" t="s">
        <v>1061</v>
      </c>
      <c r="G172" s="190"/>
      <c r="H172" s="190"/>
      <c r="I172" s="193"/>
      <c r="J172" s="26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0.05425</v>
      </c>
      <c r="S172" s="197"/>
      <c r="T172" s="199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81</v>
      </c>
      <c r="AT172" s="201" t="s">
        <v>70</v>
      </c>
      <c r="AU172" s="201" t="s">
        <v>79</v>
      </c>
      <c r="AY172" s="200" t="s">
        <v>135</v>
      </c>
      <c r="BK172" s="202">
        <f>SUM(BK173:BK177)</f>
        <v>0</v>
      </c>
    </row>
    <row r="173" s="2" customFormat="1" ht="13.8" customHeight="1">
      <c r="A173" s="39"/>
      <c r="B173" s="40"/>
      <c r="C173" s="203" t="s">
        <v>261</v>
      </c>
      <c r="D173" s="203" t="s">
        <v>136</v>
      </c>
      <c r="E173" s="204" t="s">
        <v>1062</v>
      </c>
      <c r="F173" s="205" t="s">
        <v>1063</v>
      </c>
      <c r="G173" s="206" t="s">
        <v>159</v>
      </c>
      <c r="H173" s="207">
        <v>15.5</v>
      </c>
      <c r="I173" s="208"/>
      <c r="J173" s="209">
        <f>ROUND(I173*H173,2)</f>
        <v>0</v>
      </c>
      <c r="K173" s="205" t="s">
        <v>140</v>
      </c>
      <c r="L173" s="45"/>
      <c r="M173" s="210" t="s">
        <v>19</v>
      </c>
      <c r="N173" s="211" t="s">
        <v>42</v>
      </c>
      <c r="O173" s="85"/>
      <c r="P173" s="212">
        <f>O173*H173</f>
        <v>0</v>
      </c>
      <c r="Q173" s="212">
        <v>0.0035000000000000001</v>
      </c>
      <c r="R173" s="212">
        <f>Q173*H173</f>
        <v>0.05425</v>
      </c>
      <c r="S173" s="212">
        <v>0</v>
      </c>
      <c r="T173" s="21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4" t="s">
        <v>217</v>
      </c>
      <c r="AT173" s="214" t="s">
        <v>136</v>
      </c>
      <c r="AU173" s="214" t="s">
        <v>81</v>
      </c>
      <c r="AY173" s="18" t="s">
        <v>135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79</v>
      </c>
      <c r="BK173" s="215">
        <f>ROUND(I173*H173,2)</f>
        <v>0</v>
      </c>
      <c r="BL173" s="18" t="s">
        <v>217</v>
      </c>
      <c r="BM173" s="214" t="s">
        <v>1064</v>
      </c>
    </row>
    <row r="174" s="2" customFormat="1">
      <c r="A174" s="39"/>
      <c r="B174" s="40"/>
      <c r="C174" s="41"/>
      <c r="D174" s="216" t="s">
        <v>143</v>
      </c>
      <c r="E174" s="41"/>
      <c r="F174" s="217" t="s">
        <v>1065</v>
      </c>
      <c r="G174" s="41"/>
      <c r="H174" s="41"/>
      <c r="I174" s="218"/>
      <c r="J174" s="41"/>
      <c r="K174" s="41"/>
      <c r="L174" s="45"/>
      <c r="M174" s="219"/>
      <c r="N174" s="22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143</v>
      </c>
      <c r="AU174" s="18" t="s">
        <v>81</v>
      </c>
    </row>
    <row r="175" s="13" customFormat="1">
      <c r="A175" s="13"/>
      <c r="B175" s="221"/>
      <c r="C175" s="222"/>
      <c r="D175" s="216" t="s">
        <v>144</v>
      </c>
      <c r="E175" s="223" t="s">
        <v>19</v>
      </c>
      <c r="F175" s="224" t="s">
        <v>1066</v>
      </c>
      <c r="G175" s="222"/>
      <c r="H175" s="225">
        <v>15.5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144</v>
      </c>
      <c r="AU175" s="231" t="s">
        <v>81</v>
      </c>
      <c r="AV175" s="13" t="s">
        <v>81</v>
      </c>
      <c r="AW175" s="13" t="s">
        <v>32</v>
      </c>
      <c r="AX175" s="13" t="s">
        <v>79</v>
      </c>
      <c r="AY175" s="231" t="s">
        <v>135</v>
      </c>
    </row>
    <row r="176" s="2" customFormat="1" ht="13.8" customHeight="1">
      <c r="A176" s="39"/>
      <c r="B176" s="40"/>
      <c r="C176" s="203" t="s">
        <v>265</v>
      </c>
      <c r="D176" s="203" t="s">
        <v>136</v>
      </c>
      <c r="E176" s="204" t="s">
        <v>1067</v>
      </c>
      <c r="F176" s="205" t="s">
        <v>1068</v>
      </c>
      <c r="G176" s="206" t="s">
        <v>394</v>
      </c>
      <c r="H176" s="265"/>
      <c r="I176" s="208"/>
      <c r="J176" s="209">
        <f>ROUND(I176*H176,2)</f>
        <v>0</v>
      </c>
      <c r="K176" s="205" t="s">
        <v>140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217</v>
      </c>
      <c r="AT176" s="214" t="s">
        <v>136</v>
      </c>
      <c r="AU176" s="214" t="s">
        <v>81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217</v>
      </c>
      <c r="BM176" s="214" t="s">
        <v>1069</v>
      </c>
    </row>
    <row r="177" s="2" customFormat="1">
      <c r="A177" s="39"/>
      <c r="B177" s="40"/>
      <c r="C177" s="41"/>
      <c r="D177" s="216" t="s">
        <v>143</v>
      </c>
      <c r="E177" s="41"/>
      <c r="F177" s="217" t="s">
        <v>1070</v>
      </c>
      <c r="G177" s="41"/>
      <c r="H177" s="41"/>
      <c r="I177" s="218"/>
      <c r="J177" s="41"/>
      <c r="K177" s="41"/>
      <c r="L177" s="45"/>
      <c r="M177" s="266"/>
      <c r="N177" s="267"/>
      <c r="O177" s="268"/>
      <c r="P177" s="268"/>
      <c r="Q177" s="268"/>
      <c r="R177" s="268"/>
      <c r="S177" s="268"/>
      <c r="T177" s="26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81</v>
      </c>
    </row>
    <row r="178" s="2" customFormat="1" ht="6.96" customHeight="1">
      <c r="A178" s="39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sheet="1" autoFilter="0" formatColumns="0" formatRows="0" objects="1" scenarios="1" spinCount="100000" saltValue="CWZWBLxq2sox493TPvsz0adEzlhSmm6D1XWQxpvre4Q/GUydZTC4ItqF4koJrIxPagzWG/ONDxQeDWHEB8I8bg==" hashValue="kIFaCI7H/yP1xtvv7mxxjVtCaG3LSQSlKk7cUGSzhwXgdB6RXxwaNT1FD6V5XBWNPpTytGNwK+K5xWOxcLyvDg==" algorithmName="SHA-512" password="CC35"/>
  <autoFilter ref="C87:K1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103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5.6" customHeight="1">
      <c r="A9" s="39"/>
      <c r="B9" s="45"/>
      <c r="C9" s="39"/>
      <c r="D9" s="39"/>
      <c r="E9" s="136" t="s">
        <v>1071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ROUND((SUM(BE83:BE101)),  2)</f>
        <v>0</v>
      </c>
      <c r="G33" s="39"/>
      <c r="H33" s="39"/>
      <c r="I33" s="149">
        <v>0.20999999999999999</v>
      </c>
      <c r="J33" s="148">
        <f>ROUND(((SUM(BE83:BE101))*I33),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ROUND((SUM(BF83:BF101)),  2)</f>
        <v>0</v>
      </c>
      <c r="G34" s="39"/>
      <c r="H34" s="39"/>
      <c r="I34" s="149">
        <v>0.14999999999999999</v>
      </c>
      <c r="J34" s="148">
        <f>ROUND(((SUM(BF83:BF101))*I34),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ROUND((SUM(BG83:BG101)),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ROUND((SUM(BH83:BH101)),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ROUND((SUM(BI83:BI101)),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5.6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66"/>
      <c r="C60" s="167"/>
      <c r="D60" s="168" t="s">
        <v>1071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1072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1073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1074</v>
      </c>
      <c r="E63" s="175"/>
      <c r="F63" s="175"/>
      <c r="G63" s="175"/>
      <c r="H63" s="175"/>
      <c r="I63" s="175"/>
      <c r="J63" s="176">
        <f>J99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120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4.4" customHeight="1">
      <c r="A73" s="39"/>
      <c r="B73" s="40"/>
      <c r="C73" s="41"/>
      <c r="D73" s="41"/>
      <c r="E73" s="161" t="str">
        <f>E7</f>
        <v>Karlovy Vary, Vřídelní kolonáda, II.etapa oprav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104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5.6" customHeight="1">
      <c r="A75" s="39"/>
      <c r="B75" s="40"/>
      <c r="C75" s="41"/>
      <c r="D75" s="41"/>
      <c r="E75" s="70" t="str">
        <f>E9</f>
        <v>VRN - Vedlejší rozpočtové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17. 3. 2021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4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>Ing.arch.Jiří Janisch, Útvina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6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121</v>
      </c>
      <c r="D82" s="181" t="s">
        <v>56</v>
      </c>
      <c r="E82" s="181" t="s">
        <v>52</v>
      </c>
      <c r="F82" s="181" t="s">
        <v>53</v>
      </c>
      <c r="G82" s="181" t="s">
        <v>122</v>
      </c>
      <c r="H82" s="181" t="s">
        <v>123</v>
      </c>
      <c r="I82" s="181" t="s">
        <v>124</v>
      </c>
      <c r="J82" s="181" t="s">
        <v>108</v>
      </c>
      <c r="K82" s="182" t="s">
        <v>125</v>
      </c>
      <c r="L82" s="183"/>
      <c r="M82" s="93" t="s">
        <v>19</v>
      </c>
      <c r="N82" s="94" t="s">
        <v>41</v>
      </c>
      <c r="O82" s="94" t="s">
        <v>126</v>
      </c>
      <c r="P82" s="94" t="s">
        <v>127</v>
      </c>
      <c r="Q82" s="94" t="s">
        <v>128</v>
      </c>
      <c r="R82" s="94" t="s">
        <v>129</v>
      </c>
      <c r="S82" s="94" t="s">
        <v>130</v>
      </c>
      <c r="T82" s="95" t="s">
        <v>131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132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109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70</v>
      </c>
      <c r="E84" s="192" t="s">
        <v>100</v>
      </c>
      <c r="F84" s="192" t="s">
        <v>101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P85+P90+P99</f>
        <v>0</v>
      </c>
      <c r="Q84" s="197"/>
      <c r="R84" s="198">
        <f>R85+R90+R99</f>
        <v>0</v>
      </c>
      <c r="S84" s="197"/>
      <c r="T84" s="199">
        <f>T85+T90+T99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162</v>
      </c>
      <c r="AT84" s="201" t="s">
        <v>70</v>
      </c>
      <c r="AU84" s="201" t="s">
        <v>71</v>
      </c>
      <c r="AY84" s="200" t="s">
        <v>135</v>
      </c>
      <c r="BK84" s="202">
        <f>BK85+BK90+BK99</f>
        <v>0</v>
      </c>
    </row>
    <row r="85" s="12" customFormat="1" ht="22.8" customHeight="1">
      <c r="A85" s="12"/>
      <c r="B85" s="189"/>
      <c r="C85" s="190"/>
      <c r="D85" s="191" t="s">
        <v>70</v>
      </c>
      <c r="E85" s="263" t="s">
        <v>1075</v>
      </c>
      <c r="F85" s="263" t="s">
        <v>1076</v>
      </c>
      <c r="G85" s="190"/>
      <c r="H85" s="190"/>
      <c r="I85" s="193"/>
      <c r="J85" s="264">
        <f>BK85</f>
        <v>0</v>
      </c>
      <c r="K85" s="190"/>
      <c r="L85" s="195"/>
      <c r="M85" s="196"/>
      <c r="N85" s="197"/>
      <c r="O85" s="197"/>
      <c r="P85" s="198">
        <f>SUM(P86:P89)</f>
        <v>0</v>
      </c>
      <c r="Q85" s="197"/>
      <c r="R85" s="198">
        <f>SUM(R86:R89)</f>
        <v>0</v>
      </c>
      <c r="S85" s="197"/>
      <c r="T85" s="199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162</v>
      </c>
      <c r="AT85" s="201" t="s">
        <v>70</v>
      </c>
      <c r="AU85" s="201" t="s">
        <v>79</v>
      </c>
      <c r="AY85" s="200" t="s">
        <v>135</v>
      </c>
      <c r="BK85" s="202">
        <f>SUM(BK86:BK89)</f>
        <v>0</v>
      </c>
    </row>
    <row r="86" s="2" customFormat="1" ht="13.8" customHeight="1">
      <c r="A86" s="39"/>
      <c r="B86" s="40"/>
      <c r="C86" s="203" t="s">
        <v>79</v>
      </c>
      <c r="D86" s="203" t="s">
        <v>136</v>
      </c>
      <c r="E86" s="204" t="s">
        <v>1077</v>
      </c>
      <c r="F86" s="205" t="s">
        <v>1078</v>
      </c>
      <c r="G86" s="206" t="s">
        <v>1079</v>
      </c>
      <c r="H86" s="207">
        <v>1</v>
      </c>
      <c r="I86" s="208"/>
      <c r="J86" s="209">
        <f>ROUND(I86*H86,2)</f>
        <v>0</v>
      </c>
      <c r="K86" s="205" t="s">
        <v>140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1080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1080</v>
      </c>
      <c r="BM86" s="214" t="s">
        <v>1081</v>
      </c>
    </row>
    <row r="87" s="2" customFormat="1">
      <c r="A87" s="39"/>
      <c r="B87" s="40"/>
      <c r="C87" s="41"/>
      <c r="D87" s="216" t="s">
        <v>143</v>
      </c>
      <c r="E87" s="41"/>
      <c r="F87" s="217" t="s">
        <v>1078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="13" customFormat="1">
      <c r="A88" s="13"/>
      <c r="B88" s="221"/>
      <c r="C88" s="222"/>
      <c r="D88" s="216" t="s">
        <v>144</v>
      </c>
      <c r="E88" s="223" t="s">
        <v>19</v>
      </c>
      <c r="F88" s="224" t="s">
        <v>79</v>
      </c>
      <c r="G88" s="222"/>
      <c r="H88" s="225">
        <v>1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144</v>
      </c>
      <c r="AU88" s="231" t="s">
        <v>81</v>
      </c>
      <c r="AV88" s="13" t="s">
        <v>81</v>
      </c>
      <c r="AW88" s="13" t="s">
        <v>32</v>
      </c>
      <c r="AX88" s="13" t="s">
        <v>79</v>
      </c>
      <c r="AY88" s="231" t="s">
        <v>135</v>
      </c>
    </row>
    <row r="89" s="15" customFormat="1">
      <c r="A89" s="15"/>
      <c r="B89" s="253"/>
      <c r="C89" s="254"/>
      <c r="D89" s="216" t="s">
        <v>144</v>
      </c>
      <c r="E89" s="255" t="s">
        <v>19</v>
      </c>
      <c r="F89" s="256" t="s">
        <v>1082</v>
      </c>
      <c r="G89" s="254"/>
      <c r="H89" s="255" t="s">
        <v>19</v>
      </c>
      <c r="I89" s="257"/>
      <c r="J89" s="254"/>
      <c r="K89" s="254"/>
      <c r="L89" s="258"/>
      <c r="M89" s="259"/>
      <c r="N89" s="260"/>
      <c r="O89" s="260"/>
      <c r="P89" s="260"/>
      <c r="Q89" s="260"/>
      <c r="R89" s="260"/>
      <c r="S89" s="260"/>
      <c r="T89" s="261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2" t="s">
        <v>144</v>
      </c>
      <c r="AU89" s="262" t="s">
        <v>81</v>
      </c>
      <c r="AV89" s="15" t="s">
        <v>79</v>
      </c>
      <c r="AW89" s="15" t="s">
        <v>32</v>
      </c>
      <c r="AX89" s="15" t="s">
        <v>71</v>
      </c>
      <c r="AY89" s="262" t="s">
        <v>135</v>
      </c>
    </row>
    <row r="90" s="12" customFormat="1" ht="22.8" customHeight="1">
      <c r="A90" s="12"/>
      <c r="B90" s="189"/>
      <c r="C90" s="190"/>
      <c r="D90" s="191" t="s">
        <v>70</v>
      </c>
      <c r="E90" s="263" t="s">
        <v>1083</v>
      </c>
      <c r="F90" s="263" t="s">
        <v>1084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SUM(P91:P98)</f>
        <v>0</v>
      </c>
      <c r="Q90" s="197"/>
      <c r="R90" s="198">
        <f>SUM(R91:R98)</f>
        <v>0</v>
      </c>
      <c r="S90" s="197"/>
      <c r="T90" s="199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162</v>
      </c>
      <c r="AT90" s="201" t="s">
        <v>70</v>
      </c>
      <c r="AU90" s="201" t="s">
        <v>79</v>
      </c>
      <c r="AY90" s="200" t="s">
        <v>135</v>
      </c>
      <c r="BK90" s="202">
        <f>SUM(BK91:BK98)</f>
        <v>0</v>
      </c>
    </row>
    <row r="91" s="2" customFormat="1" ht="13.8" customHeight="1">
      <c r="A91" s="39"/>
      <c r="B91" s="40"/>
      <c r="C91" s="203" t="s">
        <v>81</v>
      </c>
      <c r="D91" s="203" t="s">
        <v>136</v>
      </c>
      <c r="E91" s="204" t="s">
        <v>1085</v>
      </c>
      <c r="F91" s="205" t="s">
        <v>1086</v>
      </c>
      <c r="G91" s="206" t="s">
        <v>1079</v>
      </c>
      <c r="H91" s="207">
        <v>1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1080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1080</v>
      </c>
      <c r="BM91" s="214" t="s">
        <v>1087</v>
      </c>
    </row>
    <row r="92" s="2" customFormat="1">
      <c r="A92" s="39"/>
      <c r="B92" s="40"/>
      <c r="C92" s="41"/>
      <c r="D92" s="216" t="s">
        <v>143</v>
      </c>
      <c r="E92" s="41"/>
      <c r="F92" s="217" t="s">
        <v>1086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="2" customFormat="1" ht="13.8" customHeight="1">
      <c r="A93" s="39"/>
      <c r="B93" s="40"/>
      <c r="C93" s="203" t="s">
        <v>151</v>
      </c>
      <c r="D93" s="203" t="s">
        <v>136</v>
      </c>
      <c r="E93" s="204" t="s">
        <v>1088</v>
      </c>
      <c r="F93" s="205" t="s">
        <v>1089</v>
      </c>
      <c r="G93" s="206" t="s">
        <v>1079</v>
      </c>
      <c r="H93" s="207">
        <v>1</v>
      </c>
      <c r="I93" s="208"/>
      <c r="J93" s="209">
        <f>ROUND(I93*H93,2)</f>
        <v>0</v>
      </c>
      <c r="K93" s="205" t="s">
        <v>140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1080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1080</v>
      </c>
      <c r="BM93" s="214" t="s">
        <v>1090</v>
      </c>
    </row>
    <row r="94" s="2" customFormat="1">
      <c r="A94" s="39"/>
      <c r="B94" s="40"/>
      <c r="C94" s="41"/>
      <c r="D94" s="216" t="s">
        <v>143</v>
      </c>
      <c r="E94" s="41"/>
      <c r="F94" s="217" t="s">
        <v>1089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="2" customFormat="1" ht="13.8" customHeight="1">
      <c r="A95" s="39"/>
      <c r="B95" s="40"/>
      <c r="C95" s="203" t="s">
        <v>141</v>
      </c>
      <c r="D95" s="203" t="s">
        <v>136</v>
      </c>
      <c r="E95" s="204" t="s">
        <v>1091</v>
      </c>
      <c r="F95" s="205" t="s">
        <v>1092</v>
      </c>
      <c r="G95" s="206" t="s">
        <v>1079</v>
      </c>
      <c r="H95" s="207">
        <v>1</v>
      </c>
      <c r="I95" s="208"/>
      <c r="J95" s="209">
        <f>ROUND(I95*H95,2)</f>
        <v>0</v>
      </c>
      <c r="K95" s="205" t="s">
        <v>140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1080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1080</v>
      </c>
      <c r="BM95" s="214" t="s">
        <v>1093</v>
      </c>
    </row>
    <row r="96" s="2" customFormat="1">
      <c r="A96" s="39"/>
      <c r="B96" s="40"/>
      <c r="C96" s="41"/>
      <c r="D96" s="216" t="s">
        <v>143</v>
      </c>
      <c r="E96" s="41"/>
      <c r="F96" s="217" t="s">
        <v>1092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="2" customFormat="1" ht="13.8" customHeight="1">
      <c r="A97" s="39"/>
      <c r="B97" s="40"/>
      <c r="C97" s="203" t="s">
        <v>162</v>
      </c>
      <c r="D97" s="203" t="s">
        <v>136</v>
      </c>
      <c r="E97" s="204" t="s">
        <v>1094</v>
      </c>
      <c r="F97" s="205" t="s">
        <v>1095</v>
      </c>
      <c r="G97" s="206" t="s">
        <v>566</v>
      </c>
      <c r="H97" s="207">
        <v>1</v>
      </c>
      <c r="I97" s="208"/>
      <c r="J97" s="209">
        <f>ROUND(I97*H97,2)</f>
        <v>0</v>
      </c>
      <c r="K97" s="205" t="s">
        <v>140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1080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1080</v>
      </c>
      <c r="BM97" s="214" t="s">
        <v>1096</v>
      </c>
    </row>
    <row r="98" s="2" customFormat="1">
      <c r="A98" s="39"/>
      <c r="B98" s="40"/>
      <c r="C98" s="41"/>
      <c r="D98" s="216" t="s">
        <v>143</v>
      </c>
      <c r="E98" s="41"/>
      <c r="F98" s="217" t="s">
        <v>1095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="12" customFormat="1" ht="22.8" customHeight="1">
      <c r="A99" s="12"/>
      <c r="B99" s="189"/>
      <c r="C99" s="190"/>
      <c r="D99" s="191" t="s">
        <v>70</v>
      </c>
      <c r="E99" s="263" t="s">
        <v>1097</v>
      </c>
      <c r="F99" s="263" t="s">
        <v>1098</v>
      </c>
      <c r="G99" s="190"/>
      <c r="H99" s="190"/>
      <c r="I99" s="193"/>
      <c r="J99" s="264">
        <f>BK99</f>
        <v>0</v>
      </c>
      <c r="K99" s="190"/>
      <c r="L99" s="195"/>
      <c r="M99" s="196"/>
      <c r="N99" s="197"/>
      <c r="O99" s="197"/>
      <c r="P99" s="198">
        <f>SUM(P100:P101)</f>
        <v>0</v>
      </c>
      <c r="Q99" s="197"/>
      <c r="R99" s="198">
        <f>SUM(R100:R101)</f>
        <v>0</v>
      </c>
      <c r="S99" s="197"/>
      <c r="T99" s="199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162</v>
      </c>
      <c r="AT99" s="201" t="s">
        <v>70</v>
      </c>
      <c r="AU99" s="201" t="s">
        <v>79</v>
      </c>
      <c r="AY99" s="200" t="s">
        <v>135</v>
      </c>
      <c r="BK99" s="202">
        <f>SUM(BK100:BK101)</f>
        <v>0</v>
      </c>
    </row>
    <row r="100" s="2" customFormat="1" ht="13.8" customHeight="1">
      <c r="A100" s="39"/>
      <c r="B100" s="40"/>
      <c r="C100" s="203" t="s">
        <v>168</v>
      </c>
      <c r="D100" s="203" t="s">
        <v>136</v>
      </c>
      <c r="E100" s="204" t="s">
        <v>1099</v>
      </c>
      <c r="F100" s="205" t="s">
        <v>1100</v>
      </c>
      <c r="G100" s="206" t="s">
        <v>1079</v>
      </c>
      <c r="H100" s="207">
        <v>1</v>
      </c>
      <c r="I100" s="208"/>
      <c r="J100" s="209">
        <f>ROUND(I100*H100,2)</f>
        <v>0</v>
      </c>
      <c r="K100" s="205" t="s">
        <v>140</v>
      </c>
      <c r="L100" s="45"/>
      <c r="M100" s="210" t="s">
        <v>19</v>
      </c>
      <c r="N100" s="211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1080</v>
      </c>
      <c r="AT100" s="214" t="s">
        <v>136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1080</v>
      </c>
      <c r="BM100" s="214" t="s">
        <v>1101</v>
      </c>
    </row>
    <row r="101" s="2" customFormat="1">
      <c r="A101" s="39"/>
      <c r="B101" s="40"/>
      <c r="C101" s="41"/>
      <c r="D101" s="216" t="s">
        <v>143</v>
      </c>
      <c r="E101" s="41"/>
      <c r="F101" s="217" t="s">
        <v>1100</v>
      </c>
      <c r="G101" s="41"/>
      <c r="H101" s="41"/>
      <c r="I101" s="218"/>
      <c r="J101" s="41"/>
      <c r="K101" s="41"/>
      <c r="L101" s="45"/>
      <c r="M101" s="266"/>
      <c r="N101" s="267"/>
      <c r="O101" s="268"/>
      <c r="P101" s="268"/>
      <c r="Q101" s="268"/>
      <c r="R101" s="268"/>
      <c r="S101" s="268"/>
      <c r="T101" s="26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="2" customFormat="1" ht="6.96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sheet="1" autoFilter="0" formatColumns="0" formatRows="0" objects="1" scenarios="1" spinCount="100000" saltValue="VLnVgzgMOQrVRwbMHkJVBnwR8YKsuIYNWMpfISjvekoHph1mrfBtHKUuhulx4xQVaxhLo43AdtPY1MEpX691pQ==" hashValue="PF5TYaED5SfP4mi6CKu3azDkfDpOlDRb+TZntjX1S/RT3ZQsdPAcjtBfIpBNTxeBUTMRwZ9IiB1Ng0mUKnzJZw==" algorithmName="SHA-512" password="CC35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x-PC\x</dc:creator>
  <cp:lastModifiedBy>x-PC\x</cp:lastModifiedBy>
  <dcterms:created xsi:type="dcterms:W3CDTF">2021-05-19T11:08:32Z</dcterms:created>
  <dcterms:modified xsi:type="dcterms:W3CDTF">2021-05-19T11:08:49Z</dcterms:modified>
</cp:coreProperties>
</file>