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maily\"/>
    </mc:Choice>
  </mc:AlternateContent>
  <bookViews>
    <workbookView xWindow="0" yWindow="0" windowWidth="0" windowHeight="0"/>
  </bookViews>
  <sheets>
    <sheet name="Rekapitulace stavby" sheetId="1" r:id="rId1"/>
    <sheet name="01 - Výměna oken" sheetId="2" r:id="rId2"/>
    <sheet name="02 - Zateplení, fasáda" sheetId="3" r:id="rId3"/>
    <sheet name="03 - VR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Výměna oken'!$C$134:$K$656</definedName>
    <definedName name="_xlnm.Print_Area" localSheetId="1">'01 - Výměna oken'!$C$4:$J$76,'01 - Výměna oken'!$C$82:$J$116,'01 - Výměna oken'!$C$122:$K$656</definedName>
    <definedName name="_xlnm.Print_Titles" localSheetId="1">'01 - Výměna oken'!$134:$134</definedName>
    <definedName name="_xlnm._FilterDatabase" localSheetId="2" hidden="1">'02 - Zateplení, fasáda'!$C$142:$K$1573</definedName>
    <definedName name="_xlnm.Print_Area" localSheetId="2">'02 - Zateplení, fasáda'!$C$4:$J$76,'02 - Zateplení, fasáda'!$C$82:$J$124,'02 - Zateplení, fasáda'!$C$130:$K$1573</definedName>
    <definedName name="_xlnm.Print_Titles" localSheetId="2">'02 - Zateplení, fasáda'!$142:$142</definedName>
    <definedName name="_xlnm._FilterDatabase" localSheetId="3" hidden="1">'03 - VRN'!$C$121:$K$165</definedName>
    <definedName name="_xlnm.Print_Area" localSheetId="3">'03 - VRN'!$C$4:$J$76,'03 - VRN'!$C$82:$J$103,'03 - VRN'!$C$109:$K$165</definedName>
    <definedName name="_xlnm.Print_Titles" localSheetId="3">'03 - VRN'!$121:$121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3" r="J37"/>
  <c r="J36"/>
  <c i="1" r="AY96"/>
  <c i="3" r="J35"/>
  <c i="1" r="AX96"/>
  <c i="3" r="BI1568"/>
  <c r="BH1568"/>
  <c r="BG1568"/>
  <c r="BF1568"/>
  <c r="T1568"/>
  <c r="R1568"/>
  <c r="P1568"/>
  <c r="BI1565"/>
  <c r="BH1565"/>
  <c r="BG1565"/>
  <c r="BF1565"/>
  <c r="T1565"/>
  <c r="R1565"/>
  <c r="P1565"/>
  <c r="BI1557"/>
  <c r="BH1557"/>
  <c r="BG1557"/>
  <c r="BF1557"/>
  <c r="T1557"/>
  <c r="R1557"/>
  <c r="P1557"/>
  <c r="BI1556"/>
  <c r="BH1556"/>
  <c r="BG1556"/>
  <c r="BF1556"/>
  <c r="T1556"/>
  <c r="R1556"/>
  <c r="P1556"/>
  <c r="BI1549"/>
  <c r="BH1549"/>
  <c r="BG1549"/>
  <c r="BF1549"/>
  <c r="T1549"/>
  <c r="R1549"/>
  <c r="P1549"/>
  <c r="BI1540"/>
  <c r="BH1540"/>
  <c r="BG1540"/>
  <c r="BF1540"/>
  <c r="T1540"/>
  <c r="R1540"/>
  <c r="P1540"/>
  <c r="BI1529"/>
  <c r="BH1529"/>
  <c r="BG1529"/>
  <c r="BF1529"/>
  <c r="T1529"/>
  <c r="R1529"/>
  <c r="P1529"/>
  <c r="BI1527"/>
  <c r="BH1527"/>
  <c r="BG1527"/>
  <c r="BF1527"/>
  <c r="T1527"/>
  <c r="R1527"/>
  <c r="P1527"/>
  <c r="BI1526"/>
  <c r="BH1526"/>
  <c r="BG1526"/>
  <c r="BF1526"/>
  <c r="T1526"/>
  <c r="R1526"/>
  <c r="P1526"/>
  <c r="BI1525"/>
  <c r="BH1525"/>
  <c r="BG1525"/>
  <c r="BF1525"/>
  <c r="T1525"/>
  <c r="R1525"/>
  <c r="P1525"/>
  <c r="BI1520"/>
  <c r="BH1520"/>
  <c r="BG1520"/>
  <c r="BF1520"/>
  <c r="T1520"/>
  <c r="R1520"/>
  <c r="P1520"/>
  <c r="BI1519"/>
  <c r="BH1519"/>
  <c r="BG1519"/>
  <c r="BF1519"/>
  <c r="T1519"/>
  <c r="R1519"/>
  <c r="P1519"/>
  <c r="BI1514"/>
  <c r="BH1514"/>
  <c r="BG1514"/>
  <c r="BF1514"/>
  <c r="T1514"/>
  <c r="R1514"/>
  <c r="P1514"/>
  <c r="BI1510"/>
  <c r="BH1510"/>
  <c r="BG1510"/>
  <c r="BF1510"/>
  <c r="T1510"/>
  <c r="R1510"/>
  <c r="P1510"/>
  <c r="BI1506"/>
  <c r="BH1506"/>
  <c r="BG1506"/>
  <c r="BF1506"/>
  <c r="T1506"/>
  <c r="R1506"/>
  <c r="P1506"/>
  <c r="BI1494"/>
  <c r="BH1494"/>
  <c r="BG1494"/>
  <c r="BF1494"/>
  <c r="T1494"/>
  <c r="R1494"/>
  <c r="P1494"/>
  <c r="BI1490"/>
  <c r="BH1490"/>
  <c r="BG1490"/>
  <c r="BF1490"/>
  <c r="T1490"/>
  <c r="R1490"/>
  <c r="P1490"/>
  <c r="BI1489"/>
  <c r="BH1489"/>
  <c r="BG1489"/>
  <c r="BF1489"/>
  <c r="T1489"/>
  <c r="R1489"/>
  <c r="P1489"/>
  <c r="BI1488"/>
  <c r="BH1488"/>
  <c r="BG1488"/>
  <c r="BF1488"/>
  <c r="T1488"/>
  <c r="R1488"/>
  <c r="P1488"/>
  <c r="BI1486"/>
  <c r="BH1486"/>
  <c r="BG1486"/>
  <c r="BF1486"/>
  <c r="T1486"/>
  <c r="R1486"/>
  <c r="P1486"/>
  <c r="BI1483"/>
  <c r="BH1483"/>
  <c r="BG1483"/>
  <c r="BF1483"/>
  <c r="T1483"/>
  <c r="R1483"/>
  <c r="P1483"/>
  <c r="BI1476"/>
  <c r="BH1476"/>
  <c r="BG1476"/>
  <c r="BF1476"/>
  <c r="T1476"/>
  <c r="R1476"/>
  <c r="P1476"/>
  <c r="BI1472"/>
  <c r="BH1472"/>
  <c r="BG1472"/>
  <c r="BF1472"/>
  <c r="T1472"/>
  <c r="R1472"/>
  <c r="P1472"/>
  <c r="BI1469"/>
  <c r="BH1469"/>
  <c r="BG1469"/>
  <c r="BF1469"/>
  <c r="T1469"/>
  <c r="R1469"/>
  <c r="P1469"/>
  <c r="BI1468"/>
  <c r="BH1468"/>
  <c r="BG1468"/>
  <c r="BF1468"/>
  <c r="T1468"/>
  <c r="R1468"/>
  <c r="P1468"/>
  <c r="BI1465"/>
  <c r="BH1465"/>
  <c r="BG1465"/>
  <c r="BF1465"/>
  <c r="T1465"/>
  <c r="R1465"/>
  <c r="P1465"/>
  <c r="BI1451"/>
  <c r="BH1451"/>
  <c r="BG1451"/>
  <c r="BF1451"/>
  <c r="T1451"/>
  <c r="R1451"/>
  <c r="P1451"/>
  <c r="BI1435"/>
  <c r="BH1435"/>
  <c r="BG1435"/>
  <c r="BF1435"/>
  <c r="T1435"/>
  <c r="R1435"/>
  <c r="P1435"/>
  <c r="BI1420"/>
  <c r="BH1420"/>
  <c r="BG1420"/>
  <c r="BF1420"/>
  <c r="T1420"/>
  <c r="R1420"/>
  <c r="P1420"/>
  <c r="BI1405"/>
  <c r="BH1405"/>
  <c r="BG1405"/>
  <c r="BF1405"/>
  <c r="T1405"/>
  <c r="R1405"/>
  <c r="P1405"/>
  <c r="BI1386"/>
  <c r="BH1386"/>
  <c r="BG1386"/>
  <c r="BF1386"/>
  <c r="T1386"/>
  <c r="R1386"/>
  <c r="P1386"/>
  <c r="BI1367"/>
  <c r="BH1367"/>
  <c r="BG1367"/>
  <c r="BF1367"/>
  <c r="T1367"/>
  <c r="R1367"/>
  <c r="P1367"/>
  <c r="BI1357"/>
  <c r="BH1357"/>
  <c r="BG1357"/>
  <c r="BF1357"/>
  <c r="T1357"/>
  <c r="R1357"/>
  <c r="P1357"/>
  <c r="BI1346"/>
  <c r="BH1346"/>
  <c r="BG1346"/>
  <c r="BF1346"/>
  <c r="T1346"/>
  <c r="R1346"/>
  <c r="P1346"/>
  <c r="BI1335"/>
  <c r="BH1335"/>
  <c r="BG1335"/>
  <c r="BF1335"/>
  <c r="T1335"/>
  <c r="R1335"/>
  <c r="P1335"/>
  <c r="BI1324"/>
  <c r="BH1324"/>
  <c r="BG1324"/>
  <c r="BF1324"/>
  <c r="T1324"/>
  <c r="R1324"/>
  <c r="P1324"/>
  <c r="BI1314"/>
  <c r="BH1314"/>
  <c r="BG1314"/>
  <c r="BF1314"/>
  <c r="T1314"/>
  <c r="R1314"/>
  <c r="P1314"/>
  <c r="BI1303"/>
  <c r="BH1303"/>
  <c r="BG1303"/>
  <c r="BF1303"/>
  <c r="T1303"/>
  <c r="R1303"/>
  <c r="P1303"/>
  <c r="BI1301"/>
  <c r="BH1301"/>
  <c r="BG1301"/>
  <c r="BF1301"/>
  <c r="T1301"/>
  <c r="R1301"/>
  <c r="P1301"/>
  <c r="BI1298"/>
  <c r="BH1298"/>
  <c r="BG1298"/>
  <c r="BF1298"/>
  <c r="T1298"/>
  <c r="R1298"/>
  <c r="P1298"/>
  <c r="BI1295"/>
  <c r="BH1295"/>
  <c r="BG1295"/>
  <c r="BF1295"/>
  <c r="T1295"/>
  <c r="R1295"/>
  <c r="P1295"/>
  <c r="BI1284"/>
  <c r="BH1284"/>
  <c r="BG1284"/>
  <c r="BF1284"/>
  <c r="T1284"/>
  <c r="R1284"/>
  <c r="P1284"/>
  <c r="BI1282"/>
  <c r="BH1282"/>
  <c r="BG1282"/>
  <c r="BF1282"/>
  <c r="T1282"/>
  <c r="R1282"/>
  <c r="P1282"/>
  <c r="BI1279"/>
  <c r="BH1279"/>
  <c r="BG1279"/>
  <c r="BF1279"/>
  <c r="T1279"/>
  <c r="R1279"/>
  <c r="P1279"/>
  <c r="BI1276"/>
  <c r="BH1276"/>
  <c r="BG1276"/>
  <c r="BF1276"/>
  <c r="T1276"/>
  <c r="R1276"/>
  <c r="P1276"/>
  <c r="BI1273"/>
  <c r="BH1273"/>
  <c r="BG1273"/>
  <c r="BF1273"/>
  <c r="T1273"/>
  <c r="R1273"/>
  <c r="P1273"/>
  <c r="BI1270"/>
  <c r="BH1270"/>
  <c r="BG1270"/>
  <c r="BF1270"/>
  <c r="T1270"/>
  <c r="R1270"/>
  <c r="P1270"/>
  <c r="BI1264"/>
  <c r="BH1264"/>
  <c r="BG1264"/>
  <c r="BF1264"/>
  <c r="T1264"/>
  <c r="R1264"/>
  <c r="P1264"/>
  <c r="BI1261"/>
  <c r="BH1261"/>
  <c r="BG1261"/>
  <c r="BF1261"/>
  <c r="T1261"/>
  <c r="R1261"/>
  <c r="P1261"/>
  <c r="BI1258"/>
  <c r="BH1258"/>
  <c r="BG1258"/>
  <c r="BF1258"/>
  <c r="T1258"/>
  <c r="R1258"/>
  <c r="P1258"/>
  <c r="BI1255"/>
  <c r="BH1255"/>
  <c r="BG1255"/>
  <c r="BF1255"/>
  <c r="T1255"/>
  <c r="R1255"/>
  <c r="P1255"/>
  <c r="BI1249"/>
  <c r="BH1249"/>
  <c r="BG1249"/>
  <c r="BF1249"/>
  <c r="T1249"/>
  <c r="R1249"/>
  <c r="P1249"/>
  <c r="BI1246"/>
  <c r="BH1246"/>
  <c r="BG1246"/>
  <c r="BF1246"/>
  <c r="T1246"/>
  <c r="R1246"/>
  <c r="P1246"/>
  <c r="BI1244"/>
  <c r="BH1244"/>
  <c r="BG1244"/>
  <c r="BF1244"/>
  <c r="T1244"/>
  <c r="R1244"/>
  <c r="P1244"/>
  <c r="BI1243"/>
  <c r="BH1243"/>
  <c r="BG1243"/>
  <c r="BF1243"/>
  <c r="T1243"/>
  <c r="R1243"/>
  <c r="P1243"/>
  <c r="BI1239"/>
  <c r="BH1239"/>
  <c r="BG1239"/>
  <c r="BF1239"/>
  <c r="T1239"/>
  <c r="R1239"/>
  <c r="P1239"/>
  <c r="BI1238"/>
  <c r="BH1238"/>
  <c r="BG1238"/>
  <c r="BF1238"/>
  <c r="T1238"/>
  <c r="R1238"/>
  <c r="P1238"/>
  <c r="BI1236"/>
  <c r="BH1236"/>
  <c r="BG1236"/>
  <c r="BF1236"/>
  <c r="T1236"/>
  <c r="R1236"/>
  <c r="P1236"/>
  <c r="BI1235"/>
  <c r="BH1235"/>
  <c r="BG1235"/>
  <c r="BF1235"/>
  <c r="T1235"/>
  <c r="R1235"/>
  <c r="P1235"/>
  <c r="BI1232"/>
  <c r="BH1232"/>
  <c r="BG1232"/>
  <c r="BF1232"/>
  <c r="T1232"/>
  <c r="R1232"/>
  <c r="P1232"/>
  <c r="BI1229"/>
  <c r="BH1229"/>
  <c r="BG1229"/>
  <c r="BF1229"/>
  <c r="T1229"/>
  <c r="R1229"/>
  <c r="P1229"/>
  <c r="BI1227"/>
  <c r="BH1227"/>
  <c r="BG1227"/>
  <c r="BF1227"/>
  <c r="T1227"/>
  <c r="R1227"/>
  <c r="P1227"/>
  <c r="BI1223"/>
  <c r="BH1223"/>
  <c r="BG1223"/>
  <c r="BF1223"/>
  <c r="T1223"/>
  <c r="R1223"/>
  <c r="P1223"/>
  <c r="BI1220"/>
  <c r="BH1220"/>
  <c r="BG1220"/>
  <c r="BF1220"/>
  <c r="T1220"/>
  <c r="R1220"/>
  <c r="P1220"/>
  <c r="BI1216"/>
  <c r="BH1216"/>
  <c r="BG1216"/>
  <c r="BF1216"/>
  <c r="T1216"/>
  <c r="R1216"/>
  <c r="P1216"/>
  <c r="BI1209"/>
  <c r="BH1209"/>
  <c r="BG1209"/>
  <c r="BF1209"/>
  <c r="T1209"/>
  <c r="R1209"/>
  <c r="P1209"/>
  <c r="BI1201"/>
  <c r="BH1201"/>
  <c r="BG1201"/>
  <c r="BF1201"/>
  <c r="T1201"/>
  <c r="R1201"/>
  <c r="P1201"/>
  <c r="BI1199"/>
  <c r="BH1199"/>
  <c r="BG1199"/>
  <c r="BF1199"/>
  <c r="T1199"/>
  <c r="R1199"/>
  <c r="P1199"/>
  <c r="BI1196"/>
  <c r="BH1196"/>
  <c r="BG1196"/>
  <c r="BF1196"/>
  <c r="T1196"/>
  <c r="R1196"/>
  <c r="P1196"/>
  <c r="BI1191"/>
  <c r="BH1191"/>
  <c r="BG1191"/>
  <c r="BF1191"/>
  <c r="T1191"/>
  <c r="R1191"/>
  <c r="P1191"/>
  <c r="BI1186"/>
  <c r="BH1186"/>
  <c r="BG1186"/>
  <c r="BF1186"/>
  <c r="T1186"/>
  <c r="R1186"/>
  <c r="P1186"/>
  <c r="BI1183"/>
  <c r="BH1183"/>
  <c r="BG1183"/>
  <c r="BF1183"/>
  <c r="T1183"/>
  <c r="R1183"/>
  <c r="P1183"/>
  <c r="BI1181"/>
  <c r="BH1181"/>
  <c r="BG1181"/>
  <c r="BF1181"/>
  <c r="T1181"/>
  <c r="R1181"/>
  <c r="P1181"/>
  <c r="BI1178"/>
  <c r="BH1178"/>
  <c r="BG1178"/>
  <c r="BF1178"/>
  <c r="T1178"/>
  <c r="R1178"/>
  <c r="P1178"/>
  <c r="BI1175"/>
  <c r="BH1175"/>
  <c r="BG1175"/>
  <c r="BF1175"/>
  <c r="T1175"/>
  <c r="R1175"/>
  <c r="P1175"/>
  <c r="BI1170"/>
  <c r="BH1170"/>
  <c r="BG1170"/>
  <c r="BF1170"/>
  <c r="T1170"/>
  <c r="R1170"/>
  <c r="P1170"/>
  <c r="BI1165"/>
  <c r="BH1165"/>
  <c r="BG1165"/>
  <c r="BF1165"/>
  <c r="T1165"/>
  <c r="R1165"/>
  <c r="P1165"/>
  <c r="BI1158"/>
  <c r="BH1158"/>
  <c r="BG1158"/>
  <c r="BF1158"/>
  <c r="T1158"/>
  <c r="R1158"/>
  <c r="P1158"/>
  <c r="BI1154"/>
  <c r="BH1154"/>
  <c r="BG1154"/>
  <c r="BF1154"/>
  <c r="T1154"/>
  <c r="R1154"/>
  <c r="P1154"/>
  <c r="BI1150"/>
  <c r="BH1150"/>
  <c r="BG1150"/>
  <c r="BF1150"/>
  <c r="T1150"/>
  <c r="R1150"/>
  <c r="P1150"/>
  <c r="BI1142"/>
  <c r="BH1142"/>
  <c r="BG1142"/>
  <c r="BF1142"/>
  <c r="T1142"/>
  <c r="R1142"/>
  <c r="P1142"/>
  <c r="BI1139"/>
  <c r="BH1139"/>
  <c r="BG1139"/>
  <c r="BF1139"/>
  <c r="T1139"/>
  <c r="R1139"/>
  <c r="P1139"/>
  <c r="BI1136"/>
  <c r="BH1136"/>
  <c r="BG1136"/>
  <c r="BF1136"/>
  <c r="T1136"/>
  <c r="R1136"/>
  <c r="P1136"/>
  <c r="BI1133"/>
  <c r="BH1133"/>
  <c r="BG1133"/>
  <c r="BF1133"/>
  <c r="T1133"/>
  <c r="R1133"/>
  <c r="P1133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1"/>
  <c r="BH1121"/>
  <c r="BG1121"/>
  <c r="BF1121"/>
  <c r="T1121"/>
  <c r="R1121"/>
  <c r="P1121"/>
  <c r="BI1120"/>
  <c r="BH1120"/>
  <c r="BG1120"/>
  <c r="BF1120"/>
  <c r="T1120"/>
  <c r="R1120"/>
  <c r="P1120"/>
  <c r="BI1119"/>
  <c r="BH1119"/>
  <c r="BG1119"/>
  <c r="BF1119"/>
  <c r="T1119"/>
  <c r="R1119"/>
  <c r="P1119"/>
  <c r="BI1118"/>
  <c r="BH1118"/>
  <c r="BG1118"/>
  <c r="BF1118"/>
  <c r="T1118"/>
  <c r="R1118"/>
  <c r="P1118"/>
  <c r="BI1117"/>
  <c r="BH1117"/>
  <c r="BG1117"/>
  <c r="BF1117"/>
  <c r="T1117"/>
  <c r="R1117"/>
  <c r="P1117"/>
  <c r="BI1107"/>
  <c r="BH1107"/>
  <c r="BG1107"/>
  <c r="BF1107"/>
  <c r="T1107"/>
  <c r="R1107"/>
  <c r="P1107"/>
  <c r="BI1090"/>
  <c r="BH1090"/>
  <c r="BG1090"/>
  <c r="BF1090"/>
  <c r="T1090"/>
  <c r="R1090"/>
  <c r="P1090"/>
  <c r="BI1089"/>
  <c r="BH1089"/>
  <c r="BG1089"/>
  <c r="BF1089"/>
  <c r="T1089"/>
  <c r="R1089"/>
  <c r="P1089"/>
  <c r="BI1086"/>
  <c r="BH1086"/>
  <c r="BG1086"/>
  <c r="BF1086"/>
  <c r="T1086"/>
  <c r="R1086"/>
  <c r="P1086"/>
  <c r="BI1078"/>
  <c r="BH1078"/>
  <c r="BG1078"/>
  <c r="BF1078"/>
  <c r="T1078"/>
  <c r="R1078"/>
  <c r="P1078"/>
  <c r="BI1077"/>
  <c r="BH1077"/>
  <c r="BG1077"/>
  <c r="BF1077"/>
  <c r="T1077"/>
  <c r="R1077"/>
  <c r="P1077"/>
  <c r="BI1057"/>
  <c r="BH1057"/>
  <c r="BG1057"/>
  <c r="BF1057"/>
  <c r="T1057"/>
  <c r="R1057"/>
  <c r="P1057"/>
  <c r="BI1053"/>
  <c r="BH1053"/>
  <c r="BG1053"/>
  <c r="BF1053"/>
  <c r="T1053"/>
  <c r="R1053"/>
  <c r="P1053"/>
  <c r="BI1052"/>
  <c r="BH1052"/>
  <c r="BG1052"/>
  <c r="BF1052"/>
  <c r="T1052"/>
  <c r="R1052"/>
  <c r="P1052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9"/>
  <c r="BH1039"/>
  <c r="BG1039"/>
  <c r="BF1039"/>
  <c r="T1039"/>
  <c r="R1039"/>
  <c r="P1039"/>
  <c r="BI1036"/>
  <c r="BH1036"/>
  <c r="BG1036"/>
  <c r="BF1036"/>
  <c r="T1036"/>
  <c r="R1036"/>
  <c r="P1036"/>
  <c r="BI1033"/>
  <c r="BH1033"/>
  <c r="BG1033"/>
  <c r="BF1033"/>
  <c r="T1033"/>
  <c r="R1033"/>
  <c r="P1033"/>
  <c r="BI1030"/>
  <c r="BH1030"/>
  <c r="BG1030"/>
  <c r="BF1030"/>
  <c r="T1030"/>
  <c r="T1029"/>
  <c r="R1030"/>
  <c r="R1029"/>
  <c r="P1030"/>
  <c r="P1029"/>
  <c r="BI1026"/>
  <c r="BH1026"/>
  <c r="BG1026"/>
  <c r="BF1026"/>
  <c r="T1026"/>
  <c r="R1026"/>
  <c r="P1026"/>
  <c r="BI1023"/>
  <c r="BH1023"/>
  <c r="BG1023"/>
  <c r="BF1023"/>
  <c r="T1023"/>
  <c r="R1023"/>
  <c r="P1023"/>
  <c r="BI1020"/>
  <c r="BH1020"/>
  <c r="BG1020"/>
  <c r="BF1020"/>
  <c r="T1020"/>
  <c r="R1020"/>
  <c r="P1020"/>
  <c r="BI1017"/>
  <c r="BH1017"/>
  <c r="BG1017"/>
  <c r="BF1017"/>
  <c r="T1017"/>
  <c r="R1017"/>
  <c r="P1017"/>
  <c r="BI1014"/>
  <c r="BH1014"/>
  <c r="BG1014"/>
  <c r="BF1014"/>
  <c r="T1014"/>
  <c r="R1014"/>
  <c r="P1014"/>
  <c r="BI1013"/>
  <c r="BH1013"/>
  <c r="BG1013"/>
  <c r="BF1013"/>
  <c r="T1013"/>
  <c r="R1013"/>
  <c r="P1013"/>
  <c r="BI1012"/>
  <c r="BH1012"/>
  <c r="BG1012"/>
  <c r="BF1012"/>
  <c r="T1012"/>
  <c r="R1012"/>
  <c r="P1012"/>
  <c r="BI1011"/>
  <c r="BH1011"/>
  <c r="BG1011"/>
  <c r="BF1011"/>
  <c r="T1011"/>
  <c r="R1011"/>
  <c r="P1011"/>
  <c r="BI1008"/>
  <c r="BH1008"/>
  <c r="BG1008"/>
  <c r="BF1008"/>
  <c r="T1008"/>
  <c r="R1008"/>
  <c r="P1008"/>
  <c r="BI1007"/>
  <c r="BH1007"/>
  <c r="BG1007"/>
  <c r="BF1007"/>
  <c r="T1007"/>
  <c r="R1007"/>
  <c r="P1007"/>
  <c r="BI1001"/>
  <c r="BH1001"/>
  <c r="BG1001"/>
  <c r="BF1001"/>
  <c r="T1001"/>
  <c r="R1001"/>
  <c r="P1001"/>
  <c r="BI998"/>
  <c r="BH998"/>
  <c r="BG998"/>
  <c r="BF998"/>
  <c r="T998"/>
  <c r="R998"/>
  <c r="P998"/>
  <c r="BI997"/>
  <c r="BH997"/>
  <c r="BG997"/>
  <c r="BF997"/>
  <c r="T997"/>
  <c r="R997"/>
  <c r="P997"/>
  <c r="BI996"/>
  <c r="BH996"/>
  <c r="BG996"/>
  <c r="BF996"/>
  <c r="T996"/>
  <c r="R996"/>
  <c r="P996"/>
  <c r="BI989"/>
  <c r="BH989"/>
  <c r="BG989"/>
  <c r="BF989"/>
  <c r="T989"/>
  <c r="R989"/>
  <c r="P989"/>
  <c r="BI982"/>
  <c r="BH982"/>
  <c r="BG982"/>
  <c r="BF982"/>
  <c r="T982"/>
  <c r="R982"/>
  <c r="P982"/>
  <c r="BI976"/>
  <c r="BH976"/>
  <c r="BG976"/>
  <c r="BF976"/>
  <c r="T976"/>
  <c r="R976"/>
  <c r="P976"/>
  <c r="BI970"/>
  <c r="BH970"/>
  <c r="BG970"/>
  <c r="BF970"/>
  <c r="T970"/>
  <c r="R970"/>
  <c r="P970"/>
  <c r="BI968"/>
  <c r="BH968"/>
  <c r="BG968"/>
  <c r="BF968"/>
  <c r="T968"/>
  <c r="R968"/>
  <c r="P968"/>
  <c r="BI966"/>
  <c r="BH966"/>
  <c r="BG966"/>
  <c r="BF966"/>
  <c r="T966"/>
  <c r="R966"/>
  <c r="P966"/>
  <c r="BI961"/>
  <c r="BH961"/>
  <c r="BG961"/>
  <c r="BF961"/>
  <c r="T961"/>
  <c r="R961"/>
  <c r="P961"/>
  <c r="BI957"/>
  <c r="BH957"/>
  <c r="BG957"/>
  <c r="BF957"/>
  <c r="T957"/>
  <c r="R957"/>
  <c r="P957"/>
  <c r="BI948"/>
  <c r="BH948"/>
  <c r="BG948"/>
  <c r="BF948"/>
  <c r="T948"/>
  <c r="R948"/>
  <c r="P948"/>
  <c r="BI935"/>
  <c r="BH935"/>
  <c r="BG935"/>
  <c r="BF935"/>
  <c r="T935"/>
  <c r="R935"/>
  <c r="P935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6"/>
  <c r="BH896"/>
  <c r="BG896"/>
  <c r="BF896"/>
  <c r="T896"/>
  <c r="R896"/>
  <c r="P896"/>
  <c r="BI893"/>
  <c r="BH893"/>
  <c r="BG893"/>
  <c r="BF893"/>
  <c r="T893"/>
  <c r="R893"/>
  <c r="P893"/>
  <c r="BI890"/>
  <c r="BH890"/>
  <c r="BG890"/>
  <c r="BF890"/>
  <c r="T890"/>
  <c r="R890"/>
  <c r="P890"/>
  <c r="BI875"/>
  <c r="BH875"/>
  <c r="BG875"/>
  <c r="BF875"/>
  <c r="T875"/>
  <c r="R875"/>
  <c r="P875"/>
  <c r="BI863"/>
  <c r="BH863"/>
  <c r="BG863"/>
  <c r="BF863"/>
  <c r="T863"/>
  <c r="R863"/>
  <c r="P863"/>
  <c r="BI860"/>
  <c r="BH860"/>
  <c r="BG860"/>
  <c r="BF860"/>
  <c r="T860"/>
  <c r="R860"/>
  <c r="P860"/>
  <c r="BI852"/>
  <c r="BH852"/>
  <c r="BG852"/>
  <c r="BF852"/>
  <c r="T852"/>
  <c r="R852"/>
  <c r="P852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39"/>
  <c r="BH839"/>
  <c r="BG839"/>
  <c r="BF839"/>
  <c r="T839"/>
  <c r="R839"/>
  <c r="P839"/>
  <c r="BI838"/>
  <c r="BH838"/>
  <c r="BG838"/>
  <c r="BF838"/>
  <c r="T838"/>
  <c r="R838"/>
  <c r="P838"/>
  <c r="BI837"/>
  <c r="BH837"/>
  <c r="BG837"/>
  <c r="BF837"/>
  <c r="T837"/>
  <c r="R837"/>
  <c r="P837"/>
  <c r="BI834"/>
  <c r="BH834"/>
  <c r="BG834"/>
  <c r="BF834"/>
  <c r="T834"/>
  <c r="R834"/>
  <c r="P834"/>
  <c r="BI833"/>
  <c r="BH833"/>
  <c r="BG833"/>
  <c r="BF833"/>
  <c r="T833"/>
  <c r="R833"/>
  <c r="P833"/>
  <c r="BI829"/>
  <c r="BH829"/>
  <c r="BG829"/>
  <c r="BF829"/>
  <c r="T829"/>
  <c r="R829"/>
  <c r="P829"/>
  <c r="BI828"/>
  <c r="BH828"/>
  <c r="BG828"/>
  <c r="BF828"/>
  <c r="T828"/>
  <c r="R828"/>
  <c r="P828"/>
  <c r="BI825"/>
  <c r="BH825"/>
  <c r="BG825"/>
  <c r="BF825"/>
  <c r="T825"/>
  <c r="R825"/>
  <c r="P825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1"/>
  <c r="BH791"/>
  <c r="BG791"/>
  <c r="BF791"/>
  <c r="T791"/>
  <c r="T790"/>
  <c r="R791"/>
  <c r="R790"/>
  <c r="P791"/>
  <c r="P790"/>
  <c r="BI789"/>
  <c r="BH789"/>
  <c r="BG789"/>
  <c r="BF789"/>
  <c r="T789"/>
  <c r="R789"/>
  <c r="P789"/>
  <c r="BI783"/>
  <c r="BH783"/>
  <c r="BG783"/>
  <c r="BF783"/>
  <c r="T783"/>
  <c r="R783"/>
  <c r="P783"/>
  <c r="BI773"/>
  <c r="BH773"/>
  <c r="BG773"/>
  <c r="BF773"/>
  <c r="T773"/>
  <c r="R773"/>
  <c r="P773"/>
  <c r="BI769"/>
  <c r="BH769"/>
  <c r="BG769"/>
  <c r="BF769"/>
  <c r="T769"/>
  <c r="R769"/>
  <c r="P769"/>
  <c r="BI764"/>
  <c r="BH764"/>
  <c r="BG764"/>
  <c r="BF764"/>
  <c r="T764"/>
  <c r="R764"/>
  <c r="P764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2"/>
  <c r="BH742"/>
  <c r="BG742"/>
  <c r="BF742"/>
  <c r="T742"/>
  <c r="R742"/>
  <c r="P742"/>
  <c r="BI733"/>
  <c r="BH733"/>
  <c r="BG733"/>
  <c r="BF733"/>
  <c r="T733"/>
  <c r="R733"/>
  <c r="P733"/>
  <c r="BI729"/>
  <c r="BH729"/>
  <c r="BG729"/>
  <c r="BF729"/>
  <c r="T729"/>
  <c r="R729"/>
  <c r="P729"/>
  <c r="BI716"/>
  <c r="BH716"/>
  <c r="BG716"/>
  <c r="BF716"/>
  <c r="T716"/>
  <c r="R716"/>
  <c r="P716"/>
  <c r="BI712"/>
  <c r="BH712"/>
  <c r="BG712"/>
  <c r="BF712"/>
  <c r="T712"/>
  <c r="R712"/>
  <c r="P712"/>
  <c r="BI708"/>
  <c r="BH708"/>
  <c r="BG708"/>
  <c r="BF708"/>
  <c r="T708"/>
  <c r="R708"/>
  <c r="P708"/>
  <c r="BI704"/>
  <c r="BH704"/>
  <c r="BG704"/>
  <c r="BF704"/>
  <c r="T704"/>
  <c r="R704"/>
  <c r="P704"/>
  <c r="BI700"/>
  <c r="BH700"/>
  <c r="BG700"/>
  <c r="BF700"/>
  <c r="T700"/>
  <c r="R700"/>
  <c r="P700"/>
  <c r="BI696"/>
  <c r="BH696"/>
  <c r="BG696"/>
  <c r="BF696"/>
  <c r="T696"/>
  <c r="R696"/>
  <c r="P696"/>
  <c r="BI692"/>
  <c r="BH692"/>
  <c r="BG692"/>
  <c r="BF692"/>
  <c r="T692"/>
  <c r="R692"/>
  <c r="P692"/>
  <c r="BI688"/>
  <c r="BH688"/>
  <c r="BG688"/>
  <c r="BF688"/>
  <c r="T688"/>
  <c r="R688"/>
  <c r="P688"/>
  <c r="BI684"/>
  <c r="BH684"/>
  <c r="BG684"/>
  <c r="BF684"/>
  <c r="T684"/>
  <c r="R684"/>
  <c r="P684"/>
  <c r="BI680"/>
  <c r="BH680"/>
  <c r="BG680"/>
  <c r="BF680"/>
  <c r="T680"/>
  <c r="R680"/>
  <c r="P680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16"/>
  <c r="BH616"/>
  <c r="BG616"/>
  <c r="BF616"/>
  <c r="T616"/>
  <c r="R616"/>
  <c r="P616"/>
  <c r="BI613"/>
  <c r="BH613"/>
  <c r="BG613"/>
  <c r="BF613"/>
  <c r="T613"/>
  <c r="R613"/>
  <c r="P613"/>
  <c r="BI593"/>
  <c r="BH593"/>
  <c r="BG593"/>
  <c r="BF593"/>
  <c r="T593"/>
  <c r="R593"/>
  <c r="P593"/>
  <c r="BI587"/>
  <c r="BH587"/>
  <c r="BG587"/>
  <c r="BF587"/>
  <c r="T587"/>
  <c r="R587"/>
  <c r="P587"/>
  <c r="BI572"/>
  <c r="BH572"/>
  <c r="BG572"/>
  <c r="BF572"/>
  <c r="T572"/>
  <c r="R572"/>
  <c r="P572"/>
  <c r="BI558"/>
  <c r="BH558"/>
  <c r="BG558"/>
  <c r="BF558"/>
  <c r="T558"/>
  <c r="R558"/>
  <c r="P558"/>
  <c r="BI555"/>
  <c r="BH555"/>
  <c r="BG555"/>
  <c r="BF555"/>
  <c r="T555"/>
  <c r="R555"/>
  <c r="P555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7"/>
  <c r="BH537"/>
  <c r="BG537"/>
  <c r="BF537"/>
  <c r="T537"/>
  <c r="R537"/>
  <c r="P537"/>
  <c r="BI523"/>
  <c r="BH523"/>
  <c r="BG523"/>
  <c r="BF523"/>
  <c r="T523"/>
  <c r="R523"/>
  <c r="P523"/>
  <c r="BI505"/>
  <c r="BH505"/>
  <c r="BG505"/>
  <c r="BF505"/>
  <c r="T505"/>
  <c r="R505"/>
  <c r="P505"/>
  <c r="BI501"/>
  <c r="BH501"/>
  <c r="BG501"/>
  <c r="BF501"/>
  <c r="T501"/>
  <c r="R501"/>
  <c r="P501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0"/>
  <c r="BH410"/>
  <c r="BG410"/>
  <c r="BF410"/>
  <c r="T410"/>
  <c r="R410"/>
  <c r="P410"/>
  <c r="BI402"/>
  <c r="BH402"/>
  <c r="BG402"/>
  <c r="BF402"/>
  <c r="T402"/>
  <c r="R402"/>
  <c r="P402"/>
  <c r="BI396"/>
  <c r="BH396"/>
  <c r="BG396"/>
  <c r="BF396"/>
  <c r="T396"/>
  <c r="R396"/>
  <c r="P396"/>
  <c r="BI391"/>
  <c r="BH391"/>
  <c r="BG391"/>
  <c r="BF391"/>
  <c r="T391"/>
  <c r="R391"/>
  <c r="P391"/>
  <c r="BI371"/>
  <c r="BH371"/>
  <c r="BG371"/>
  <c r="BF371"/>
  <c r="T371"/>
  <c r="R371"/>
  <c r="P371"/>
  <c r="BI356"/>
  <c r="BH356"/>
  <c r="BG356"/>
  <c r="BF356"/>
  <c r="T356"/>
  <c r="R356"/>
  <c r="P356"/>
  <c r="BI351"/>
  <c r="BH351"/>
  <c r="BG351"/>
  <c r="BF351"/>
  <c r="T351"/>
  <c r="R351"/>
  <c r="P351"/>
  <c r="BI345"/>
  <c r="BH345"/>
  <c r="BG345"/>
  <c r="BF345"/>
  <c r="T345"/>
  <c r="R345"/>
  <c r="P345"/>
  <c r="BI341"/>
  <c r="BH341"/>
  <c r="BG341"/>
  <c r="BF341"/>
  <c r="T341"/>
  <c r="R341"/>
  <c r="P341"/>
  <c r="BI335"/>
  <c r="BH335"/>
  <c r="BG335"/>
  <c r="BF335"/>
  <c r="T335"/>
  <c r="R335"/>
  <c r="P335"/>
  <c r="BI333"/>
  <c r="BH333"/>
  <c r="BG333"/>
  <c r="BF333"/>
  <c r="T333"/>
  <c r="T332"/>
  <c r="R333"/>
  <c r="R332"/>
  <c r="P333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68"/>
  <c r="BH268"/>
  <c r="BG268"/>
  <c r="BF268"/>
  <c r="T268"/>
  <c r="R268"/>
  <c r="P268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29"/>
  <c r="BH229"/>
  <c r="BG229"/>
  <c r="BF229"/>
  <c r="T229"/>
  <c r="R229"/>
  <c r="P229"/>
  <c r="BI226"/>
  <c r="BH226"/>
  <c r="BG226"/>
  <c r="BF226"/>
  <c r="T226"/>
  <c r="R226"/>
  <c r="P226"/>
  <c r="BI218"/>
  <c r="BH218"/>
  <c r="BG218"/>
  <c r="BF218"/>
  <c r="T218"/>
  <c r="R218"/>
  <c r="P218"/>
  <c r="BI215"/>
  <c r="BH215"/>
  <c r="BG215"/>
  <c r="BF215"/>
  <c r="T215"/>
  <c r="R215"/>
  <c r="P215"/>
  <c r="BI205"/>
  <c r="BH205"/>
  <c r="BG205"/>
  <c r="BF205"/>
  <c r="T205"/>
  <c r="R205"/>
  <c r="P205"/>
  <c r="BI194"/>
  <c r="BH194"/>
  <c r="BG194"/>
  <c r="BF194"/>
  <c r="T194"/>
  <c r="R194"/>
  <c r="P194"/>
  <c r="BI187"/>
  <c r="BH187"/>
  <c r="BG187"/>
  <c r="BF187"/>
  <c r="T187"/>
  <c r="R187"/>
  <c r="P187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J140"/>
  <c r="J139"/>
  <c r="F139"/>
  <c r="F137"/>
  <c r="E135"/>
  <c r="J92"/>
  <c r="J91"/>
  <c r="F91"/>
  <c r="F89"/>
  <c r="E87"/>
  <c r="J18"/>
  <c r="E18"/>
  <c r="F92"/>
  <c r="J17"/>
  <c r="J12"/>
  <c r="J89"/>
  <c r="E7"/>
  <c r="E85"/>
  <c i="2" r="T137"/>
  <c r="R137"/>
  <c r="P137"/>
  <c r="BK137"/>
  <c r="J137"/>
  <c r="J98"/>
  <c r="J37"/>
  <c r="J36"/>
  <c i="1" r="AY95"/>
  <c i="2" r="J35"/>
  <c i="1" r="AX95"/>
  <c i="2" r="BI654"/>
  <c r="BH654"/>
  <c r="BG654"/>
  <c r="BF654"/>
  <c r="T654"/>
  <c r="T653"/>
  <c r="R654"/>
  <c r="R653"/>
  <c r="P654"/>
  <c r="P653"/>
  <c r="BI652"/>
  <c r="BH652"/>
  <c r="BG652"/>
  <c r="BF652"/>
  <c r="T652"/>
  <c r="R652"/>
  <c r="P652"/>
  <c r="BI649"/>
  <c r="BH649"/>
  <c r="BG649"/>
  <c r="BF649"/>
  <c r="T649"/>
  <c r="R649"/>
  <c r="P649"/>
  <c r="BI641"/>
  <c r="BH641"/>
  <c r="BG641"/>
  <c r="BF641"/>
  <c r="T641"/>
  <c r="R641"/>
  <c r="P641"/>
  <c r="BI639"/>
  <c r="BH639"/>
  <c r="BG639"/>
  <c r="BF639"/>
  <c r="T639"/>
  <c r="R639"/>
  <c r="P639"/>
  <c r="BI636"/>
  <c r="BH636"/>
  <c r="BG636"/>
  <c r="BF636"/>
  <c r="T636"/>
  <c r="R636"/>
  <c r="P636"/>
  <c r="BI628"/>
  <c r="BH628"/>
  <c r="BG628"/>
  <c r="BF628"/>
  <c r="T628"/>
  <c r="R628"/>
  <c r="P628"/>
  <c r="BI624"/>
  <c r="BH624"/>
  <c r="BG624"/>
  <c r="BF624"/>
  <c r="T624"/>
  <c r="R624"/>
  <c r="P624"/>
  <c r="BI623"/>
  <c r="BH623"/>
  <c r="BG623"/>
  <c r="BF623"/>
  <c r="T623"/>
  <c r="R623"/>
  <c r="P623"/>
  <c r="BI618"/>
  <c r="BH618"/>
  <c r="BG618"/>
  <c r="BF618"/>
  <c r="T618"/>
  <c r="R618"/>
  <c r="P618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6"/>
  <c r="BH606"/>
  <c r="BG606"/>
  <c r="BF606"/>
  <c r="T606"/>
  <c r="R606"/>
  <c r="P606"/>
  <c r="BI603"/>
  <c r="BH603"/>
  <c r="BG603"/>
  <c r="BF603"/>
  <c r="T603"/>
  <c r="R603"/>
  <c r="P603"/>
  <c r="BI599"/>
  <c r="BH599"/>
  <c r="BG599"/>
  <c r="BF599"/>
  <c r="T599"/>
  <c r="R599"/>
  <c r="P599"/>
  <c r="BI597"/>
  <c r="BH597"/>
  <c r="BG597"/>
  <c r="BF597"/>
  <c r="T597"/>
  <c r="R597"/>
  <c r="P597"/>
  <c r="BI596"/>
  <c r="BH596"/>
  <c r="BG596"/>
  <c r="BF596"/>
  <c r="T596"/>
  <c r="R596"/>
  <c r="P596"/>
  <c r="BI593"/>
  <c r="BH593"/>
  <c r="BG593"/>
  <c r="BF593"/>
  <c r="T593"/>
  <c r="R593"/>
  <c r="P593"/>
  <c r="BI583"/>
  <c r="BH583"/>
  <c r="BG583"/>
  <c r="BF583"/>
  <c r="T583"/>
  <c r="R583"/>
  <c r="P583"/>
  <c r="BI580"/>
  <c r="BH580"/>
  <c r="BG580"/>
  <c r="BF580"/>
  <c r="T580"/>
  <c r="R580"/>
  <c r="P580"/>
  <c r="BI573"/>
  <c r="BH573"/>
  <c r="BG573"/>
  <c r="BF573"/>
  <c r="T573"/>
  <c r="R573"/>
  <c r="P573"/>
  <c r="BI571"/>
  <c r="BH571"/>
  <c r="BG571"/>
  <c r="BF571"/>
  <c r="T571"/>
  <c r="R571"/>
  <c r="P571"/>
  <c r="BI568"/>
  <c r="BH568"/>
  <c r="BG568"/>
  <c r="BF568"/>
  <c r="T568"/>
  <c r="R568"/>
  <c r="P568"/>
  <c r="BI562"/>
  <c r="BH562"/>
  <c r="BG562"/>
  <c r="BF562"/>
  <c r="T562"/>
  <c r="R562"/>
  <c r="P562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8"/>
  <c r="BH528"/>
  <c r="BG528"/>
  <c r="BF528"/>
  <c r="T528"/>
  <c r="R528"/>
  <c r="P528"/>
  <c r="BI514"/>
  <c r="BH514"/>
  <c r="BG514"/>
  <c r="BF514"/>
  <c r="T514"/>
  <c r="R514"/>
  <c r="P514"/>
  <c r="BI513"/>
  <c r="BH513"/>
  <c r="BG513"/>
  <c r="BF513"/>
  <c r="T513"/>
  <c r="R513"/>
  <c r="P513"/>
  <c r="BI507"/>
  <c r="BH507"/>
  <c r="BG507"/>
  <c r="BF507"/>
  <c r="T507"/>
  <c r="R507"/>
  <c r="P507"/>
  <c r="BI502"/>
  <c r="BH502"/>
  <c r="BG502"/>
  <c r="BF502"/>
  <c r="T502"/>
  <c r="R502"/>
  <c r="P502"/>
  <c r="BI501"/>
  <c r="BH501"/>
  <c r="BG501"/>
  <c r="BF501"/>
  <c r="T501"/>
  <c r="R501"/>
  <c r="P501"/>
  <c r="BI496"/>
  <c r="BH496"/>
  <c r="BG496"/>
  <c r="BF496"/>
  <c r="T496"/>
  <c r="R496"/>
  <c r="P496"/>
  <c r="BI493"/>
  <c r="BH493"/>
  <c r="BG493"/>
  <c r="BF493"/>
  <c r="T493"/>
  <c r="R493"/>
  <c r="P493"/>
  <c r="BI483"/>
  <c r="BH483"/>
  <c r="BG483"/>
  <c r="BF483"/>
  <c r="T483"/>
  <c r="R483"/>
  <c r="P483"/>
  <c r="BI474"/>
  <c r="BH474"/>
  <c r="BG474"/>
  <c r="BF474"/>
  <c r="T474"/>
  <c r="R474"/>
  <c r="P474"/>
  <c r="BI466"/>
  <c r="BH466"/>
  <c r="BG466"/>
  <c r="BF466"/>
  <c r="T466"/>
  <c r="R466"/>
  <c r="P466"/>
  <c r="BI458"/>
  <c r="BH458"/>
  <c r="BG458"/>
  <c r="BF458"/>
  <c r="T458"/>
  <c r="R458"/>
  <c r="P458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37"/>
  <c r="BH437"/>
  <c r="BG437"/>
  <c r="BF437"/>
  <c r="T437"/>
  <c r="R437"/>
  <c r="P437"/>
  <c r="BI430"/>
  <c r="BH430"/>
  <c r="BG430"/>
  <c r="BF430"/>
  <c r="T430"/>
  <c r="R430"/>
  <c r="P430"/>
  <c r="BI423"/>
  <c r="BH423"/>
  <c r="BG423"/>
  <c r="BF423"/>
  <c r="T423"/>
  <c r="R423"/>
  <c r="P423"/>
  <c r="BI416"/>
  <c r="BH416"/>
  <c r="BG416"/>
  <c r="BF416"/>
  <c r="T416"/>
  <c r="R416"/>
  <c r="P416"/>
  <c r="BI409"/>
  <c r="BH409"/>
  <c r="BG409"/>
  <c r="BF409"/>
  <c r="T409"/>
  <c r="R409"/>
  <c r="P409"/>
  <c r="BI402"/>
  <c r="BH402"/>
  <c r="BG402"/>
  <c r="BF402"/>
  <c r="T402"/>
  <c r="R402"/>
  <c r="P402"/>
  <c r="BI397"/>
  <c r="BH397"/>
  <c r="BG397"/>
  <c r="BF397"/>
  <c r="T397"/>
  <c r="R397"/>
  <c r="P397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4"/>
  <c r="BH374"/>
  <c r="BG374"/>
  <c r="BF374"/>
  <c r="T374"/>
  <c r="R374"/>
  <c r="P374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49"/>
  <c r="BH349"/>
  <c r="BG349"/>
  <c r="BF349"/>
  <c r="T349"/>
  <c r="R349"/>
  <c r="P349"/>
  <c r="BI346"/>
  <c r="BH346"/>
  <c r="BG346"/>
  <c r="BF346"/>
  <c r="T346"/>
  <c r="T345"/>
  <c r="R346"/>
  <c r="R345"/>
  <c r="P346"/>
  <c r="P345"/>
  <c r="BI344"/>
  <c r="BH344"/>
  <c r="BG344"/>
  <c r="BF344"/>
  <c r="T344"/>
  <c r="R344"/>
  <c r="P344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3"/>
  <c r="BH333"/>
  <c r="BG333"/>
  <c r="BF333"/>
  <c r="T333"/>
  <c r="R333"/>
  <c r="P333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04"/>
  <c r="BH304"/>
  <c r="BG304"/>
  <c r="BF304"/>
  <c r="T304"/>
  <c r="R304"/>
  <c r="P304"/>
  <c r="BI301"/>
  <c r="BH301"/>
  <c r="BG301"/>
  <c r="BF301"/>
  <c r="T301"/>
  <c r="R301"/>
  <c r="P301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05"/>
  <c r="BH205"/>
  <c r="BG205"/>
  <c r="BF205"/>
  <c r="T205"/>
  <c r="R205"/>
  <c r="P205"/>
  <c r="BI201"/>
  <c r="BH201"/>
  <c r="BG201"/>
  <c r="BF201"/>
  <c r="T201"/>
  <c r="R201"/>
  <c r="P20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56"/>
  <c r="BH156"/>
  <c r="BG156"/>
  <c r="BF156"/>
  <c r="T156"/>
  <c r="R156"/>
  <c r="P15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129"/>
  <c r="E7"/>
  <c r="E85"/>
  <c i="1" r="L90"/>
  <c r="AM90"/>
  <c r="AM89"/>
  <c r="L89"/>
  <c r="AM87"/>
  <c r="L87"/>
  <c r="L85"/>
  <c r="L84"/>
  <c i="2" r="BK628"/>
  <c r="J624"/>
  <c r="BK618"/>
  <c r="J613"/>
  <c r="J599"/>
  <c r="J583"/>
  <c r="BK571"/>
  <c r="BK568"/>
  <c r="J555"/>
  <c r="J541"/>
  <c r="J534"/>
  <c r="J507"/>
  <c r="BK496"/>
  <c r="J493"/>
  <c r="J458"/>
  <c r="J448"/>
  <c r="J430"/>
  <c r="BK423"/>
  <c r="BK397"/>
  <c r="BK389"/>
  <c r="J341"/>
  <c r="BK340"/>
  <c r="BK324"/>
  <c r="J320"/>
  <c r="J304"/>
  <c r="BK273"/>
  <c r="BK270"/>
  <c r="J255"/>
  <c r="BK251"/>
  <c r="J236"/>
  <c r="J234"/>
  <c r="J222"/>
  <c r="BK217"/>
  <c r="BK205"/>
  <c r="BK183"/>
  <c r="BK180"/>
  <c r="BK624"/>
  <c r="BK610"/>
  <c r="J603"/>
  <c r="BK597"/>
  <c r="BK549"/>
  <c r="BK534"/>
  <c r="BK528"/>
  <c r="BK513"/>
  <c r="J502"/>
  <c r="J483"/>
  <c r="J452"/>
  <c r="J437"/>
  <c r="BK430"/>
  <c r="BK382"/>
  <c r="BK364"/>
  <c r="J358"/>
  <c r="J340"/>
  <c r="J333"/>
  <c r="BK242"/>
  <c r="J239"/>
  <c r="BK233"/>
  <c r="BK214"/>
  <c r="J205"/>
  <c r="BK187"/>
  <c r="BK156"/>
  <c r="J141"/>
  <c r="J639"/>
  <c r="BK623"/>
  <c r="BK613"/>
  <c r="J610"/>
  <c r="J597"/>
  <c r="BK596"/>
  <c r="BK583"/>
  <c r="J573"/>
  <c r="J552"/>
  <c r="J549"/>
  <c r="J538"/>
  <c r="J528"/>
  <c r="J513"/>
  <c r="BK493"/>
  <c r="BK474"/>
  <c r="BK458"/>
  <c r="BK437"/>
  <c r="J416"/>
  <c r="J389"/>
  <c r="J384"/>
  <c r="J349"/>
  <c r="J344"/>
  <c r="BK333"/>
  <c r="J324"/>
  <c r="BK301"/>
  <c r="J290"/>
  <c r="BK285"/>
  <c r="J264"/>
  <c r="BK145"/>
  <c r="J144"/>
  <c i="1" r="AS94"/>
  <c i="2" r="BK641"/>
  <c r="BK636"/>
  <c r="J606"/>
  <c r="BK599"/>
  <c r="J596"/>
  <c r="J571"/>
  <c r="J562"/>
  <c r="BK552"/>
  <c r="BK502"/>
  <c r="J496"/>
  <c r="BK483"/>
  <c r="BK409"/>
  <c r="J402"/>
  <c r="J382"/>
  <c r="J364"/>
  <c r="BK358"/>
  <c r="BK346"/>
  <c r="BK344"/>
  <c r="J317"/>
  <c r="BK304"/>
  <c r="J295"/>
  <c r="J285"/>
  <c r="J273"/>
  <c r="BK264"/>
  <c r="BK258"/>
  <c r="BK236"/>
  <c r="BK227"/>
  <c r="J217"/>
  <c r="BK201"/>
  <c r="BK173"/>
  <c r="J145"/>
  <c r="BK141"/>
  <c i="3" r="BK1510"/>
  <c r="BK1489"/>
  <c r="J1483"/>
  <c r="BK1465"/>
  <c r="J1451"/>
  <c r="BK1367"/>
  <c r="J1357"/>
  <c r="J1303"/>
  <c r="J1298"/>
  <c r="J1284"/>
  <c r="J1264"/>
  <c r="BK1255"/>
  <c r="J1246"/>
  <c r="BK1238"/>
  <c r="BK1236"/>
  <c r="J1229"/>
  <c r="J1209"/>
  <c r="J1183"/>
  <c r="J1181"/>
  <c r="J1175"/>
  <c r="BK1158"/>
  <c r="BK1150"/>
  <c r="J1142"/>
  <c r="J1126"/>
  <c r="J1121"/>
  <c r="J1077"/>
  <c r="BK1053"/>
  <c r="J1040"/>
  <c r="BK1026"/>
  <c r="BK1023"/>
  <c r="J1017"/>
  <c r="BK1008"/>
  <c r="BK998"/>
  <c r="BK976"/>
  <c r="J957"/>
  <c r="J948"/>
  <c r="J908"/>
  <c r="J905"/>
  <c r="J899"/>
  <c r="BK890"/>
  <c r="BK875"/>
  <c r="BK852"/>
  <c r="J850"/>
  <c r="BK842"/>
  <c r="BK841"/>
  <c r="J801"/>
  <c r="BK798"/>
  <c r="BK791"/>
  <c r="J753"/>
  <c r="BK716"/>
  <c r="J708"/>
  <c r="J634"/>
  <c r="J626"/>
  <c r="J572"/>
  <c r="J558"/>
  <c r="BK549"/>
  <c r="J545"/>
  <c r="J537"/>
  <c r="J523"/>
  <c r="J476"/>
  <c r="J423"/>
  <c r="J416"/>
  <c r="BK410"/>
  <c r="BK402"/>
  <c r="J391"/>
  <c r="J356"/>
  <c r="J351"/>
  <c r="BK341"/>
  <c r="BK333"/>
  <c r="J329"/>
  <c r="BK317"/>
  <c r="BK305"/>
  <c r="J299"/>
  <c r="J288"/>
  <c r="BK284"/>
  <c r="BK281"/>
  <c r="J281"/>
  <c r="J247"/>
  <c r="J241"/>
  <c r="BK205"/>
  <c r="J194"/>
  <c r="J172"/>
  <c r="J160"/>
  <c r="BK146"/>
  <c r="J1514"/>
  <c r="BK1488"/>
  <c r="J1476"/>
  <c r="J1472"/>
  <c r="BK1469"/>
  <c r="BK1420"/>
  <c r="BK1386"/>
  <c r="BK1357"/>
  <c r="BK1314"/>
  <c r="BK1303"/>
  <c r="J1282"/>
  <c r="J1279"/>
  <c r="BK1273"/>
  <c r="J1261"/>
  <c r="BK1246"/>
  <c r="J1236"/>
  <c r="BK1227"/>
  <c r="J1216"/>
  <c r="BK1209"/>
  <c r="J1199"/>
  <c r="J1178"/>
  <c r="BK1170"/>
  <c r="BK1142"/>
  <c r="BK1139"/>
  <c r="BK1127"/>
  <c r="BK1126"/>
  <c r="BK1121"/>
  <c r="BK1120"/>
  <c r="BK1117"/>
  <c r="BK1107"/>
  <c r="BK1077"/>
  <c r="J1053"/>
  <c r="J1052"/>
  <c r="BK1043"/>
  <c r="BK1040"/>
  <c r="J1036"/>
  <c r="J1033"/>
  <c r="BK1011"/>
  <c r="J1007"/>
  <c r="J998"/>
  <c r="BK996"/>
  <c r="BK989"/>
  <c r="BK957"/>
  <c r="BK948"/>
  <c r="BK902"/>
  <c r="J893"/>
  <c r="J875"/>
  <c r="BK850"/>
  <c r="BK849"/>
  <c r="J842"/>
  <c r="J837"/>
  <c r="J834"/>
  <c r="BK829"/>
  <c r="BK801"/>
  <c r="BK783"/>
  <c r="J773"/>
  <c r="J729"/>
  <c r="J716"/>
  <c r="J696"/>
  <c r="J692"/>
  <c r="BK688"/>
  <c r="BK680"/>
  <c r="J630"/>
  <c r="J616"/>
  <c r="J555"/>
  <c r="BK537"/>
  <c r="BK523"/>
  <c r="J505"/>
  <c r="J468"/>
  <c r="BK465"/>
  <c r="BK423"/>
  <c r="J420"/>
  <c r="J1568"/>
  <c r="BK1565"/>
  <c r="J1565"/>
  <c r="J1557"/>
  <c r="BK1556"/>
  <c r="J1556"/>
  <c r="J1549"/>
  <c r="J1540"/>
  <c r="BK1529"/>
  <c r="BK1527"/>
  <c r="BK1526"/>
  <c r="J1525"/>
  <c r="J1494"/>
  <c r="BK1486"/>
  <c r="BK1472"/>
  <c r="J1468"/>
  <c r="BK1435"/>
  <c r="J1386"/>
  <c r="J1314"/>
  <c r="BK1298"/>
  <c r="BK1282"/>
  <c r="J1276"/>
  <c r="J1258"/>
  <c r="J1255"/>
  <c r="BK1243"/>
  <c r="BK1232"/>
  <c r="J1196"/>
  <c r="BK1186"/>
  <c r="BK1181"/>
  <c r="J1170"/>
  <c r="J1158"/>
  <c r="J1150"/>
  <c r="J1127"/>
  <c r="BK1118"/>
  <c r="J1090"/>
  <c r="BK1086"/>
  <c r="BK1057"/>
  <c r="J1049"/>
  <c r="BK1039"/>
  <c r="J1020"/>
  <c r="BK1013"/>
  <c r="J1011"/>
  <c r="J996"/>
  <c r="J982"/>
  <c r="BK968"/>
  <c r="J961"/>
  <c r="J852"/>
  <c r="J848"/>
  <c r="BK834"/>
  <c r="BK828"/>
  <c r="J825"/>
  <c r="J789"/>
  <c r="J783"/>
  <c r="J764"/>
  <c r="BK755"/>
  <c r="BK742"/>
  <c r="BK733"/>
  <c r="BK712"/>
  <c r="BK704"/>
  <c r="J593"/>
  <c r="BK501"/>
  <c r="J472"/>
  <c r="J410"/>
  <c r="BK391"/>
  <c r="BK351"/>
  <c r="J341"/>
  <c r="J333"/>
  <c r="BK325"/>
  <c r="J322"/>
  <c r="J311"/>
  <c r="BK308"/>
  <c r="J302"/>
  <c r="J296"/>
  <c r="BK276"/>
  <c r="J268"/>
  <c r="J260"/>
  <c r="J258"/>
  <c r="J256"/>
  <c r="BK255"/>
  <c r="BK248"/>
  <c r="BK244"/>
  <c r="BK238"/>
  <c r="BK229"/>
  <c r="J218"/>
  <c r="J205"/>
  <c r="J180"/>
  <c r="J162"/>
  <c r="BK154"/>
  <c r="J1520"/>
  <c r="BK1506"/>
  <c r="BK1476"/>
  <c r="J1367"/>
  <c r="BK1270"/>
  <c r="BK1239"/>
  <c r="J1227"/>
  <c r="BK1196"/>
  <c r="J1136"/>
  <c r="J1107"/>
  <c r="J1057"/>
  <c r="J1046"/>
  <c r="J1030"/>
  <c r="BK1017"/>
  <c r="J1008"/>
  <c r="J1001"/>
  <c r="J968"/>
  <c r="BK908"/>
  <c r="J863"/>
  <c r="J843"/>
  <c r="J838"/>
  <c r="J828"/>
  <c r="BK773"/>
  <c r="J755"/>
  <c r="J712"/>
  <c r="BK692"/>
  <c r="BK634"/>
  <c r="BK613"/>
  <c r="BK572"/>
  <c r="BK545"/>
  <c r="BK416"/>
  <c r="J371"/>
  <c r="BK335"/>
  <c r="BK322"/>
  <c r="BK311"/>
  <c r="J308"/>
  <c r="BK293"/>
  <c r="BK256"/>
  <c r="BK241"/>
  <c r="BK215"/>
  <c r="BK176"/>
  <c r="J154"/>
  <c i="4" r="BK157"/>
  <c r="BK129"/>
  <c r="BK162"/>
  <c r="BK154"/>
  <c r="BK147"/>
  <c r="J129"/>
  <c r="J126"/>
  <c r="J157"/>
  <c r="J133"/>
  <c r="BK137"/>
  <c r="BK125"/>
  <c i="3" r="BK893"/>
  <c r="BK729"/>
  <c r="J700"/>
  <c r="J613"/>
  <c r="J427"/>
  <c r="BK299"/>
  <c r="BK247"/>
  <c r="J176"/>
  <c r="BK169"/>
  <c r="J161"/>
  <c r="BK150"/>
  <c r="BK1519"/>
  <c r="BK1514"/>
  <c r="J1490"/>
  <c r="J1465"/>
  <c r="J1420"/>
  <c r="J1335"/>
  <c r="J1273"/>
  <c r="BK1258"/>
  <c r="J1243"/>
  <c r="BK1235"/>
  <c r="BK1229"/>
  <c r="J1220"/>
  <c r="BK1199"/>
  <c r="J1154"/>
  <c r="BK1125"/>
  <c r="J1117"/>
  <c r="BK1078"/>
  <c r="BK1049"/>
  <c r="BK1036"/>
  <c r="J1023"/>
  <c r="J1013"/>
  <c r="J976"/>
  <c r="J966"/>
  <c r="BK905"/>
  <c r="BK860"/>
  <c r="J841"/>
  <c r="BK837"/>
  <c r="J791"/>
  <c r="BK764"/>
  <c r="BK751"/>
  <c r="BK696"/>
  <c r="J680"/>
  <c r="BK587"/>
  <c r="J549"/>
  <c r="BK468"/>
  <c r="J396"/>
  <c r="BK345"/>
  <c r="J325"/>
  <c r="J317"/>
  <c r="BK296"/>
  <c r="BK268"/>
  <c r="J255"/>
  <c r="J248"/>
  <c r="J238"/>
  <c r="BK218"/>
  <c r="BK187"/>
  <c r="J169"/>
  <c r="BK160"/>
  <c r="J150"/>
  <c i="4" r="BK156"/>
  <c r="BK141"/>
  <c r="J156"/>
  <c r="J141"/>
  <c r="BK133"/>
  <c r="BK159"/>
  <c r="J147"/>
  <c r="BK132"/>
  <c r="BK134"/>
  <c i="3" r="J890"/>
  <c r="J849"/>
  <c r="J839"/>
  <c r="J833"/>
  <c r="J795"/>
  <c r="J769"/>
  <c r="J751"/>
  <c r="J733"/>
  <c r="BK708"/>
  <c r="BK616"/>
  <c r="J587"/>
  <c r="BK476"/>
  <c r="J465"/>
  <c r="BK396"/>
  <c r="BK371"/>
  <c r="J345"/>
  <c r="J335"/>
  <c r="J305"/>
  <c r="BK288"/>
  <c r="BK226"/>
  <c r="J215"/>
  <c r="J187"/>
  <c r="J1510"/>
  <c r="BK1494"/>
  <c r="J1489"/>
  <c r="BK1451"/>
  <c r="BK1346"/>
  <c r="J1324"/>
  <c r="BK1261"/>
  <c r="J1244"/>
  <c r="J1238"/>
  <c r="J1232"/>
  <c r="J1223"/>
  <c r="J1201"/>
  <c r="J1191"/>
  <c r="J1139"/>
  <c r="J1119"/>
  <c r="J1086"/>
  <c r="J1043"/>
  <c r="J1026"/>
  <c r="BK1014"/>
  <c r="BK1007"/>
  <c r="BK970"/>
  <c r="J935"/>
  <c r="BK899"/>
  <c r="BK848"/>
  <c r="BK839"/>
  <c r="J829"/>
  <c r="BK795"/>
  <c r="BK769"/>
  <c r="BK753"/>
  <c r="J704"/>
  <c r="J688"/>
  <c r="BK630"/>
  <c r="BK558"/>
  <c r="BK472"/>
  <c r="J402"/>
  <c r="BK356"/>
  <c r="BK329"/>
  <c r="BK314"/>
  <c r="BK302"/>
  <c r="J276"/>
  <c r="BK260"/>
  <c r="J244"/>
  <c r="J229"/>
  <c r="BK194"/>
  <c r="BK180"/>
  <c r="BK172"/>
  <c r="BK161"/>
  <c r="J146"/>
  <c i="4" r="J162"/>
  <c r="BK151"/>
  <c r="J132"/>
  <c r="BK126"/>
  <c r="J159"/>
  <c r="J151"/>
  <c r="J137"/>
  <c r="J125"/>
  <c r="J154"/>
  <c r="J134"/>
  <c r="J130"/>
  <c r="BK130"/>
  <c i="2" r="J641"/>
  <c r="J623"/>
  <c r="BK606"/>
  <c r="BK573"/>
  <c r="BK562"/>
  <c r="J544"/>
  <c r="BK538"/>
  <c r="J530"/>
  <c r="J474"/>
  <c r="J444"/>
  <c r="BK416"/>
  <c r="BK384"/>
  <c r="J328"/>
  <c r="BK317"/>
  <c r="J258"/>
  <c r="BK239"/>
  <c r="J227"/>
  <c r="J187"/>
  <c r="BK144"/>
  <c r="BK607"/>
  <c r="BK593"/>
  <c r="BK544"/>
  <c r="J514"/>
  <c r="BK507"/>
  <c r="BK466"/>
  <c r="BK444"/>
  <c r="J423"/>
  <c r="J374"/>
  <c r="BK341"/>
  <c r="BK339"/>
  <c r="J251"/>
  <c r="BK234"/>
  <c r="BK222"/>
  <c r="J201"/>
  <c r="J183"/>
  <c r="BK138"/>
  <c r="J636"/>
  <c r="J618"/>
  <c r="J607"/>
  <c r="J593"/>
  <c r="J580"/>
  <c r="BK555"/>
  <c r="BK541"/>
  <c r="BK530"/>
  <c r="J501"/>
  <c r="J466"/>
  <c r="BK448"/>
  <c r="J409"/>
  <c r="BK402"/>
  <c r="BK362"/>
  <c r="J346"/>
  <c r="BK328"/>
  <c r="BK320"/>
  <c r="BK295"/>
  <c r="J278"/>
  <c r="BK255"/>
  <c r="J173"/>
  <c r="J138"/>
  <c r="BK654"/>
  <c r="J654"/>
  <c r="BK652"/>
  <c r="J652"/>
  <c r="BK649"/>
  <c r="J649"/>
  <c r="BK639"/>
  <c r="J628"/>
  <c r="BK603"/>
  <c r="BK580"/>
  <c r="J568"/>
  <c r="BK514"/>
  <c r="BK501"/>
  <c r="BK452"/>
  <c r="J397"/>
  <c r="BK374"/>
  <c r="J362"/>
  <c r="BK349"/>
  <c r="J339"/>
  <c r="J301"/>
  <c r="BK290"/>
  <c r="BK278"/>
  <c r="J270"/>
  <c r="J242"/>
  <c r="J233"/>
  <c r="J214"/>
  <c r="J180"/>
  <c r="J156"/>
  <c i="3" r="J1519"/>
  <c r="J1506"/>
  <c r="J1488"/>
  <c r="BK1468"/>
  <c r="BK1405"/>
  <c r="J1346"/>
  <c r="J1301"/>
  <c r="J1295"/>
  <c r="J1270"/>
  <c r="BK1249"/>
  <c r="J1239"/>
  <c r="J1235"/>
  <c r="BK1223"/>
  <c r="J1186"/>
  <c r="BK1178"/>
  <c r="BK1154"/>
  <c r="BK1136"/>
  <c r="J1120"/>
  <c r="BK1033"/>
  <c r="BK1020"/>
  <c r="BK1012"/>
  <c r="BK982"/>
  <c r="BK935"/>
  <c r="J902"/>
  <c r="J860"/>
  <c r="BK843"/>
  <c r="BK825"/>
  <c r="BK789"/>
  <c r="BK684"/>
  <c r="BK593"/>
  <c r="BK555"/>
  <c r="J541"/>
  <c r="BK505"/>
  <c r="BK420"/>
  <c r="J314"/>
  <c r="J293"/>
  <c r="J284"/>
  <c r="BK258"/>
  <c r="J226"/>
  <c r="BK162"/>
  <c r="BK1525"/>
  <c r="J1486"/>
  <c r="J1435"/>
  <c r="BK1335"/>
  <c r="BK1284"/>
  <c r="BK1276"/>
  <c r="BK1244"/>
  <c r="BK1220"/>
  <c r="BK1201"/>
  <c r="J1165"/>
  <c r="J1133"/>
  <c r="J1125"/>
  <c r="J1118"/>
  <c r="J1089"/>
  <c r="BK1046"/>
  <c r="J1039"/>
  <c r="J1014"/>
  <c r="BK1001"/>
  <c r="J997"/>
  <c r="BK961"/>
  <c r="BK896"/>
  <c r="BK863"/>
  <c r="BK838"/>
  <c r="BK833"/>
  <c r="J798"/>
  <c r="J742"/>
  <c r="BK700"/>
  <c r="J684"/>
  <c r="BK626"/>
  <c r="BK541"/>
  <c r="J501"/>
  <c r="BK427"/>
  <c r="BK1568"/>
  <c r="BK1557"/>
  <c r="BK1549"/>
  <c r="BK1540"/>
  <c r="J1529"/>
  <c r="J1527"/>
  <c r="J1526"/>
  <c r="BK1520"/>
  <c r="BK1490"/>
  <c r="BK1483"/>
  <c r="J1469"/>
  <c r="J1405"/>
  <c r="BK1324"/>
  <c r="BK1301"/>
  <c r="BK1295"/>
  <c r="BK1279"/>
  <c r="BK1264"/>
  <c r="J1249"/>
  <c r="BK1216"/>
  <c r="BK1191"/>
  <c r="BK1183"/>
  <c r="BK1175"/>
  <c r="BK1165"/>
  <c r="BK1133"/>
  <c r="BK1119"/>
  <c r="BK1090"/>
  <c r="BK1089"/>
  <c r="J1078"/>
  <c r="BK1052"/>
  <c r="BK1030"/>
  <c r="J1012"/>
  <c r="BK997"/>
  <c r="J989"/>
  <c r="J970"/>
  <c r="BK966"/>
  <c r="J896"/>
  <c i="2" l="1" r="BK155"/>
  <c r="J155"/>
  <c r="J99"/>
  <c r="P155"/>
  <c r="T155"/>
  <c r="P204"/>
  <c r="T204"/>
  <c r="BK232"/>
  <c r="J232"/>
  <c r="J101"/>
  <c r="P232"/>
  <c r="R232"/>
  <c r="T232"/>
  <c r="P235"/>
  <c r="T235"/>
  <c r="BK338"/>
  <c r="J338"/>
  <c r="J103"/>
  <c r="R338"/>
  <c r="BK348"/>
  <c r="J348"/>
  <c r="J106"/>
  <c r="T348"/>
  <c r="P363"/>
  <c r="T363"/>
  <c r="P383"/>
  <c r="R383"/>
  <c r="BK529"/>
  <c r="J529"/>
  <c r="J109"/>
  <c r="T529"/>
  <c r="P572"/>
  <c r="R572"/>
  <c r="BK598"/>
  <c r="J598"/>
  <c r="J111"/>
  <c r="R598"/>
  <c r="BK617"/>
  <c r="J617"/>
  <c r="J112"/>
  <c r="R617"/>
  <c r="BK627"/>
  <c r="J627"/>
  <c r="J113"/>
  <c r="R627"/>
  <c r="BK640"/>
  <c r="J640"/>
  <c r="J114"/>
  <c r="R640"/>
  <c i="3" r="R145"/>
  <c r="P175"/>
  <c r="P259"/>
  <c r="BK280"/>
  <c r="J280"/>
  <c r="J101"/>
  <c r="P292"/>
  <c r="P334"/>
  <c r="P794"/>
  <c r="P840"/>
  <c r="BK851"/>
  <c r="J851"/>
  <c r="J108"/>
  <c r="BK947"/>
  <c r="J947"/>
  <c r="J109"/>
  <c r="T1000"/>
  <c r="T1032"/>
  <c r="BK1157"/>
  <c r="J1157"/>
  <c r="J114"/>
  <c r="P1182"/>
  <c r="P1200"/>
  <c r="R1228"/>
  <c r="R1237"/>
  <c r="R1245"/>
  <c r="P1283"/>
  <c r="R1302"/>
  <c r="P1487"/>
  <c r="R1528"/>
  <c i="4" r="T124"/>
  <c r="P131"/>
  <c r="P150"/>
  <c r="P155"/>
  <c i="3" r="T145"/>
  <c r="BK175"/>
  <c r="J175"/>
  <c r="J99"/>
  <c r="BK259"/>
  <c r="J259"/>
  <c r="J100"/>
  <c r="P280"/>
  <c r="BK292"/>
  <c r="J292"/>
  <c r="J102"/>
  <c r="T334"/>
  <c r="BK794"/>
  <c r="J794"/>
  <c r="J106"/>
  <c r="BK840"/>
  <c r="J840"/>
  <c r="J107"/>
  <c r="R851"/>
  <c r="R947"/>
  <c r="BK1000"/>
  <c r="J1000"/>
  <c r="J110"/>
  <c r="R1032"/>
  <c r="T1157"/>
  <c r="R1182"/>
  <c r="T1200"/>
  <c r="T1228"/>
  <c r="P1237"/>
  <c r="T1245"/>
  <c r="T1283"/>
  <c r="BK1302"/>
  <c r="J1302"/>
  <c r="J121"/>
  <c r="BK1487"/>
  <c r="J1487"/>
  <c r="J122"/>
  <c r="BK1528"/>
  <c r="J1528"/>
  <c r="J123"/>
  <c i="4" r="P124"/>
  <c r="T131"/>
  <c r="BK155"/>
  <c r="J155"/>
  <c r="J101"/>
  <c r="BK158"/>
  <c r="J158"/>
  <c r="J102"/>
  <c r="P158"/>
  <c i="3" r="BK145"/>
  <c r="J145"/>
  <c r="J98"/>
  <c r="T175"/>
  <c r="T259"/>
  <c r="R280"/>
  <c r="R292"/>
  <c r="R334"/>
  <c r="R794"/>
  <c r="R840"/>
  <c r="T851"/>
  <c r="P947"/>
  <c r="P1000"/>
  <c r="BK1032"/>
  <c r="J1032"/>
  <c r="J113"/>
  <c r="P1157"/>
  <c r="BK1182"/>
  <c r="J1182"/>
  <c r="J115"/>
  <c r="BK1200"/>
  <c r="J1200"/>
  <c r="J116"/>
  <c r="BK1228"/>
  <c r="J1228"/>
  <c r="J117"/>
  <c r="BK1237"/>
  <c r="J1237"/>
  <c r="J118"/>
  <c r="BK1245"/>
  <c r="J1245"/>
  <c r="J119"/>
  <c r="BK1283"/>
  <c r="J1283"/>
  <c r="J120"/>
  <c r="T1302"/>
  <c r="R1487"/>
  <c r="T1528"/>
  <c i="4" r="R124"/>
  <c r="R131"/>
  <c r="R150"/>
  <c r="R155"/>
  <c r="T158"/>
  <c i="2" r="R155"/>
  <c r="BK204"/>
  <c r="J204"/>
  <c r="J100"/>
  <c r="R204"/>
  <c r="BK235"/>
  <c r="J235"/>
  <c r="J102"/>
  <c r="R235"/>
  <c r="P338"/>
  <c r="T338"/>
  <c r="P348"/>
  <c r="R348"/>
  <c r="BK363"/>
  <c r="J363"/>
  <c r="J107"/>
  <c r="R363"/>
  <c r="BK383"/>
  <c r="J383"/>
  <c r="J108"/>
  <c r="T383"/>
  <c r="P529"/>
  <c r="R529"/>
  <c r="BK572"/>
  <c r="J572"/>
  <c r="J110"/>
  <c r="T572"/>
  <c r="P598"/>
  <c r="T598"/>
  <c r="P617"/>
  <c r="T617"/>
  <c r="P627"/>
  <c r="T627"/>
  <c r="P640"/>
  <c r="T640"/>
  <c i="3" r="P145"/>
  <c r="R175"/>
  <c r="R259"/>
  <c r="T280"/>
  <c r="T292"/>
  <c r="BK334"/>
  <c r="J334"/>
  <c r="J104"/>
  <c r="T794"/>
  <c r="T840"/>
  <c r="P851"/>
  <c r="T947"/>
  <c r="R1000"/>
  <c r="P1032"/>
  <c r="R1157"/>
  <c r="T1182"/>
  <c r="R1200"/>
  <c r="P1228"/>
  <c r="T1237"/>
  <c r="P1245"/>
  <c r="R1283"/>
  <c r="P1302"/>
  <c r="T1487"/>
  <c r="P1528"/>
  <c i="4" r="BK124"/>
  <c r="J124"/>
  <c r="J98"/>
  <c r="BK131"/>
  <c r="J131"/>
  <c r="J99"/>
  <c r="BK150"/>
  <c r="J150"/>
  <c r="J100"/>
  <c r="T150"/>
  <c r="T155"/>
  <c r="R158"/>
  <c i="2" r="BK136"/>
  <c r="J136"/>
  <c r="J97"/>
  <c r="BK345"/>
  <c r="J345"/>
  <c r="J104"/>
  <c i="3" r="BK1029"/>
  <c r="J1029"/>
  <c r="J111"/>
  <c i="2" r="BK653"/>
  <c r="J653"/>
  <c r="J115"/>
  <c i="3" r="BK332"/>
  <c r="J332"/>
  <c r="J103"/>
  <c r="BK790"/>
  <c r="J790"/>
  <c r="J105"/>
  <c i="4" r="E85"/>
  <c r="BE130"/>
  <c r="BE132"/>
  <c r="BE141"/>
  <c r="BE147"/>
  <c r="BE151"/>
  <c r="BE154"/>
  <c r="BE156"/>
  <c r="BE157"/>
  <c r="J89"/>
  <c r="F119"/>
  <c r="BE125"/>
  <c r="BE126"/>
  <c r="BE137"/>
  <c r="BE159"/>
  <c r="BE162"/>
  <c i="3" r="BK144"/>
  <c r="J144"/>
  <c r="J97"/>
  <c r="BK1031"/>
  <c r="J1031"/>
  <c r="J112"/>
  <c i="4" r="BE129"/>
  <c r="BE134"/>
  <c r="BE133"/>
  <c i="3" r="E133"/>
  <c r="J137"/>
  <c r="BE162"/>
  <c r="BE169"/>
  <c r="BE215"/>
  <c r="BE226"/>
  <c r="BE241"/>
  <c r="BE244"/>
  <c r="BE247"/>
  <c r="BE248"/>
  <c r="BE260"/>
  <c r="BE284"/>
  <c r="BE288"/>
  <c r="BE299"/>
  <c r="BE305"/>
  <c r="BE311"/>
  <c r="BE333"/>
  <c r="BE351"/>
  <c r="BE356"/>
  <c r="BE391"/>
  <c r="BE420"/>
  <c r="BE423"/>
  <c r="BE427"/>
  <c r="BE476"/>
  <c r="BE501"/>
  <c r="BE523"/>
  <c r="BE616"/>
  <c r="BE680"/>
  <c r="BE700"/>
  <c r="BE704"/>
  <c r="BE716"/>
  <c r="BE783"/>
  <c r="BE801"/>
  <c r="BE833"/>
  <c r="BE849"/>
  <c r="BE850"/>
  <c r="BE852"/>
  <c r="BE875"/>
  <c r="BE890"/>
  <c r="BE902"/>
  <c r="BE957"/>
  <c r="BE982"/>
  <c r="BE996"/>
  <c r="BE997"/>
  <c r="BE1008"/>
  <c r="BE1011"/>
  <c r="BE1039"/>
  <c r="BE1052"/>
  <c r="BE1077"/>
  <c r="BE1126"/>
  <c r="BE1133"/>
  <c r="BE1154"/>
  <c r="BE1170"/>
  <c r="BE1178"/>
  <c r="BE1183"/>
  <c r="BE1209"/>
  <c r="BE1216"/>
  <c r="BE1232"/>
  <c r="BE1236"/>
  <c r="BE1246"/>
  <c r="BE1249"/>
  <c r="BE1255"/>
  <c r="BE1264"/>
  <c r="BE1282"/>
  <c r="BE1284"/>
  <c r="BE1295"/>
  <c r="BE1301"/>
  <c r="BE1386"/>
  <c r="BE1468"/>
  <c r="BE1469"/>
  <c r="BE1486"/>
  <c r="F140"/>
  <c r="BE146"/>
  <c r="BE160"/>
  <c r="BE161"/>
  <c r="BE172"/>
  <c r="BE194"/>
  <c r="BE205"/>
  <c r="BE255"/>
  <c r="BE256"/>
  <c r="BE258"/>
  <c r="BE268"/>
  <c r="BE293"/>
  <c r="BE302"/>
  <c r="BE308"/>
  <c r="BE314"/>
  <c r="BE317"/>
  <c r="BE329"/>
  <c r="BE341"/>
  <c r="BE410"/>
  <c r="BE416"/>
  <c r="BE505"/>
  <c r="BE537"/>
  <c r="BE541"/>
  <c r="BE549"/>
  <c r="BE555"/>
  <c r="BE626"/>
  <c r="BE630"/>
  <c r="BE634"/>
  <c r="BE684"/>
  <c r="BE692"/>
  <c r="BE729"/>
  <c r="BE733"/>
  <c r="BE751"/>
  <c r="BE798"/>
  <c r="BE825"/>
  <c r="BE829"/>
  <c r="BE837"/>
  <c r="BE841"/>
  <c r="BE842"/>
  <c r="BE860"/>
  <c r="BE863"/>
  <c r="BE899"/>
  <c r="BE905"/>
  <c r="BE908"/>
  <c r="BE948"/>
  <c r="BE998"/>
  <c r="BE1023"/>
  <c r="BE1033"/>
  <c r="BE1040"/>
  <c r="BE1043"/>
  <c r="BE1053"/>
  <c r="BE1057"/>
  <c r="BE1107"/>
  <c r="BE1120"/>
  <c r="BE1125"/>
  <c r="BE1136"/>
  <c r="BE1142"/>
  <c r="BE1201"/>
  <c r="BE1220"/>
  <c r="BE1223"/>
  <c r="BE1227"/>
  <c r="BE1235"/>
  <c r="BE1238"/>
  <c r="BE1244"/>
  <c r="BE1270"/>
  <c r="BE1303"/>
  <c r="BE1335"/>
  <c r="BE1357"/>
  <c r="BE1367"/>
  <c r="BE1451"/>
  <c r="BE1488"/>
  <c r="BE1494"/>
  <c r="BE1510"/>
  <c r="BE1526"/>
  <c r="BE1527"/>
  <c r="BE1529"/>
  <c r="BE1540"/>
  <c r="BE1549"/>
  <c r="BE1556"/>
  <c r="BE1557"/>
  <c r="BE1565"/>
  <c r="BE1568"/>
  <c r="BE472"/>
  <c r="BE545"/>
  <c r="BE558"/>
  <c r="BE572"/>
  <c r="BE593"/>
  <c r="BE708"/>
  <c r="BE753"/>
  <c r="BE764"/>
  <c r="BE789"/>
  <c r="BE791"/>
  <c r="BE795"/>
  <c r="BE839"/>
  <c r="BE843"/>
  <c r="BE935"/>
  <c r="BE966"/>
  <c r="BE970"/>
  <c r="BE976"/>
  <c r="BE1007"/>
  <c r="BE1012"/>
  <c r="BE1014"/>
  <c r="BE1017"/>
  <c r="BE1020"/>
  <c r="BE1026"/>
  <c r="BE1086"/>
  <c r="BE1150"/>
  <c r="BE1158"/>
  <c r="BE1175"/>
  <c r="BE1181"/>
  <c r="BE1186"/>
  <c r="BE1196"/>
  <c r="BE1229"/>
  <c r="BE1239"/>
  <c r="BE1298"/>
  <c r="BE1346"/>
  <c r="BE1405"/>
  <c r="BE1435"/>
  <c r="BE1465"/>
  <c r="BE1489"/>
  <c r="BE1490"/>
  <c r="BE1506"/>
  <c r="BE1519"/>
  <c r="BE1520"/>
  <c r="BE150"/>
  <c r="BE154"/>
  <c r="BE176"/>
  <c r="BE180"/>
  <c r="BE187"/>
  <c r="BE218"/>
  <c r="BE229"/>
  <c r="BE238"/>
  <c r="BE276"/>
  <c r="BE281"/>
  <c r="BE296"/>
  <c r="BE322"/>
  <c r="BE325"/>
  <c r="BE335"/>
  <c r="BE345"/>
  <c r="BE371"/>
  <c r="BE396"/>
  <c r="BE402"/>
  <c r="BE465"/>
  <c r="BE468"/>
  <c r="BE587"/>
  <c r="BE613"/>
  <c r="BE688"/>
  <c r="BE696"/>
  <c r="BE712"/>
  <c r="BE742"/>
  <c r="BE755"/>
  <c r="BE769"/>
  <c r="BE773"/>
  <c r="BE828"/>
  <c r="BE834"/>
  <c r="BE838"/>
  <c r="BE848"/>
  <c r="BE893"/>
  <c r="BE896"/>
  <c r="BE961"/>
  <c r="BE968"/>
  <c r="BE989"/>
  <c r="BE1001"/>
  <c r="BE1013"/>
  <c r="BE1030"/>
  <c r="BE1036"/>
  <c r="BE1046"/>
  <c r="BE1049"/>
  <c r="BE1078"/>
  <c r="BE1089"/>
  <c r="BE1090"/>
  <c r="BE1117"/>
  <c r="BE1118"/>
  <c r="BE1119"/>
  <c r="BE1121"/>
  <c r="BE1127"/>
  <c r="BE1139"/>
  <c r="BE1165"/>
  <c r="BE1191"/>
  <c r="BE1199"/>
  <c r="BE1243"/>
  <c r="BE1258"/>
  <c r="BE1261"/>
  <c r="BE1273"/>
  <c r="BE1276"/>
  <c r="BE1279"/>
  <c r="BE1314"/>
  <c r="BE1324"/>
  <c r="BE1420"/>
  <c r="BE1472"/>
  <c r="BE1476"/>
  <c r="BE1483"/>
  <c r="BE1514"/>
  <c r="BE1525"/>
  <c i="2" r="BE183"/>
  <c r="BE205"/>
  <c r="BE251"/>
  <c r="BE328"/>
  <c r="BE384"/>
  <c r="BE416"/>
  <c r="BE430"/>
  <c r="BE437"/>
  <c r="BE444"/>
  <c r="BE458"/>
  <c r="BE466"/>
  <c r="BE528"/>
  <c r="BE530"/>
  <c r="BE534"/>
  <c r="BE541"/>
  <c r="BE555"/>
  <c r="BE583"/>
  <c r="BE606"/>
  <c r="BE610"/>
  <c r="BE623"/>
  <c r="BE639"/>
  <c r="BE641"/>
  <c r="BE649"/>
  <c r="BE652"/>
  <c r="BE654"/>
  <c r="F92"/>
  <c r="E125"/>
  <c r="BE180"/>
  <c r="BE187"/>
  <c r="BE214"/>
  <c r="BE222"/>
  <c r="BE233"/>
  <c r="BE234"/>
  <c r="BE236"/>
  <c r="BE239"/>
  <c r="BE242"/>
  <c r="BE264"/>
  <c r="BE304"/>
  <c r="BE339"/>
  <c r="BE340"/>
  <c r="BE382"/>
  <c r="BE423"/>
  <c r="BE483"/>
  <c r="BE496"/>
  <c r="BE502"/>
  <c r="BE507"/>
  <c r="BE513"/>
  <c r="BE544"/>
  <c r="BE568"/>
  <c r="BE597"/>
  <c r="BE599"/>
  <c r="BE603"/>
  <c r="BE624"/>
  <c r="J89"/>
  <c r="BE138"/>
  <c r="BE144"/>
  <c r="BE173"/>
  <c r="BE227"/>
  <c r="BE255"/>
  <c r="BE258"/>
  <c r="BE270"/>
  <c r="BE273"/>
  <c r="BE278"/>
  <c r="BE285"/>
  <c r="BE301"/>
  <c r="BE317"/>
  <c r="BE320"/>
  <c r="BE324"/>
  <c r="BE344"/>
  <c r="BE358"/>
  <c r="BE389"/>
  <c r="BE397"/>
  <c r="BE409"/>
  <c r="BE448"/>
  <c r="BE452"/>
  <c r="BE493"/>
  <c r="BE538"/>
  <c r="BE552"/>
  <c r="BE562"/>
  <c r="BE571"/>
  <c r="BE573"/>
  <c r="BE613"/>
  <c r="BE618"/>
  <c r="BE628"/>
  <c r="BE141"/>
  <c r="BE145"/>
  <c r="BE156"/>
  <c r="BE201"/>
  <c r="BE217"/>
  <c r="BE290"/>
  <c r="BE295"/>
  <c r="BE333"/>
  <c r="BE341"/>
  <c r="BE346"/>
  <c r="BE349"/>
  <c r="BE362"/>
  <c r="BE364"/>
  <c r="BE374"/>
  <c r="BE402"/>
  <c r="BE474"/>
  <c r="BE501"/>
  <c r="BE514"/>
  <c r="BE549"/>
  <c r="BE580"/>
  <c r="BE593"/>
  <c r="BE596"/>
  <c r="BE607"/>
  <c r="BE636"/>
  <c r="J34"/>
  <c i="1" r="AW95"/>
  <c i="3" r="J34"/>
  <c i="1" r="AW96"/>
  <c i="4" r="F35"/>
  <c i="1" r="BB97"/>
  <c i="2" r="F34"/>
  <c i="1" r="BA95"/>
  <c i="2" r="F36"/>
  <c i="1" r="BC95"/>
  <c i="3" r="F36"/>
  <c i="1" r="BC96"/>
  <c i="3" r="F37"/>
  <c i="1" r="BD96"/>
  <c i="2" r="F35"/>
  <c i="1" r="BB95"/>
  <c i="3" r="F34"/>
  <c i="1" r="BA96"/>
  <c i="4" r="F34"/>
  <c i="1" r="BA97"/>
  <c i="4" r="F37"/>
  <c i="1" r="BD97"/>
  <c i="2" r="F37"/>
  <c i="1" r="BD95"/>
  <c i="3" r="F35"/>
  <c i="1" r="BB96"/>
  <c i="4" r="J34"/>
  <c i="1" r="AW97"/>
  <c i="4" r="F36"/>
  <c i="1" r="BC97"/>
  <c i="3" l="1" r="P144"/>
  <c r="R144"/>
  <c i="2" r="R347"/>
  <c r="P347"/>
  <c i="3" r="T144"/>
  <c i="4" r="T123"/>
  <c r="T122"/>
  <c i="3" r="T1031"/>
  <c r="T143"/>
  <c i="2" r="T136"/>
  <c i="3" r="P1031"/>
  <c r="R1031"/>
  <c i="2" r="P136"/>
  <c r="R136"/>
  <c r="R135"/>
  <c i="4" r="R123"/>
  <c r="R122"/>
  <c r="P123"/>
  <c r="P122"/>
  <c i="1" r="AU97"/>
  <c i="2" r="T347"/>
  <c r="BK347"/>
  <c r="J347"/>
  <c r="J105"/>
  <c i="4" r="BK123"/>
  <c r="J123"/>
  <c r="J97"/>
  <c i="3" r="BK143"/>
  <c r="J143"/>
  <c r="J96"/>
  <c i="2" r="J33"/>
  <c i="1" r="AV95"/>
  <c r="AT95"/>
  <c r="BB94"/>
  <c r="AX94"/>
  <c r="BA94"/>
  <c r="AW94"/>
  <c r="AK30"/>
  <c i="4" r="J33"/>
  <c i="1" r="AV97"/>
  <c r="AT97"/>
  <c r="BD94"/>
  <c r="W33"/>
  <c i="2" r="F33"/>
  <c i="1" r="AZ95"/>
  <c i="4" r="F33"/>
  <c i="1" r="AZ97"/>
  <c r="BC94"/>
  <c r="W32"/>
  <c i="3" r="J33"/>
  <c i="1" r="AV96"/>
  <c r="AT96"/>
  <c i="3" r="F33"/>
  <c i="1" r="AZ96"/>
  <c i="2" l="1" r="T135"/>
  <c r="P135"/>
  <c i="1" r="AU95"/>
  <c i="3" r="R143"/>
  <c r="P143"/>
  <c i="1" r="AU96"/>
  <c i="2" r="BK135"/>
  <c r="J135"/>
  <c i="4" r="BK122"/>
  <c r="J122"/>
  <c r="J96"/>
  <c i="2" r="J30"/>
  <c i="1" r="AG95"/>
  <c r="W31"/>
  <c r="AZ94"/>
  <c r="W29"/>
  <c i="3" r="J30"/>
  <c i="1" r="AG96"/>
  <c r="AY94"/>
  <c r="W30"/>
  <c i="2" l="1" r="J39"/>
  <c r="J96"/>
  <c i="3" r="J39"/>
  <c i="1" r="AN96"/>
  <c r="AN95"/>
  <c r="AU94"/>
  <c i="4" r="J30"/>
  <c i="1" r="AG97"/>
  <c r="AV94"/>
  <c r="AK29"/>
  <c i="4" l="1" r="J39"/>
  <c i="1" r="AN97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<sst xmlns="http://schemas.openxmlformats.org/spreadsheetml/2006/main">
  <si>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</si>
  <si>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</si>
  <si>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</si>
  <si>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</si>
  <si>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</si>
  <si>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{b017385f-3ba4-4f87-ba04-26e3d7bb3d6a}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</si>
  <si>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</si>
  <si>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</si>
  <si>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</si>
  <si>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</si>
  <si>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</si>
  <si>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</si>
  <si>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</si>
  <si>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</si>
  <si>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DPT01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</si>
  <si>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</si>
  <si>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</si>
  <si>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Karlovy Vary, ZŠ Truhlářská - budova Školní</t>
  </si>
  <si>
    <t>KSO:</t>
  </si>
  <si>
    <t>CC-CZ:</t>
  </si>
  <si>
    <t>Místo:</t>
  </si>
  <si>
    <t xml:space="preserve"> </t>
  </si>
  <si>
    <t>Datum:</t>
  </si>
  <si>
    <t>13. 1. 2022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</si>
  <si>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</si>
  <si>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</si>
  <si>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</si>
  <si>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</si>
  <si>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</si>
  <si>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</si>
  <si>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</si>
  <si>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BPO s.r.o.Ostrov</t>
  </si>
  <si>
    <t>True</t>
  </si>
  <si>
    <t>Zpracovatel:</t>
  </si>
  <si>
    <t>Tomanová Ing.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</si>
  <si>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</si>
  <si>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</si>
  <si>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</si>
  <si>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</si>
  <si>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</si>
  <si>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</si>
  <si>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</si>
  <si>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</si>
  <si>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</si>
  <si>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</si>
  <si>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</si>
  <si>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</si>
  <si>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</si>
  <si>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</si>
  <si>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</si>
  <si>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</si>
  <si>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</si>
  <si>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</si>
  <si>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</si>
  <si>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</si>
  <si>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</si>
  <si>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</si>
  <si>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</si>
  <si>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</si>
  <si>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</si>
  <si>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</si>
  <si>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</si>
  <si>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</si>
  <si>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</si>
  <si>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</si>
  <si>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</si>
  <si>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</si>
  <si>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</si>
  <si>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</si>
  <si>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</si>
  <si>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</si>
  <si>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</si>
  <si>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</si>
  <si>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</si>
  <si>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</si>
  <si>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</si>
  <si>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</si>
  <si>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</si>
  <si>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</si>
  <si>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</si>
  <si>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</si>
  <si>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</si>
  <si>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Výměna oken</t>
  </si>
  <si>
    <t>STA</t>
  </si>
  <si>
    <t>1</t>
  </si>
  <si>
    <t>{cdb0b79d-7f59-41ed-8cce-e53f33505792}</t>
  </si>
  <si>
    <t>801 32</t>
  </si>
  <si>
    <t>2</t>
  </si>
  <si>
    <t>02</t>
  </si>
  <si>
    <t>Zateplení, fasáda</t>
  </si>
  <si>
    <t>{cd0e510c-899f-417d-b66c-527e09831b41}</t>
  </si>
  <si>
    <t>03</t>
  </si>
  <si>
    <t>VRN</t>
  </si>
  <si>
    <t>{c0fb414d-ee05-4d10-9cf9-1f7111560b58}</t>
  </si>
  <si>
    <t>KRYCÍ LIST SOUPISU PRACÍ</t>
  </si>
  <si>
    <t>Objekt:</t>
  </si>
  <si>
    <t>01 - Výměna oken</t>
  </si>
  <si>
    <t>zak.č.9293-25</t>
  </si>
  <si>
    <t>Karlovy Vary</t>
  </si>
  <si>
    <t>Statutární město Karlovy Vary</t>
  </si>
  <si>
    <t>BPO spol. s r.o.,Lidická 1239,36317 OSTROV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</si>
  <si>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</si>
  <si>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</si>
  <si>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</si>
  <si>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</si>
  <si>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</si>
  <si>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</si>
  <si>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</si>
  <si>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</si>
  <si>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</si>
  <si>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</si>
  <si>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</si>
  <si>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</si>
  <si>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</si>
  <si>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</si>
  <si>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761 - Konstrukce prosvětlovací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</si>
  <si>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</si>
  <si>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</si>
  <si>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</si>
  <si>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</si>
  <si>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</si>
  <si>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</si>
  <si>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</si>
  <si>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</si>
  <si>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</si>
  <si>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</si>
  <si>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</si>
  <si>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</si>
  <si>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</si>
  <si>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</si>
  <si>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</si>
  <si>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</si>
  <si>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</si>
  <si>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</si>
  <si>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</si>
  <si>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</si>
  <si>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</si>
  <si>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</si>
  <si>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</si>
  <si>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</si>
  <si>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</si>
  <si>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</si>
  <si>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</si>
  <si>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</si>
  <si>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311311961</t>
  </si>
  <si>
    <t>Nosná zeď z betonu prostého tř. C 25/30</t>
  </si>
  <si>
    <t>m3</t>
  </si>
  <si>
    <t>CS ÚRS 2022 01</t>
  </si>
  <si>
    <t>4</t>
  </si>
  <si>
    <t>-1821882673</t>
  </si>
  <si>
    <t>VV</t>
  </si>
  <si>
    <t>dobetonování parapetu u oken 09 (7ks)</t>
  </si>
  <si>
    <t>1,0*0,15*1,2*7+0,04</t>
  </si>
  <si>
    <t>311351121</t>
  </si>
  <si>
    <t>Zřízení oboustranného bednění nosných nadzákladových zdí</t>
  </si>
  <si>
    <t>m2</t>
  </si>
  <si>
    <t>-1212647460</t>
  </si>
  <si>
    <t>dobetonování parapetu u oken O9 (7ks) (výkres č.12)</t>
  </si>
  <si>
    <t>2*0,15*1,2*7+0,08</t>
  </si>
  <si>
    <t>311351122</t>
  </si>
  <si>
    <t>Odstranění oboustranného bednění nosných nadzákladových zdí</t>
  </si>
  <si>
    <t>-203062527</t>
  </si>
  <si>
    <t>319201321</t>
  </si>
  <si>
    <t>Vyrovnání nerovného povrchu zdiva tl do 30 mm maltou</t>
  </si>
  <si>
    <t>-1396704954</t>
  </si>
  <si>
    <t>zarovnání povrchu po vybouraných vnitřních parapetech</t>
  </si>
  <si>
    <t>pod plastové a dřevěné parapety</t>
  </si>
  <si>
    <t>0,4*83,0+0,8*9,0+1,0</t>
  </si>
  <si>
    <t>pod parapety z ker.obklad - dle pol.781474115</t>
  </si>
  <si>
    <t>16,0</t>
  </si>
  <si>
    <t>parapet stavebně začištěný - okno 05</t>
  </si>
  <si>
    <t>0,9*0,95*14</t>
  </si>
  <si>
    <t>0,63</t>
  </si>
  <si>
    <t>Součet</t>
  </si>
  <si>
    <t>61</t>
  </si>
  <si>
    <t>Úprava povrchů vnitřních</t>
  </si>
  <si>
    <t>5</t>
  </si>
  <si>
    <t>612321141</t>
  </si>
  <si>
    <t>Vápenocementová omítka štuková dvouvrstvá vnitřních stěn nanášená ručně</t>
  </si>
  <si>
    <t>-2094726759</t>
  </si>
  <si>
    <t>vnitřní ostění dveří</t>
  </si>
  <si>
    <t>0,6*(1,0+2,15*2+1,5+3,3*2+1,5+3,1*2)</t>
  </si>
  <si>
    <t>0,6*(1,5+3,3*2+1,05+3,2*2)</t>
  </si>
  <si>
    <t>0,6*(2,4+2,1*2)</t>
  </si>
  <si>
    <t>vnitřní ostění oken</t>
  </si>
  <si>
    <t>0,9*(0,85+0,55*2)*5+0,9*(0,95+0,7*2)*14</t>
  </si>
  <si>
    <t>0,25*(0,85+1,45)*4+0,25*(0,4+0,5*2)*12</t>
  </si>
  <si>
    <t>0,4*(1,5*3*8)</t>
  </si>
  <si>
    <t>0,4*(1,5+2,4*2)*35</t>
  </si>
  <si>
    <t>0,4*(2,7+1,3*2)*2</t>
  </si>
  <si>
    <t>0,8*(1,2+1,45*2)*7</t>
  </si>
  <si>
    <t>další poškozené vnitřní plochy</t>
  </si>
  <si>
    <t>212,0*0,1+0,195</t>
  </si>
  <si>
    <t>6</t>
  </si>
  <si>
    <t>612321191</t>
  </si>
  <si>
    <t>Příplatek k vápenocementové omítce vnitřních stěn za každých dalších 5 mm tloušťky ručně</t>
  </si>
  <si>
    <t>-948567884</t>
  </si>
  <si>
    <t>tl. cca 10 mm</t>
  </si>
  <si>
    <t>pro vyrovnání vnitřního ostění a ploch</t>
  </si>
  <si>
    <t>234,0*2</t>
  </si>
  <si>
    <t>méně parapet stavebně začištěný - okno 05</t>
  </si>
  <si>
    <t>-0,9*0,95*14*2-0,06</t>
  </si>
  <si>
    <t>7</t>
  </si>
  <si>
    <t>619991001</t>
  </si>
  <si>
    <t>Zakrytí podlah fólií přilepenou lepící páskou</t>
  </si>
  <si>
    <t>-2075476944</t>
  </si>
  <si>
    <t>ochrana podlahy při výměně oken v místnosti</t>
  </si>
  <si>
    <t>200,0</t>
  </si>
  <si>
    <t>8</t>
  </si>
  <si>
    <t>619991011</t>
  </si>
  <si>
    <t>Obalení konstrukcí a prvků fólií přilepenou lepící páskou</t>
  </si>
  <si>
    <t>28564152</t>
  </si>
  <si>
    <t>ochrana prvků při výměně oken v místnosti, které nelze</t>
  </si>
  <si>
    <t>přechodně odstranit</t>
  </si>
  <si>
    <t>35</t>
  </si>
  <si>
    <t>9</t>
  </si>
  <si>
    <t>60044400R</t>
  </si>
  <si>
    <t>Montáž omítkových začišťovacích profilů pro spojení s okenním rámem</t>
  </si>
  <si>
    <t>m</t>
  </si>
  <si>
    <t>1132663015</t>
  </si>
  <si>
    <t>úprava přechodu okenní (dveřní) rám x omítka - přechodovou lištou se síťovinou</t>
  </si>
  <si>
    <t>ostění dveří</t>
  </si>
  <si>
    <t>1,0+2,18*2+1,5+3,3*2+1,5+3,1*2</t>
  </si>
  <si>
    <t>1,5+3,3*2</t>
  </si>
  <si>
    <t>2,4+2,1*2</t>
  </si>
  <si>
    <t>ostění oken</t>
  </si>
  <si>
    <t>(0,85+0,55)*2*5+(0,95+0,7)*2*21</t>
  </si>
  <si>
    <t>(0,85+1,45)*2*16+1,5*4*8</t>
  </si>
  <si>
    <t>(1,5+2,4*2)*2*35</t>
  </si>
  <si>
    <t>(2,7+1,3*2)*2*2</t>
  </si>
  <si>
    <t>(1,2+1,45*2)*2*7</t>
  </si>
  <si>
    <t>0,64</t>
  </si>
  <si>
    <t>10</t>
  </si>
  <si>
    <t>M</t>
  </si>
  <si>
    <t>5905140R</t>
  </si>
  <si>
    <t xml:space="preserve">přechodová lišta s výztužnou tkaninou </t>
  </si>
  <si>
    <t>1705219674</t>
  </si>
  <si>
    <t>dodávka, doprava k pol.60044400R, ztratné 5%</t>
  </si>
  <si>
    <t>761,0*1,05+0,95</t>
  </si>
  <si>
    <t>62</t>
  </si>
  <si>
    <t>Úprava povrchů vnějších</t>
  </si>
  <si>
    <t>11</t>
  </si>
  <si>
    <t>622325209</t>
  </si>
  <si>
    <t>Oprava vnější vápenocementové štukové omítky složitosti 1 stěn v rozsahu přes 80 do 100 %</t>
  </si>
  <si>
    <t>1834668427</t>
  </si>
  <si>
    <t xml:space="preserve">otlučená poškozená omítka  a otlučená plocha omítky pro osazení nových oken a dveří</t>
  </si>
  <si>
    <t>opravit dle stávající omítky</t>
  </si>
  <si>
    <t>(0,85+0,55)*2*2*0,1</t>
  </si>
  <si>
    <t>1,5*3*4*0,1+1,5*4*4*0,1</t>
  </si>
  <si>
    <t>(1,5+2,4)*2*35*0,1</t>
  </si>
  <si>
    <t>(1,5*3+2,8*4+2,6*2+2,4+2,1*2)*0,1</t>
  </si>
  <si>
    <t>34,8*0,1+0,71</t>
  </si>
  <si>
    <t>12</t>
  </si>
  <si>
    <t>622325109</t>
  </si>
  <si>
    <t>Oprava vnější vápenocementové hladké omítky složitosti 1 stěn v rozsahu přes 80 do 100 %</t>
  </si>
  <si>
    <t>-1869581623</t>
  </si>
  <si>
    <t>pod keramický obklad - dle pol.781774116</t>
  </si>
  <si>
    <t>24,0</t>
  </si>
  <si>
    <t>13</t>
  </si>
  <si>
    <t>629135101</t>
  </si>
  <si>
    <t>Vyrovnávací vrstva pod klempířské prvky z MC š do 150 mm</t>
  </si>
  <si>
    <t>-1212467000</t>
  </si>
  <si>
    <t>srovnatelně pro spádovou vrstvu z rychlovazného cementu pod vnější</t>
  </si>
  <si>
    <t>parapety</t>
  </si>
  <si>
    <t>pol..764216600</t>
  </si>
  <si>
    <t>77,0</t>
  </si>
  <si>
    <t>14</t>
  </si>
  <si>
    <t>629135102</t>
  </si>
  <si>
    <t>Vyrovnávací vrstva pod klempířské prvky z MC š přes 150 do 300 mm</t>
  </si>
  <si>
    <t>-1391458291</t>
  </si>
  <si>
    <t>dle pol.764216603</t>
  </si>
  <si>
    <t>62,4</t>
  </si>
  <si>
    <t>62999550R</t>
  </si>
  <si>
    <t>Prořez drážky ve venkovním okením ostění pro nový plechový parapet</t>
  </si>
  <si>
    <t>-1085551113</t>
  </si>
  <si>
    <t>(62,4-1,5*16)+0,02*(5+15+19+2)*2</t>
  </si>
  <si>
    <t>0,2*(8+16)*2</t>
  </si>
  <si>
    <t>49,6*0,1+0,4</t>
  </si>
  <si>
    <t>95</t>
  </si>
  <si>
    <t>Různé dokončovací konstrukce a práce pozemních staveb</t>
  </si>
  <si>
    <t>16</t>
  </si>
  <si>
    <t>952902031</t>
  </si>
  <si>
    <t>Čištění budov omytí hladkých podlah</t>
  </si>
  <si>
    <t>-261378146</t>
  </si>
  <si>
    <t>17</t>
  </si>
  <si>
    <t>952902611</t>
  </si>
  <si>
    <t>Čištění budov vysátí prachu z ostatních ploch</t>
  </si>
  <si>
    <t>-1097272979</t>
  </si>
  <si>
    <t>96</t>
  </si>
  <si>
    <t>Bourání konstrukcí</t>
  </si>
  <si>
    <t>18</t>
  </si>
  <si>
    <t>766441811</t>
  </si>
  <si>
    <t>Demontáž parapetních desek dřevěných nebo plastových šířky do 300 mm délky do 1000 mm</t>
  </si>
  <si>
    <t>kus</t>
  </si>
  <si>
    <t>-1494888696</t>
  </si>
  <si>
    <t>okno 02</t>
  </si>
  <si>
    <t>19</t>
  </si>
  <si>
    <t>766441821</t>
  </si>
  <si>
    <t>Demontáž parapetních desek dřevěných nebo plastových šířky do 300 mm délky do 2000 mm</t>
  </si>
  <si>
    <t>-1684105821</t>
  </si>
  <si>
    <t>okno 05+07+08+09</t>
  </si>
  <si>
    <t>8+35+2+7</t>
  </si>
  <si>
    <t>20</t>
  </si>
  <si>
    <t>764002851</t>
  </si>
  <si>
    <t>Demontáž oplechování parapetů do suti</t>
  </si>
  <si>
    <t>1380117374</t>
  </si>
  <si>
    <t>okno 01+02+03</t>
  </si>
  <si>
    <t>0,9*5+1,0*15+2,15*8</t>
  </si>
  <si>
    <t>okno 05+07+08</t>
  </si>
  <si>
    <t>1,55*8+1,55*19+2,75*2</t>
  </si>
  <si>
    <t>okno 09</t>
  </si>
  <si>
    <t>1,25*7</t>
  </si>
  <si>
    <t>90,8*0,05+0,66</t>
  </si>
  <si>
    <t>764002861</t>
  </si>
  <si>
    <t>Demontáž oplechování říms a ozdobných prvků do suti</t>
  </si>
  <si>
    <t>-642504905</t>
  </si>
  <si>
    <t>ocelový rámečeK pod vyměňovanými okny 07 (16 ks) na JV fasádě</t>
  </si>
  <si>
    <t>pos celé délce fasády</t>
  </si>
  <si>
    <t>31,2*2</t>
  </si>
  <si>
    <t>22</t>
  </si>
  <si>
    <t>766691914</t>
  </si>
  <si>
    <t>Vyvěšení nebo zavěšení dřevěných křídel dveří pl do 2 m2</t>
  </si>
  <si>
    <t>-1215982370</t>
  </si>
  <si>
    <t>dveře 10 až 13</t>
  </si>
  <si>
    <t>1+2+2+2</t>
  </si>
  <si>
    <t>23</t>
  </si>
  <si>
    <t>767661811</t>
  </si>
  <si>
    <t>Demontáž mříží pevných nebo otevíravých</t>
  </si>
  <si>
    <t>-1787961384</t>
  </si>
  <si>
    <t>ke zpětnému použití</t>
  </si>
  <si>
    <t>okno 01+02+05(pouze 4 ks)</t>
  </si>
  <si>
    <t>0,9*0,6*5+1,0*0,75*21+1,55*1,55*4</t>
  </si>
  <si>
    <t>1,94</t>
  </si>
  <si>
    <t>24</t>
  </si>
  <si>
    <t>781471810</t>
  </si>
  <si>
    <t>Demontáž obkladů z obkladaček keramických kladených do malty</t>
  </si>
  <si>
    <t>1985627885</t>
  </si>
  <si>
    <t>dle pol.781474115 (odd.781)</t>
  </si>
  <si>
    <t>dle pol.781774116</t>
  </si>
  <si>
    <t>25</t>
  </si>
  <si>
    <t>962081131</t>
  </si>
  <si>
    <t>Bourání příček ze skleněných tvárnic tl do 100 mm</t>
  </si>
  <si>
    <t>-2006141636</t>
  </si>
  <si>
    <t>1,2*1,6*7+0,56</t>
  </si>
  <si>
    <t>26</t>
  </si>
  <si>
    <t>968062375</t>
  </si>
  <si>
    <t>Vybourání dřevěných rámů oken zdvojených včetně křídel pl do 2 m2</t>
  </si>
  <si>
    <t>161351017</t>
  </si>
  <si>
    <t>okno0,3</t>
  </si>
  <si>
    <t>0,85*1,45*16</t>
  </si>
  <si>
    <t>0,28</t>
  </si>
  <si>
    <t>27</t>
  </si>
  <si>
    <t>968062376</t>
  </si>
  <si>
    <t>Vybourání dřevěných rámů oken zdvojených včetně křídel pl do 4 m2</t>
  </si>
  <si>
    <t>-641814024</t>
  </si>
  <si>
    <t>1,5*1,5*8</t>
  </si>
  <si>
    <t>1,5*2,4*35</t>
  </si>
  <si>
    <t>2,7*1,3*2</t>
  </si>
  <si>
    <t>0,98</t>
  </si>
  <si>
    <t>28</t>
  </si>
  <si>
    <t>968072244</t>
  </si>
  <si>
    <t>Vybourání kovových rámů oken jednoduchých včetně křídel pl do 1 m2</t>
  </si>
  <si>
    <t>-1025815640</t>
  </si>
  <si>
    <t>okno 01+02</t>
  </si>
  <si>
    <t>0,85*0,55*5+0,95*0,7*21</t>
  </si>
  <si>
    <t>0,697</t>
  </si>
  <si>
    <t>29</t>
  </si>
  <si>
    <t>968072456</t>
  </si>
  <si>
    <t>Vybourání kovových dveřních zárubní pl přes 2 m2</t>
  </si>
  <si>
    <t>-673293500</t>
  </si>
  <si>
    <t xml:space="preserve">dveře  10 až 13</t>
  </si>
  <si>
    <t>1,0*2,18+1,5*3,3+1,5*3,1+1,5*3,1</t>
  </si>
  <si>
    <t>0,57</t>
  </si>
  <si>
    <t>30</t>
  </si>
  <si>
    <t>787600802</t>
  </si>
  <si>
    <t>Vysklívání oken a dveří plochy skla plochého přes 1 do 3 m2</t>
  </si>
  <si>
    <t>-605047742</t>
  </si>
  <si>
    <t>vysklení dveřních světlíků</t>
  </si>
  <si>
    <t>dveře 11+12+13</t>
  </si>
  <si>
    <t>1,35*(1,1+0,9+1,1)</t>
  </si>
  <si>
    <t>0,315</t>
  </si>
  <si>
    <t>31</t>
  </si>
  <si>
    <t>968072558</t>
  </si>
  <si>
    <t>Vybourání kovových vrat pl do 5 m2</t>
  </si>
  <si>
    <t>-556978584</t>
  </si>
  <si>
    <t>vrata 15 včetně rámu</t>
  </si>
  <si>
    <t>2,4*2,1</t>
  </si>
  <si>
    <t>32</t>
  </si>
  <si>
    <t>967031132</t>
  </si>
  <si>
    <t>Přisekání rovných ostění v cihelném zdivu na MV nebo MVC</t>
  </si>
  <si>
    <t>-1392869048</t>
  </si>
  <si>
    <t>část ostění po vybourání rámů výplní otvorů</t>
  </si>
  <si>
    <t>0,2*(0,85+0,55*2)*5</t>
  </si>
  <si>
    <t>0,2*(0,95+0,7*2)*21</t>
  </si>
  <si>
    <t>0,2*(0,85+1,45*2)*16</t>
  </si>
  <si>
    <t>0,2*1,5*3*8</t>
  </si>
  <si>
    <t>0,2*(1,5+2,4*2)*35</t>
  </si>
  <si>
    <t>0,2*(2,7+1,3*2)*2</t>
  </si>
  <si>
    <t>0,2*(1,2+1,6*2)*7</t>
  </si>
  <si>
    <t>0,2*(1,0+2,2*2+1,5*3+3,3*4+3,1*2)</t>
  </si>
  <si>
    <t>0,3*(2,4+2,1*2)</t>
  </si>
  <si>
    <t>91,2*0,05+0,2</t>
  </si>
  <si>
    <t>33</t>
  </si>
  <si>
    <t>967023692</t>
  </si>
  <si>
    <t>Přisekání kamenných nebo jiných ploch s tvrdým povrchem pl do 2 m2</t>
  </si>
  <si>
    <t>-288544803</t>
  </si>
  <si>
    <t xml:space="preserve">po vybourání  betonového práhu dveří do výměníku</t>
  </si>
  <si>
    <t>0,15*1,0</t>
  </si>
  <si>
    <t>34</t>
  </si>
  <si>
    <t>978013191</t>
  </si>
  <si>
    <t>Otlučení (osekání) vnitřní vápenné nebo vápenocementové omítky stěn v rozsahu přes 50 do 100 %</t>
  </si>
  <si>
    <t>-582926366</t>
  </si>
  <si>
    <t>zasažená plocha omítek při bourání se otluče (a nahradí novou</t>
  </si>
  <si>
    <t>pol.612321141 (odd.61)</t>
  </si>
  <si>
    <t>234,0</t>
  </si>
  <si>
    <t>978015391</t>
  </si>
  <si>
    <t>Otlučení (osekání) vnější vápenné nebo vápenocementové omítky stupně členitosti 1 a 2 v rozsahu přes 80 do 100 %</t>
  </si>
  <si>
    <t>1804857033</t>
  </si>
  <si>
    <t>dle pol.622325209</t>
  </si>
  <si>
    <t>39,0</t>
  </si>
  <si>
    <t>36</t>
  </si>
  <si>
    <t>962031133</t>
  </si>
  <si>
    <t>Bourání příček z cihel pálených na MVC tl do 150 mm</t>
  </si>
  <si>
    <t>-1301820170</t>
  </si>
  <si>
    <t>zděné ostění dveří do výměníku</t>
  </si>
  <si>
    <t>0,2*(2,2*2+1,0)</t>
  </si>
  <si>
    <t>0,02</t>
  </si>
  <si>
    <t>37</t>
  </si>
  <si>
    <t>962042320</t>
  </si>
  <si>
    <t>Bourání zdiva nadzákladového z betonu prostého do 1 m3</t>
  </si>
  <si>
    <t>-1642807907</t>
  </si>
  <si>
    <t>betonový práh dveří do výměníku</t>
  </si>
  <si>
    <t>0,1*0,15*1,0</t>
  </si>
  <si>
    <t>0,005</t>
  </si>
  <si>
    <t>997</t>
  </si>
  <si>
    <t>Přesun sutě</t>
  </si>
  <si>
    <t>38</t>
  </si>
  <si>
    <t>997013113</t>
  </si>
  <si>
    <t>Vnitrostaveništní doprava suti a vybouraných hmot pro budovy v přes 9 do 12 m s použitím mechanizace</t>
  </si>
  <si>
    <t>t</t>
  </si>
  <si>
    <t>-161544767</t>
  </si>
  <si>
    <t>39</t>
  </si>
  <si>
    <t>997013501</t>
  </si>
  <si>
    <t>Odvoz suti a vybouraných hmot na skládku nebo meziskládku do 1 km se složením</t>
  </si>
  <si>
    <t>2019894948</t>
  </si>
  <si>
    <t>40</t>
  </si>
  <si>
    <t>997013509</t>
  </si>
  <si>
    <t>Příplatek k odvozu suti a vybouraných hmot na skládku za každý další 1 km přes 1 km</t>
  </si>
  <si>
    <t>-57346496</t>
  </si>
  <si>
    <t>celkem 17 km</t>
  </si>
  <si>
    <t>31,915*(17-1)</t>
  </si>
  <si>
    <t>41</t>
  </si>
  <si>
    <t>99701383R</t>
  </si>
  <si>
    <t>Poplatek za uložení stavebního směsného odpadu na skládce (skládkovné)</t>
  </si>
  <si>
    <t>710471057</t>
  </si>
  <si>
    <t>998</t>
  </si>
  <si>
    <t>Přesun hmot</t>
  </si>
  <si>
    <t>42</t>
  </si>
  <si>
    <t>998011003</t>
  </si>
  <si>
    <t>Přesun hmot pro budovy zděné v přes 12 do 24 m</t>
  </si>
  <si>
    <t>-753648012</t>
  </si>
  <si>
    <t>PSV</t>
  </si>
  <si>
    <t>Práce a dodávky PSV</t>
  </si>
  <si>
    <t>761</t>
  </si>
  <si>
    <t>Konstrukce prosvětlovací</t>
  </si>
  <si>
    <t>43</t>
  </si>
  <si>
    <t>761611791</t>
  </si>
  <si>
    <t>Montáž okna zděného ze skleněných tvárnic 190x190x80 mm</t>
  </si>
  <si>
    <t>1202902202</t>
  </si>
  <si>
    <t>okno O9</t>
  </si>
  <si>
    <t>1,2*1,45*7+0,02</t>
  </si>
  <si>
    <t>dveře č.14 - nadsvětlík</t>
  </si>
  <si>
    <t>1,05*1,1*2</t>
  </si>
  <si>
    <t>0,09</t>
  </si>
  <si>
    <t xml:space="preserve">Požadavek :  bílá barva spar</t>
  </si>
  <si>
    <t>Montáž včetně všech doplňků.</t>
  </si>
  <si>
    <t>44</t>
  </si>
  <si>
    <t>76100010R</t>
  </si>
  <si>
    <t>tvárnice skleněná energeticky úsporná 19 x 19 x 8 cm čirá vzorovaná, Ug, min=1,1W/m2K - dodávka, doprava</t>
  </si>
  <si>
    <t>14476312</t>
  </si>
  <si>
    <t>ztratné 5%</t>
  </si>
  <si>
    <t xml:space="preserve">25 ks/m2  = 42 ks/ 1 okno 09</t>
  </si>
  <si>
    <t>42,0*7*1,05+0,3</t>
  </si>
  <si>
    <t>45</t>
  </si>
  <si>
    <t>998761103</t>
  </si>
  <si>
    <t>Přesun hmot tonážní pro konstrukce prosvětlovací v objektech v přes 12 do 24 m</t>
  </si>
  <si>
    <t>-1950967041</t>
  </si>
  <si>
    <t>764</t>
  </si>
  <si>
    <t>Konstrukce klempířské</t>
  </si>
  <si>
    <t>46</t>
  </si>
  <si>
    <t>764216600</t>
  </si>
  <si>
    <t>Oplechování rovných parapetů mechanicky kotvené z Pz s povrchovou úpravou rš 100 mm</t>
  </si>
  <si>
    <t>209718463</t>
  </si>
  <si>
    <t>okno 01+02+05+07+08</t>
  </si>
  <si>
    <t>0,9*5+1,0*15+1,55*8+1,55*19+2,75*2+1,25*7</t>
  </si>
  <si>
    <t>75,6*0,01+0,644</t>
  </si>
  <si>
    <t>Barva parapetů dle PD a techn.zprávy. Boční ukotvení v ostění v provedení</t>
  </si>
  <si>
    <t xml:space="preserve">zapuštěné spáry s okapničkou. Přechod mezi parapetem a omítkou bude </t>
  </si>
  <si>
    <t>utěsněn PU tmelem.</t>
  </si>
  <si>
    <t xml:space="preserve">Položky zahrnují montáž,dodávku, dopravu vč.příponek, tmelení, pomocných latí </t>
  </si>
  <si>
    <t>a dalších systémových prvků.</t>
  </si>
  <si>
    <t>47</t>
  </si>
  <si>
    <t>764216603</t>
  </si>
  <si>
    <t>Oplechování rovných parapetů mechanicky kotvené z Pz s povrchovou úpravou rš 250 mm</t>
  </si>
  <si>
    <t>1040026763</t>
  </si>
  <si>
    <t>okno 07 + ocel.rámeček</t>
  </si>
  <si>
    <t>48</t>
  </si>
  <si>
    <t>998764103</t>
  </si>
  <si>
    <t>Přesun hmot tonážní pro konstrukce klempířské v objektech v přes 12 do 24 m</t>
  </si>
  <si>
    <t>-1403456934</t>
  </si>
  <si>
    <t>766</t>
  </si>
  <si>
    <t>Konstrukce truhlářské</t>
  </si>
  <si>
    <t>49</t>
  </si>
  <si>
    <t>766622216</t>
  </si>
  <si>
    <t>Montáž plastových oken plochy do 1 m2 otevíravých s rámem do zdiva</t>
  </si>
  <si>
    <t>-811060012</t>
  </si>
  <si>
    <t>okno O1+O2</t>
  </si>
  <si>
    <t>5+21</t>
  </si>
  <si>
    <t>technologické požadavky na montáž jsou uvedeny</t>
  </si>
  <si>
    <t xml:space="preserve">na výkrese č.06 a v technické zprávě </t>
  </si>
  <si>
    <t>50</t>
  </si>
  <si>
    <t>766622131</t>
  </si>
  <si>
    <t>Montáž plastových oken plochy přes 1 m2 otevíravých v do 1,5 m s rámem do zdiva</t>
  </si>
  <si>
    <t>-923208593</t>
  </si>
  <si>
    <t>okno O3+O5+O8</t>
  </si>
  <si>
    <t>0,85*1,45*16+1,5*1,5*8</t>
  </si>
  <si>
    <t>1,3*2,7*2</t>
  </si>
  <si>
    <t>0,26</t>
  </si>
  <si>
    <t>na výkrese č.06 a v technické zprávě</t>
  </si>
  <si>
    <t>51</t>
  </si>
  <si>
    <t>766622132</t>
  </si>
  <si>
    <t>Montáž plastových oken plochy přes 1 m2 otevíravých v do 2,5 m s rámem do zdiva</t>
  </si>
  <si>
    <t>-2042793626</t>
  </si>
  <si>
    <t>okno O7</t>
  </si>
  <si>
    <t>2,4*1,5*35</t>
  </si>
  <si>
    <t>52</t>
  </si>
  <si>
    <t>61140100R</t>
  </si>
  <si>
    <t>O1 - okno plastové jednodílné sklopné 850x550 mm (š x v) bílé, rámy min.pětikomorové,tepelně izol.dvojsklo čiré, pákové ovládání ve výšce 1,6m nad podlahou - dodávka, doprava</t>
  </si>
  <si>
    <t>-411455171</t>
  </si>
  <si>
    <t>P</t>
  </si>
  <si>
    <t>Poznámka k položce:_x000d_
přípustná jsou i trojskla</t>
  </si>
  <si>
    <t>Uw=1,1W/m2K</t>
  </si>
  <si>
    <t>členění oken dle původních, další popis, požadavky a doplňky -</t>
  </si>
  <si>
    <t>viz výkres č.06 a technická zpráva</t>
  </si>
  <si>
    <t>včetně všech pomocných konstrukcí</t>
  </si>
  <si>
    <t>53</t>
  </si>
  <si>
    <t>61140200R</t>
  </si>
  <si>
    <t>O2 - okno plastové jednodílné sklopné 950x700 mm (š x v) bílé, rámy min.pětikomorové,tepelně izol.dvojsklo čiré, pákové ovládání ve výšce 1,6m nad podlahou - dodávka, doprava</t>
  </si>
  <si>
    <t>-476546300</t>
  </si>
  <si>
    <t>54</t>
  </si>
  <si>
    <t>61140300R</t>
  </si>
  <si>
    <t>O3 - okno plastové jednodílné sklopné a otevíravé 850x1450 mm (š x v) bílé, rámy min.pětikomorové,tepelně izol.dvojsklo čiré, půloliva - dodávka, doprava</t>
  </si>
  <si>
    <t>1212722703</t>
  </si>
  <si>
    <t>55</t>
  </si>
  <si>
    <t>61140500R</t>
  </si>
  <si>
    <t>O5 - okno plastové jednodílné sklopné a otevíravé 1500x1500 mm (š x v) bílé, rámy min.pětikomorové,tepelně izol.dvojsklo čiré, půloliva - dodávka, doprava</t>
  </si>
  <si>
    <t>50115333</t>
  </si>
  <si>
    <t>56</t>
  </si>
  <si>
    <t>61140700R</t>
  </si>
  <si>
    <t>O7 - okno plastové dvoudílné sklopné a otevíravé 1500x2400 mm (š x v) bílé, rámy min.pětikomorové,tepelně izol.dvojsklo čiré, půloliva - dodávka, doprava</t>
  </si>
  <si>
    <t>-1101871002</t>
  </si>
  <si>
    <t>57</t>
  </si>
  <si>
    <t>61140800R</t>
  </si>
  <si>
    <t>O8 - okno plastové dvoudílné se sloupkem sklopné a otevíravé 2700x1300 mm (š x v) bílé, rámy min.pětikomorové,tepelně izol.dvojsklo čiré, půloliva - dodávka, doprava</t>
  </si>
  <si>
    <t>-1354392856</t>
  </si>
  <si>
    <t>členění oken dle původních, další popis, p0žadavky a doplňky -</t>
  </si>
  <si>
    <t>58</t>
  </si>
  <si>
    <t>766660411</t>
  </si>
  <si>
    <t>Montáž vchodových dveří jednokřídlových bez nadsvětlíku do zdiva</t>
  </si>
  <si>
    <t>1568885311</t>
  </si>
  <si>
    <t>včetně rámu (zárubně)</t>
  </si>
  <si>
    <t>dveře č.10</t>
  </si>
  <si>
    <t>59</t>
  </si>
  <si>
    <t>766660461</t>
  </si>
  <si>
    <t>Montáž vchodových dveří dvoukřídlových s nadsvětlíkem do zdiva</t>
  </si>
  <si>
    <t>1298651405</t>
  </si>
  <si>
    <t>dveře č.11+12+13</t>
  </si>
  <si>
    <t>1+1+1</t>
  </si>
  <si>
    <t>60</t>
  </si>
  <si>
    <t>61144010R</t>
  </si>
  <si>
    <t>dveře č.10 - plastové vchodové 1křídlové otevíravé plné 85x208 cm (š x v), bílé, vyztužený rám min.pětikomorový, koule-klika, zámek bezpečnostní + zárubeň plastová bílá, zabudovaný práh - dodávka, doprava</t>
  </si>
  <si>
    <t>-894817525</t>
  </si>
  <si>
    <t>další popis, požadavky a doplňky -</t>
  </si>
  <si>
    <t>61144020R</t>
  </si>
  <si>
    <t xml:space="preserve">dveře č.11 - plastové vchodové 2křídlové otevíravé částečně prosklené+ proskl.nadsvětlík pevný135x210(+120) cm  (š x v), bílé, vyztuž.rám min.pětikomorový,koule+paniková klika, zámek bezpečnostní+zárubeň plastová bílá + samozavírač - dodávka, doprava</t>
  </si>
  <si>
    <t>-72862540</t>
  </si>
  <si>
    <t xml:space="preserve">Poznámka k položce:_x000d_
 </t>
  </si>
  <si>
    <t>Uw=1,1W/m2K, tep.izolační dvojsklo čiré-</t>
  </si>
  <si>
    <t>bezpečnostní,</t>
  </si>
  <si>
    <t>další popis, požadavky a doplňky (stavěč dveří, samozavírač atd.) -</t>
  </si>
  <si>
    <t>61144030R</t>
  </si>
  <si>
    <t>dveře č.12 - plastové vchodové 2křídlové otevíravé částečné prosklené+proskl.nadsvětlík pevný 135x210 (+100) cm(š x v), bílé, vyztuž.rám min.pětikomorový,koule-klika, zámek bezpečnostní + zárubeň plastová bílá + samozavírač - dodávka, doprava</t>
  </si>
  <si>
    <t>-226357401</t>
  </si>
  <si>
    <t>kromě nadsvětlíku bezpečnostní,</t>
  </si>
  <si>
    <t>další popis, požadavky a doplňky stavěč dveří, samozavírač atd.) -</t>
  </si>
  <si>
    <t>63</t>
  </si>
  <si>
    <t>61144040R</t>
  </si>
  <si>
    <t>dveře č.13 - plastové vnitřní 2křídlové otevíravé částečně prosklené+proskl.nadsvětlík pevný 135x210 (+120) cm (š x v) bílé, vyztuž. rám min.pětikomorový,klika-klika, zámek vložkový+ zárubeň plastová bílá + samozavírač - dodávka, doprava</t>
  </si>
  <si>
    <t>-332247595</t>
  </si>
  <si>
    <t xml:space="preserve">další popis, požadavky a doplňky (stavěč dveří, samozavírač atd.)  -</t>
  </si>
  <si>
    <t>Jedná se o dveře v zádveří bytu správce.</t>
  </si>
  <si>
    <t>64</t>
  </si>
  <si>
    <t>766694122</t>
  </si>
  <si>
    <t>Montáž parapetních dřevěných nebo plastových š přes 30 cm dl přes 1,0 do 1,6 m</t>
  </si>
  <si>
    <t>24198392</t>
  </si>
  <si>
    <t>plastový parapet</t>
  </si>
  <si>
    <t>okno 05+07, hl. parapetu 400 mm</t>
  </si>
  <si>
    <t>8+35</t>
  </si>
  <si>
    <t>Mezisoučet A</t>
  </si>
  <si>
    <t>parapet dřevotříska</t>
  </si>
  <si>
    <t>okno 09, hl.parapetu 800 mm</t>
  </si>
  <si>
    <t>Mezisoučet B</t>
  </si>
  <si>
    <t>65</t>
  </si>
  <si>
    <t>766694124</t>
  </si>
  <si>
    <t>Montáž parapetních dřevěných nebo plastových š přes 30 cm dl přes 2,6 do 3,6 m</t>
  </si>
  <si>
    <t>1356705497</t>
  </si>
  <si>
    <t>okno o8</t>
  </si>
  <si>
    <t>66</t>
  </si>
  <si>
    <t>61140073</t>
  </si>
  <si>
    <t>parapet plastový vnitřní – š 400mm, dekor</t>
  </si>
  <si>
    <t>-1896118542</t>
  </si>
  <si>
    <t>dodávka, doprava k pol.766694122mezisoučet A+766694124</t>
  </si>
  <si>
    <t>1,55*8+1,55*35+2,75*2</t>
  </si>
  <si>
    <t>72,15*0,15+0,027</t>
  </si>
  <si>
    <t>67</t>
  </si>
  <si>
    <t>61144019</t>
  </si>
  <si>
    <t>koncovka k parapetu plastovému vnitřnímu 1 pár</t>
  </si>
  <si>
    <t>sada</t>
  </si>
  <si>
    <t>-671842990</t>
  </si>
  <si>
    <t>68</t>
  </si>
  <si>
    <t>6079400R</t>
  </si>
  <si>
    <t>deska parapetní dřevotřísková, povrch vysokotlaký laminát, dřevěný dekor dle stávajících, šířka parapetu 800 mm</t>
  </si>
  <si>
    <t>-1709269742</t>
  </si>
  <si>
    <t>parapet má zaoblené hrany, dekor dřevo dle stávajícího</t>
  </si>
  <si>
    <t>8,75*0,01+0,162</t>
  </si>
  <si>
    <t>69</t>
  </si>
  <si>
    <t>76641220R</t>
  </si>
  <si>
    <t>Obložení okenního parapetu dřevěným obkladem včetně podkladního roštu - montáž, dodávka, doprava</t>
  </si>
  <si>
    <t>197951918</t>
  </si>
  <si>
    <t>dřevěný obklad dle původního obkladu</t>
  </si>
  <si>
    <t>včetně spojovacích a kotevních prvků</t>
  </si>
  <si>
    <t>včetně úpravy povrchu prvků obkladu</t>
  </si>
  <si>
    <t>1,0</t>
  </si>
  <si>
    <t>70</t>
  </si>
  <si>
    <t>76699500R</t>
  </si>
  <si>
    <t>Příplatek na podpůrné konstrukce parapetů (konzoly popř. sloupky) včetně sytémových a kotevních doplňků</t>
  </si>
  <si>
    <t>kpl</t>
  </si>
  <si>
    <t>-2035458263</t>
  </si>
  <si>
    <t>71</t>
  </si>
  <si>
    <t>76669100R</t>
  </si>
  <si>
    <t xml:space="preserve">Tmelení spar polyuretanovým tmelem - zatmelení spáry mezi oknem (dveřmi) a  omítkou</t>
  </si>
  <si>
    <t>-1751981958</t>
  </si>
  <si>
    <t>zatmelení spáry mezi oknem (dveřmi) a venkovní omítkou</t>
  </si>
  <si>
    <t>(0,85+0,55*2)*5</t>
  </si>
  <si>
    <t>(0,95+0,7*2)*21</t>
  </si>
  <si>
    <t>(0,85+1,45*2)*16</t>
  </si>
  <si>
    <t>1,5*3*8</t>
  </si>
  <si>
    <t>(1,5+2,4*2)*35</t>
  </si>
  <si>
    <t>(2,7*1,3*2)*2</t>
  </si>
  <si>
    <t>1,0+2,2*2+1,5*3+3,3*4+3,1*2+2,4+2,1*2</t>
  </si>
  <si>
    <t>425,5*0,02+0,95</t>
  </si>
  <si>
    <t xml:space="preserve">zatmelení spáry mezi vnitřním  parapetem a omítkou</t>
  </si>
  <si>
    <t>0,85*5+0,95*21+0,85*16+1,5*35+2,7*2</t>
  </si>
  <si>
    <t>95,7*0,1+0,73</t>
  </si>
  <si>
    <t>72</t>
  </si>
  <si>
    <t>998766103</t>
  </si>
  <si>
    <t>Přesun hmot tonážní pro kce truhlářské v objektech v přes 12 do 24 m</t>
  </si>
  <si>
    <t>-2116563583</t>
  </si>
  <si>
    <t>767</t>
  </si>
  <si>
    <t>Konstrukce zámečnické</t>
  </si>
  <si>
    <t>73</t>
  </si>
  <si>
    <t>767662120</t>
  </si>
  <si>
    <t>Montáž mříží pevných přivařených</t>
  </si>
  <si>
    <t>1140914845</t>
  </si>
  <si>
    <t>zpětná montáž demontovaných mříží</t>
  </si>
  <si>
    <t>0,9*0,6*5+1,0*0,75*21+0,55</t>
  </si>
  <si>
    <t>74</t>
  </si>
  <si>
    <t>76766212R</t>
  </si>
  <si>
    <t>Montáž mříží pevných přivařených - kotveno na fasádu</t>
  </si>
  <si>
    <t>-17695577</t>
  </si>
  <si>
    <t>okno 05 - 4 ks</t>
  </si>
  <si>
    <t>1,7*1,7*4+0,44</t>
  </si>
  <si>
    <t>75</t>
  </si>
  <si>
    <t>76766000R</t>
  </si>
  <si>
    <t>Kotevní prvky pro mříže do otvorů fasády</t>
  </si>
  <si>
    <t>1371339973</t>
  </si>
  <si>
    <t>včetně kotev do zateplovacího systému fasády</t>
  </si>
  <si>
    <t>19,0+12,0</t>
  </si>
  <si>
    <t>76</t>
  </si>
  <si>
    <t>76701500R</t>
  </si>
  <si>
    <t>Ochranná sítˇ oken v tělocvičně, oko 120x120 mm, materiál PP 3 mm, včetně ok na navléknutí - montáž, dodávka, doprava</t>
  </si>
  <si>
    <t>509904771</t>
  </si>
  <si>
    <t xml:space="preserve">tělocvična - okna 07 - 8ks  (cca 4,5m2/1 ks okna)</t>
  </si>
  <si>
    <t>4,5*8</t>
  </si>
  <si>
    <t>77</t>
  </si>
  <si>
    <t>76702500R</t>
  </si>
  <si>
    <t>Obvodový kotevní systém ochranné sítě - nosné nerezové lanko 3 mm + kotevní úchyty (6 ks/1 okno), práškové lakování - montáž, dodávka, doprava</t>
  </si>
  <si>
    <t>25540434</t>
  </si>
  <si>
    <t>okno O7 - 8 ks</t>
  </si>
  <si>
    <t>kotevní úchyt - kot.plech P6 d=100 mm+oko+2x ocel.kotva</t>
  </si>
  <si>
    <t>6 ks úchytů (cca 10 kg oceli celkem)/1 okno</t>
  </si>
  <si>
    <t>8,6*8+0,2</t>
  </si>
  <si>
    <t>78</t>
  </si>
  <si>
    <t>767651210</t>
  </si>
  <si>
    <t>Montáž vrat garážových otvíravých do ocelové zárubně pl do 6 m2</t>
  </si>
  <si>
    <t>2030777837</t>
  </si>
  <si>
    <t>vrata č. 15</t>
  </si>
  <si>
    <t>79</t>
  </si>
  <si>
    <t>642942331</t>
  </si>
  <si>
    <t>Osazování zárubní nebo rámů dveřních kovových přes 4,5 do 10 m2 na MC</t>
  </si>
  <si>
    <t>-548754480</t>
  </si>
  <si>
    <t>úhelníková zárubeň pro vrata 15</t>
  </si>
  <si>
    <t>80</t>
  </si>
  <si>
    <t>76765000R</t>
  </si>
  <si>
    <t>kovová dvoukřídlá vrata bílá1500/3200 mm (š/v) s přerušeným tepelným mostem, křídla oboustr.opláštěná s vloženou izol.vrstvou, zdvojené profilové těsnění křídel, rámu i prahové lišty, zárubeň úhelníková</t>
  </si>
  <si>
    <t>1394901511</t>
  </si>
  <si>
    <t>dodávka,doprava k pol.767651210+642942331</t>
  </si>
  <si>
    <t>Um,max=1,4W/m2K</t>
  </si>
  <si>
    <t>včetně kování klika-klika+vložkový zámek</t>
  </si>
  <si>
    <t>další popis, pažadavky a doplňky - viz výkres č.12 a technická zpráva</t>
  </si>
  <si>
    <t>81</t>
  </si>
  <si>
    <t>76759031R</t>
  </si>
  <si>
    <t xml:space="preserve">Demontáž stříšky nad vstupem do bytu správce (ocel.konstrukce+polykarbonát (5m2) - ke zpětnému použití, úprava ocelové nosné konstrukce a zpětná monáž stříšky </t>
  </si>
  <si>
    <t>583912745</t>
  </si>
  <si>
    <t>úprava nosné oc.konstrukce zahrnuje :</t>
  </si>
  <si>
    <t>očištění, opatření ochrannými nátěry</t>
  </si>
  <si>
    <t>+ kotvení demontované stříšky do zateplovacího systému</t>
  </si>
  <si>
    <t>včetně kotevních prvků</t>
  </si>
  <si>
    <t>82</t>
  </si>
  <si>
    <t>76759011R</t>
  </si>
  <si>
    <t xml:space="preserve">Demontáž a zpětná montáž mříží anglických dvorků </t>
  </si>
  <si>
    <t>2003377827</t>
  </si>
  <si>
    <t>pro umožnění montáže mříží na okno O2</t>
  </si>
  <si>
    <t>12,0</t>
  </si>
  <si>
    <t>83</t>
  </si>
  <si>
    <t>998767103</t>
  </si>
  <si>
    <t>Přesun hmot tonážní pro zámečnické konstrukce v objektech v přes 12 do 24 m</t>
  </si>
  <si>
    <t>-1717067133</t>
  </si>
  <si>
    <t>781</t>
  </si>
  <si>
    <t>Dokončovací práce - obklady</t>
  </si>
  <si>
    <t>84</t>
  </si>
  <si>
    <t>781474115</t>
  </si>
  <si>
    <t>Montáž obkladů vnitřních keramických hladkých přes 22 do 25 ks/m2 lepených flexibilním lepidlem</t>
  </si>
  <si>
    <t>567534263</t>
  </si>
  <si>
    <t>nové parapety okna O1+O2+O3</t>
  </si>
  <si>
    <t>0,9*(0,9*2+1,05*2+0,8)</t>
  </si>
  <si>
    <t>1,0*0,9*6</t>
  </si>
  <si>
    <t>0,9*(0,25*12+0,4*4)</t>
  </si>
  <si>
    <t>13,8*0,1+0,85</t>
  </si>
  <si>
    <t>85</t>
  </si>
  <si>
    <t>5976110R</t>
  </si>
  <si>
    <t xml:space="preserve">obklad keramický pro vnitřní obklady  - typ a barva dle původního obklad</t>
  </si>
  <si>
    <t>1169507962</t>
  </si>
  <si>
    <t>ztratné 10% - dodávka, doprava k pol.781474115</t>
  </si>
  <si>
    <t>16,0*1,1+0,4</t>
  </si>
  <si>
    <t>86</t>
  </si>
  <si>
    <t>781774116</t>
  </si>
  <si>
    <t>Montáž obkladů vnějších z dlaždic keramických hladkých přes 22 do 25 ks/m2 lepených flexibilním lepidlem</t>
  </si>
  <si>
    <t>-1523020058</t>
  </si>
  <si>
    <t>oprava poškozeného keram.obkladu (při montáži oken)</t>
  </si>
  <si>
    <t>(0,65+0,85)*2*3*0,1</t>
  </si>
  <si>
    <t>(0,8+0,95)*2*21*0,1</t>
  </si>
  <si>
    <t>2,8*2*0,1</t>
  </si>
  <si>
    <t>(1,0+1,5)*2*16*0,1</t>
  </si>
  <si>
    <t>1,6*4*0,1</t>
  </si>
  <si>
    <t>(1,5+0,8*2)*7*0,1</t>
  </si>
  <si>
    <t>19,6*0,2+0,46</t>
  </si>
  <si>
    <t>87</t>
  </si>
  <si>
    <t>5976103R</t>
  </si>
  <si>
    <t xml:space="preserve">obklad keramický pro vnější fasádu  - typ a barva dle původního</t>
  </si>
  <si>
    <t>-1947240702</t>
  </si>
  <si>
    <t>dodávka, doprava k pol.781774116, ztratné 10%</t>
  </si>
  <si>
    <t>17,0*1,1+0,3</t>
  </si>
  <si>
    <t>88</t>
  </si>
  <si>
    <t>781121011</t>
  </si>
  <si>
    <t>Nátěr penetrační na stěnu</t>
  </si>
  <si>
    <t>-1772150896</t>
  </si>
  <si>
    <t>89</t>
  </si>
  <si>
    <t>998781103</t>
  </si>
  <si>
    <t>Přesun hmot tonážní pro obklady keramické v objektech v přes 12 do 24 m</t>
  </si>
  <si>
    <t>1632599292</t>
  </si>
  <si>
    <t>783</t>
  </si>
  <si>
    <t>Dokončovací práce - nátěry</t>
  </si>
  <si>
    <t>90</t>
  </si>
  <si>
    <t>783306809</t>
  </si>
  <si>
    <t>Odstranění nátěru ze zámečnických konstrukcí okartáčováním</t>
  </si>
  <si>
    <t>-390437259</t>
  </si>
  <si>
    <t>demontované mříže ke zpětnému použití</t>
  </si>
  <si>
    <t>pol.76762120+76766212R</t>
  </si>
  <si>
    <t>(19,0+12,0)*2</t>
  </si>
  <si>
    <t>91</t>
  </si>
  <si>
    <t>783301303</t>
  </si>
  <si>
    <t>Bezoplachové odrezivění zámečnických konstrukcí</t>
  </si>
  <si>
    <t>-1509918869</t>
  </si>
  <si>
    <t>pol.783306809</t>
  </si>
  <si>
    <t>62,0</t>
  </si>
  <si>
    <t>92</t>
  </si>
  <si>
    <t>783301311</t>
  </si>
  <si>
    <t>Odmaštění zámečnických konstrukcí vodou ředitelným odmašťovačem</t>
  </si>
  <si>
    <t>-251145242</t>
  </si>
  <si>
    <t>93</t>
  </si>
  <si>
    <t>78301001R</t>
  </si>
  <si>
    <t>Nátěrový systém pro zámečnické konstrukce do vnějšího prostředí C3 s vysokou životností min. 20 let</t>
  </si>
  <si>
    <t>-454770276</t>
  </si>
  <si>
    <t>94</t>
  </si>
  <si>
    <t>783826605</t>
  </si>
  <si>
    <t>Hydrofobizační transparentní silikonový nátěr hladkých betonových povrchů, povrchů z desek</t>
  </si>
  <si>
    <t>-927419086</t>
  </si>
  <si>
    <t>vnější povrch dobetonovaných parapetů sklobetonových výplní</t>
  </si>
  <si>
    <t>0,15*1,2*7+0,74</t>
  </si>
  <si>
    <t>783817121</t>
  </si>
  <si>
    <t>Krycí jednonásobný syntetický nátěr hladkých, zrnitých tenkovrstvých nebo štukových omítek</t>
  </si>
  <si>
    <t>49683334</t>
  </si>
  <si>
    <t>barevný nátěr opravené venkovní omítky - barva dle stávající</t>
  </si>
  <si>
    <t>46,0</t>
  </si>
  <si>
    <t>784</t>
  </si>
  <si>
    <t>Dokončovací práce - malby a tapety</t>
  </si>
  <si>
    <t>784221103</t>
  </si>
  <si>
    <t>Dvojnásobné bílé malby ze směsí za sucha dobře otěruvzdorných v místnostech přes 3,80 do 5,00 m</t>
  </si>
  <si>
    <t>-1222606778</t>
  </si>
  <si>
    <t>opravené vnitřní ostění otvorů + další poškozené plochy</t>
  </si>
  <si>
    <t>pol.612321141</t>
  </si>
  <si>
    <t>234,0*1,2+0,2</t>
  </si>
  <si>
    <t>Oprava výmalby dle původní (barva).</t>
  </si>
  <si>
    <t>97</t>
  </si>
  <si>
    <t>784221131</t>
  </si>
  <si>
    <t>Příplatek k cenám 2x maleb za sucha otěruvzdorných za provádění pl do 5 m2</t>
  </si>
  <si>
    <t>1417053206</t>
  </si>
  <si>
    <t>98</t>
  </si>
  <si>
    <t>784221141</t>
  </si>
  <si>
    <t>Příplatek k cenám 2x maleb za sucha otěruvzdorných za barevnou malbu tónovanou tónovacími přípravky</t>
  </si>
  <si>
    <t>-1665299694</t>
  </si>
  <si>
    <t>předpoklad - 50% bílá malba + 50% barevná malba</t>
  </si>
  <si>
    <t>226,0*0,5</t>
  </si>
  <si>
    <t>786</t>
  </si>
  <si>
    <t>Dokončovací práce - čalounické úpravy</t>
  </si>
  <si>
    <t>99</t>
  </si>
  <si>
    <t>786626121</t>
  </si>
  <si>
    <t>Montáž lamelové žaluzie vnitřní nebo do oken dvojitých kovových</t>
  </si>
  <si>
    <t>19874856</t>
  </si>
  <si>
    <t>ovládání žaluzií tyčí</t>
  </si>
  <si>
    <t>okno 05 - 6ks</t>
  </si>
  <si>
    <t>1,5*1,5*6</t>
  </si>
  <si>
    <t>okno 07 - 25 ks</t>
  </si>
  <si>
    <t>1,5*2,4*25</t>
  </si>
  <si>
    <t>0,5</t>
  </si>
  <si>
    <t>100</t>
  </si>
  <si>
    <t>55346200</t>
  </si>
  <si>
    <t>žaluzie horizontální interiérové</t>
  </si>
  <si>
    <t>-1098976482</t>
  </si>
  <si>
    <t>dodávka, doprava k pol.786626121</t>
  </si>
  <si>
    <t>104,0</t>
  </si>
  <si>
    <t>101</t>
  </si>
  <si>
    <t>998786103</t>
  </si>
  <si>
    <t>Přesun hmot tonážní pro stínění a čalounické úpravy v objektech v přes 12 do 24 m</t>
  </si>
  <si>
    <t>-1477945084</t>
  </si>
  <si>
    <t>787</t>
  </si>
  <si>
    <t>Dokončovací práce - zasklívání</t>
  </si>
  <si>
    <t>102</t>
  </si>
  <si>
    <t>787911115</t>
  </si>
  <si>
    <t>Montáž neprůhledné fólie na sklo</t>
  </si>
  <si>
    <t>126416711</t>
  </si>
  <si>
    <t>okno 01+02+03+05</t>
  </si>
  <si>
    <t>0,85*1,45*16+1,5*1,5*2</t>
  </si>
  <si>
    <t>dveře 12</t>
  </si>
  <si>
    <t>1,3*2,0+1,5*1,0</t>
  </si>
  <si>
    <t>0,377</t>
  </si>
  <si>
    <t>103</t>
  </si>
  <si>
    <t>6347901R</t>
  </si>
  <si>
    <t xml:space="preserve">neprůhledná fólie na sklo </t>
  </si>
  <si>
    <t>-1771149730</t>
  </si>
  <si>
    <t xml:space="preserve">ztratné 3% - dodávka, doprava k  pol.787911115</t>
  </si>
  <si>
    <t>45,0*1,03+0,65</t>
  </si>
  <si>
    <t>104</t>
  </si>
  <si>
    <t>998787103</t>
  </si>
  <si>
    <t>Přesun hmot tonážní pro zasklívání v objektech v přes 12 do 24 m</t>
  </si>
  <si>
    <t>-962930292</t>
  </si>
  <si>
    <t>HZS</t>
  </si>
  <si>
    <t>Hodinové zúčtovací sazby</t>
  </si>
  <si>
    <t>105</t>
  </si>
  <si>
    <t>HZS1301</t>
  </si>
  <si>
    <t>Hodinová zúčtovací sazba zedník</t>
  </si>
  <si>
    <t>hod</t>
  </si>
  <si>
    <t>512</t>
  </si>
  <si>
    <t>1642809878</t>
  </si>
  <si>
    <t>přeměření okenních a dveřních otvorů před zadáním výplní do výroby</t>
  </si>
  <si>
    <t>02 - Zateplení, fasáda</t>
  </si>
  <si>
    <t>zak.č.2021/43</t>
  </si>
  <si>
    <t>DPT projekty Ostrov s.r.o</t>
  </si>
  <si>
    <t xml:space="preserve">    11 - Zemní práce - přípravné a přidružené práce</t>
  </si>
  <si>
    <t xml:space="preserve">    1 - Zemní práce</t>
  </si>
  <si>
    <t xml:space="preserve">    21 - Zakládání - úprava podloží a základové spáry, zlepšování vlastností hornin</t>
  </si>
  <si>
    <t xml:space="preserve">    5 - Komunikace pozemní</t>
  </si>
  <si>
    <t xml:space="preserve">    63 - Podlahy a podlahové konstrukce</t>
  </si>
  <si>
    <t xml:space="preserve">    94 - Lešení a stavební výtahy</t>
  </si>
  <si>
    <t xml:space="preserve">    98 - Sanace</t>
  </si>
  <si>
    <t xml:space="preserve">    D - Demontáže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</si>
  <si>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</si>
  <si>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</si>
  <si>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</si>
  <si>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</si>
  <si>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740 - Elektromontáže</t>
  </si>
  <si>
    <t xml:space="preserve">    751 - Vzduchotechnika</t>
  </si>
  <si>
    <t xml:space="preserve">    762 - Konstrukce tesařské</t>
  </si>
  <si>
    <t>Zemní práce - přípravné a přidružené práce</t>
  </si>
  <si>
    <t>113106171</t>
  </si>
  <si>
    <t>Rozebrání dlažeb vozovek ze zámkové dlažby s ložem z kameniva ručně</t>
  </si>
  <si>
    <t>401183961</t>
  </si>
  <si>
    <t>výkopy pro izolaci soklu pod terénem</t>
  </si>
  <si>
    <t>dle TZ dl.21 m, š. 0,8 m</t>
  </si>
  <si>
    <t>0,8*21,0+0,2</t>
  </si>
  <si>
    <t>113107143</t>
  </si>
  <si>
    <t>Odstranění podkladu živičného tl přes 100 do 150 mm ručně</t>
  </si>
  <si>
    <t>977877076</t>
  </si>
  <si>
    <t>dle TZ dl.22 m, š.0,8 m</t>
  </si>
  <si>
    <t>0,8*22,0+0,4</t>
  </si>
  <si>
    <t>113107123</t>
  </si>
  <si>
    <t>Odstranění podkladu z kameniva drceného tl přes 200 do 300 mm ručně</t>
  </si>
  <si>
    <t>2121327855</t>
  </si>
  <si>
    <t>podklad zámkové dlažby - pol.113106171</t>
  </si>
  <si>
    <t>17,0</t>
  </si>
  <si>
    <t>podklad pod bouranou živičnou plochou - pol.113107143</t>
  </si>
  <si>
    <t>18,0</t>
  </si>
  <si>
    <t>111251101</t>
  </si>
  <si>
    <t>Odstranění křovin a stromů průměru kmene do 100 mm i s kořeny sklonu terénu do 1:5 z celkové plochy do 100 m2 strojně</t>
  </si>
  <si>
    <t>122982960</t>
  </si>
  <si>
    <t>11122010R</t>
  </si>
  <si>
    <t>Ořez větví stromů, které zasahují do stavebního prostoru</t>
  </si>
  <si>
    <t>-2008410521</t>
  </si>
  <si>
    <t>162301501</t>
  </si>
  <si>
    <t>Vodorovné přemístění křovin do 5 km D kmene do 100 mm</t>
  </si>
  <si>
    <t>-290293555</t>
  </si>
  <si>
    <t xml:space="preserve">odstraněné křoviny  - pol.11251101</t>
  </si>
  <si>
    <t>100,</t>
  </si>
  <si>
    <t>odřezané větve stromů - pol.112000_R</t>
  </si>
  <si>
    <t>8 m2/ 1 ks stromu</t>
  </si>
  <si>
    <t>6*8,0</t>
  </si>
  <si>
    <t>162301981</t>
  </si>
  <si>
    <t>Příplatek k vodorovnému přemístění křovin D kmene do 100 mm za každý další 1 km</t>
  </si>
  <si>
    <t>-1302024130</t>
  </si>
  <si>
    <t>celkem 10 km</t>
  </si>
  <si>
    <t>148,0*(10-5)</t>
  </si>
  <si>
    <t>11122020R</t>
  </si>
  <si>
    <t>Poplatek (skládkovné) za bioodpad</t>
  </si>
  <si>
    <t>-1282288370</t>
  </si>
  <si>
    <t>cca 40 kg/m2</t>
  </si>
  <si>
    <t>148,0*40,0*0,001</t>
  </si>
  <si>
    <t>Zemní práce</t>
  </si>
  <si>
    <t>121151103</t>
  </si>
  <si>
    <t>Sejmutí ornice plochy do 100 m2 tl vrstvy do 200 mm strojně</t>
  </si>
  <si>
    <t>263703755</t>
  </si>
  <si>
    <t>včetně vodorovného přesunu do 50 m a uložení</t>
  </si>
  <si>
    <t>ornice v ploše celé odkopávky - záhony - tl.cca 100 mm</t>
  </si>
  <si>
    <t>0,8*176,0+0,2</t>
  </si>
  <si>
    <t>132212131</t>
  </si>
  <si>
    <t>Hloubení nezapažených rýh šířky do 800 mm v soudržných horninách třídy těžitelnosti I skupiny 3 ručně</t>
  </si>
  <si>
    <t>1127774394</t>
  </si>
  <si>
    <t>předpoklad: 50% ručně + 50% strojně</t>
  </si>
  <si>
    <t xml:space="preserve">rýha  v ploše sejmuté ornice</t>
  </si>
  <si>
    <t>(0,3-0,1)*0,8*176,0*0,5</t>
  </si>
  <si>
    <t xml:space="preserve">ostaní  (např. posunutí gejgrů)</t>
  </si>
  <si>
    <t>20,0*0,5+0,42</t>
  </si>
  <si>
    <t>132251102</t>
  </si>
  <si>
    <t>Hloubení rýh nezapažených š do 800 mm v hornině třídy těžitelnosti I skupiny 3 objem do 50 m3 strojně</t>
  </si>
  <si>
    <t>2034743144</t>
  </si>
  <si>
    <t>174101101</t>
  </si>
  <si>
    <t>Zásyp jam, šachet rýh nebo kolem objektů sypaninou se zhutněním</t>
  </si>
  <si>
    <t>-529392047</t>
  </si>
  <si>
    <t>vykopanou zeminou</t>
  </si>
  <si>
    <t>výkop pol.132212201</t>
  </si>
  <si>
    <t>24,5+24,5</t>
  </si>
  <si>
    <t>méně štěrkopískové žebro</t>
  </si>
  <si>
    <t>-0,3*0,3*176,0</t>
  </si>
  <si>
    <t>méně tl. zateplení</t>
  </si>
  <si>
    <t>pol.713131141</t>
  </si>
  <si>
    <t>-0,12*0,3*176,0</t>
  </si>
  <si>
    <t>0,176</t>
  </si>
  <si>
    <t>181951112</t>
  </si>
  <si>
    <t>Úprava pláně v hornině třídy těžitelnosti I skupiny 1 až 3 se zhutněním strojně</t>
  </si>
  <si>
    <t>1285099538</t>
  </si>
  <si>
    <t>okapový chodník</t>
  </si>
  <si>
    <t>176,0*0,5</t>
  </si>
  <si>
    <t>zpevněné plochy</t>
  </si>
  <si>
    <t>dlažba</t>
  </si>
  <si>
    <t>21,0*0,8</t>
  </si>
  <si>
    <t>živičná plocha</t>
  </si>
  <si>
    <t>22,0*0,8</t>
  </si>
  <si>
    <t>10,6</t>
  </si>
  <si>
    <t>181951111</t>
  </si>
  <si>
    <t>Úprava pláně v hornině třídy těžitelnosti I skupiny 1 až 3 bez zhutnění strojně</t>
  </si>
  <si>
    <t>1571666457</t>
  </si>
  <si>
    <t>plocha nezpevněná (s ornicí ) - pol.181301101</t>
  </si>
  <si>
    <t>606,0</t>
  </si>
  <si>
    <t>181351003</t>
  </si>
  <si>
    <t>Rozprostření ornice tl vrstvy do 200 mm pl do 100 m2 v rovině nebo ve svahu do 1:5 strojně</t>
  </si>
  <si>
    <t>-131635611</t>
  </si>
  <si>
    <t>sejmutá ornice zpětně - tl.100 mm</t>
  </si>
  <si>
    <t>pol.121151103</t>
  </si>
  <si>
    <t>141,0</t>
  </si>
  <si>
    <t>plocha zasažená výstavbou</t>
  </si>
  <si>
    <t>465,0</t>
  </si>
  <si>
    <t>10364101</t>
  </si>
  <si>
    <t xml:space="preserve">zemina pro terénní úpravy -  ornice</t>
  </si>
  <si>
    <t>-1750343765</t>
  </si>
  <si>
    <t>465,0*0,1*1,8</t>
  </si>
  <si>
    <t>162351103</t>
  </si>
  <si>
    <t>Vodorovné přemístění přes 50 do 500 m výkopku/sypaniny z horniny třídy těžitelnosti I skupiny 1 až 3</t>
  </si>
  <si>
    <t>-175079406</t>
  </si>
  <si>
    <t>ornice z meziskládky k místu rozprostření</t>
  </si>
  <si>
    <t>pol.181301101</t>
  </si>
  <si>
    <t>606,0*0,1</t>
  </si>
  <si>
    <t>vnitrostaveništní přesun pro sypké materiály</t>
  </si>
  <si>
    <t>ŠP z meziskládky k místu výplně odvodňovacích žeber</t>
  </si>
  <si>
    <t>pol.211571111</t>
  </si>
  <si>
    <t>20,0</t>
  </si>
  <si>
    <t>181411131</t>
  </si>
  <si>
    <t>Založení parkového trávníku výsevem pl do 1000 m2 v rovině a ve svahu do 1:5</t>
  </si>
  <si>
    <t>135753593</t>
  </si>
  <si>
    <t>00572410</t>
  </si>
  <si>
    <t>osivo směs travní parková</t>
  </si>
  <si>
    <t>kg</t>
  </si>
  <si>
    <t>-747755949</t>
  </si>
  <si>
    <t>ztratné 3%</t>
  </si>
  <si>
    <t>465,0*0,015*1,03</t>
  </si>
  <si>
    <t>185804312</t>
  </si>
  <si>
    <t>Zalití rostlin vodou plocha přes 20 m2</t>
  </si>
  <si>
    <t>-1639540145</t>
  </si>
  <si>
    <t xml:space="preserve">trávník </t>
  </si>
  <si>
    <t>465,0*10*0,001</t>
  </si>
  <si>
    <t>185851121</t>
  </si>
  <si>
    <t>Dovoz vody pro zálivku rostlin za vzdálenost do 1000 m</t>
  </si>
  <si>
    <t>1981237758</t>
  </si>
  <si>
    <t>162751117</t>
  </si>
  <si>
    <t>Vodorovné přemístění přes 9 000 do 10000 m výkopku/sypaniny z horniny třídy těžitelnosti I skupiny 1 až 3</t>
  </si>
  <si>
    <t>366065546</t>
  </si>
  <si>
    <t>přebytečná zemina</t>
  </si>
  <si>
    <t>pol.132212111+132251102</t>
  </si>
  <si>
    <t>22,0+22,0</t>
  </si>
  <si>
    <t>méně pol.174101101</t>
  </si>
  <si>
    <t>-26,0</t>
  </si>
  <si>
    <t>171201201</t>
  </si>
  <si>
    <t>Uložení sypaniny na skládky nebo meziskládky</t>
  </si>
  <si>
    <t>1937665526</t>
  </si>
  <si>
    <t>17120120R</t>
  </si>
  <si>
    <t>Poplatek za uložení odpadu ze sypaniny na skládce (skládkovné)</t>
  </si>
  <si>
    <t>1481025499</t>
  </si>
  <si>
    <t>18,0*1,8</t>
  </si>
  <si>
    <t>Poznámka 01</t>
  </si>
  <si>
    <t>Novou výsadbu zajištťuje Správa lázeňských parků (mimo tuto stavbu)</t>
  </si>
  <si>
    <t>189195911</t>
  </si>
  <si>
    <t>Zakládání - úprava podloží a základové spáry, zlepšování vlastností hornin</t>
  </si>
  <si>
    <t>211571111</t>
  </si>
  <si>
    <t>Výplň odvodňovacích žeber nebo trativodů štěrkopískem tříděným</t>
  </si>
  <si>
    <t>1375874363</t>
  </si>
  <si>
    <t>izolace stěn pod terénem</t>
  </si>
  <si>
    <t>štěrkopískové žebro š.300 obalené geotextilií</t>
  </si>
  <si>
    <t>0,3*0,3*176,0</t>
  </si>
  <si>
    <t>0,3*0,3*(22,0+21,0)</t>
  </si>
  <si>
    <t>0,29</t>
  </si>
  <si>
    <t>211971122</t>
  </si>
  <si>
    <t>Zřízení opláštění žeber nebo trativodů geotextilií v rýze nebo zářezu přes 1:2 š přes 2,5 m</t>
  </si>
  <si>
    <t>-1750732540</t>
  </si>
  <si>
    <t>0,3*4*176,0</t>
  </si>
  <si>
    <t>0,3*4*(22,0+21,0)</t>
  </si>
  <si>
    <t>0,2</t>
  </si>
  <si>
    <t>69311068</t>
  </si>
  <si>
    <t>geotextilie netkaná separační, ochranná, filtrační, drenážní PP 300g/m2</t>
  </si>
  <si>
    <t>-225900891</t>
  </si>
  <si>
    <t>ztratné 10%</t>
  </si>
  <si>
    <t>pol.211971122</t>
  </si>
  <si>
    <t>263,0*1,1+0,7</t>
  </si>
  <si>
    <t>310237251</t>
  </si>
  <si>
    <t>Zazdívka otvorů pl přes 0,09 do 0,25 m2 ve zdivu nadzákladovém cihlami pálenými tl přes 300 do 450 mm</t>
  </si>
  <si>
    <t>-908713865</t>
  </si>
  <si>
    <t>otvor po přesunutém ventilátoru</t>
  </si>
  <si>
    <t>31920132R</t>
  </si>
  <si>
    <t>Vyrovnání nerovného povrchu zdiva tl do 20 mm maltou</t>
  </si>
  <si>
    <t>2005120393</t>
  </si>
  <si>
    <t>zarovnání plochy ubouraných parapetů</t>
  </si>
  <si>
    <t>pol.967031732</t>
  </si>
  <si>
    <t>60,0</t>
  </si>
  <si>
    <t>319202321</t>
  </si>
  <si>
    <t>Vyrovnání nerovného povrchu zdiva tl přes 30 do 80 mm přizděním</t>
  </si>
  <si>
    <t>1182328555</t>
  </si>
  <si>
    <t>větší nerovnosti po ubourání rámečků nebo sundání plastiky z fasády atd.</t>
  </si>
  <si>
    <t>(např. po kotevních otvorech)</t>
  </si>
  <si>
    <t>10,0</t>
  </si>
  <si>
    <t>Komunikace pozemní</t>
  </si>
  <si>
    <t>564861111</t>
  </si>
  <si>
    <t>Podklad ze štěrkodrtě ŠD plochy přes 100 m2 tl 200 mm</t>
  </si>
  <si>
    <t>-1377609762</t>
  </si>
  <si>
    <t>obnova zpevněné živičné plochy</t>
  </si>
  <si>
    <t>564952111</t>
  </si>
  <si>
    <t>Podklad z mechanicky zpevněného kameniva MZK tl 150 mm</t>
  </si>
  <si>
    <t>-1694190680</t>
  </si>
  <si>
    <t>573111113</t>
  </si>
  <si>
    <t>Postřik živičný infiltrační s posypem z asfaltu množství 1,5 kg/m2</t>
  </si>
  <si>
    <t>-1089594819</t>
  </si>
  <si>
    <t>565145111</t>
  </si>
  <si>
    <t>Asfaltový beton vrstva podkladní ACP 16 (obalované kamenivo OKS) tl 60 mm š do 3 m</t>
  </si>
  <si>
    <t>1482385723</t>
  </si>
  <si>
    <t>573231111</t>
  </si>
  <si>
    <t>Postřik živičný spojovací ze silniční emulze v množství 0,70 kg/m2</t>
  </si>
  <si>
    <t>489732639</t>
  </si>
  <si>
    <t>577134111</t>
  </si>
  <si>
    <t>Asfaltový beton vrstva obrusná ACO 11 (ABS) tř. I tl 40 mm š do 3 m z nemodifikovaného asfaltu</t>
  </si>
  <si>
    <t>253558191</t>
  </si>
  <si>
    <t>564261111</t>
  </si>
  <si>
    <t>Podklad nebo podsyp ze štěrkopísku ŠP plochy přes 100 m2 tl 200 mm</t>
  </si>
  <si>
    <t>1467278672</t>
  </si>
  <si>
    <t>podkladní vrstva nové dlažby</t>
  </si>
  <si>
    <t>596212210</t>
  </si>
  <si>
    <t>Kladení zámkové dlažby pozemních komunikací ručně tl 80 mm skupiny A pl do 50 m2</t>
  </si>
  <si>
    <t>720702896</t>
  </si>
  <si>
    <t>vybouraná zámková dlažba</t>
  </si>
  <si>
    <t>5924520R</t>
  </si>
  <si>
    <t>dlažba zámková barevná tl.8 cm</t>
  </si>
  <si>
    <t>-359910801</t>
  </si>
  <si>
    <t>Poznámka k položce:_x000d_
spotřeba: 36 kus/m2</t>
  </si>
  <si>
    <t>dle původní dlažby - ztratné 3%</t>
  </si>
  <si>
    <t>pol.596212210</t>
  </si>
  <si>
    <t>17,0*1,03+0,49</t>
  </si>
  <si>
    <t>339921132</t>
  </si>
  <si>
    <t>Osazování betonových palisád do betonového základu v řadě výšky prvku přes 0,5 do 1 m</t>
  </si>
  <si>
    <t>670375954</t>
  </si>
  <si>
    <t>obnova vybouraných palisád u průjezdu</t>
  </si>
  <si>
    <t>0,75*2</t>
  </si>
  <si>
    <t>59228411R</t>
  </si>
  <si>
    <t xml:space="preserve">palisáda betonová přírodní výška 0,6 až 1,0 m  - dodávka, doprava dle původních palisád</t>
  </si>
  <si>
    <t>-1437413662</t>
  </si>
  <si>
    <t>ztratné 1%</t>
  </si>
  <si>
    <t>pol.339921132</t>
  </si>
  <si>
    <t>(0,75/0,2*1,01+0,213)*2</t>
  </si>
  <si>
    <t>935113211</t>
  </si>
  <si>
    <t>Osazení odvodňovacího betonového žlabu s krycím roštem šířky do 200 mm</t>
  </si>
  <si>
    <t>71088178</t>
  </si>
  <si>
    <t>stávající žlaby</t>
  </si>
  <si>
    <t>14,0</t>
  </si>
  <si>
    <t>61001101R</t>
  </si>
  <si>
    <t>Úprava povrchu zazděného otvoru a nového otvoru vnitřní VC omítkou + malbou</t>
  </si>
  <si>
    <t>-1114849953</t>
  </si>
  <si>
    <t>62999510R</t>
  </si>
  <si>
    <t>Očištění vnějších ploch fasády od prachu tlakovým vzduchem</t>
  </si>
  <si>
    <t>42868698</t>
  </si>
  <si>
    <t>pol.621251101+6222251101+622251105</t>
  </si>
  <si>
    <t>206,0+231,0+3166,0</t>
  </si>
  <si>
    <t>méně pol.622221211</t>
  </si>
  <si>
    <t>-162,0</t>
  </si>
  <si>
    <t>62200000R</t>
  </si>
  <si>
    <t xml:space="preserve">Přeměření rovinnosti fasády a prhlídka fasádní plochy </t>
  </si>
  <si>
    <t>894835104</t>
  </si>
  <si>
    <t>pol.622211021+622221031</t>
  </si>
  <si>
    <t>240,0+2389,0</t>
  </si>
  <si>
    <t>Uvolněné a odpadající části budou muset být mechanicky odstraněny.</t>
  </si>
  <si>
    <t>62213011R</t>
  </si>
  <si>
    <t>Vyrovnání podkladu vnějších stěn maltou vápenocementovou tl do 10 mm</t>
  </si>
  <si>
    <t>1109230365</t>
  </si>
  <si>
    <t>vyrovnání stávající omítky</t>
  </si>
  <si>
    <t>po proměření rovinnosti fasády je do rozpočtu</t>
  </si>
  <si>
    <t>uvažovana průměrná nerovnost 10 mm/m2</t>
  </si>
  <si>
    <t>dle pol.62200000R</t>
  </si>
  <si>
    <t>2629,0</t>
  </si>
  <si>
    <t>62113021R</t>
  </si>
  <si>
    <t>Vyrovnání podkladu vnějších podhledů maltou vápenocementovou tl do 10 mm</t>
  </si>
  <si>
    <t>703181986</t>
  </si>
  <si>
    <t>římsy - dle pol.621221021</t>
  </si>
  <si>
    <t>151,0</t>
  </si>
  <si>
    <t>622135001</t>
  </si>
  <si>
    <t>1556917216</t>
  </si>
  <si>
    <t>zednické vyspravení opadané a otlučené části fasád</t>
  </si>
  <si>
    <t>část F4 pod terénem - 50% plochy</t>
  </si>
  <si>
    <t>pol.622211021 mezisoučet B</t>
  </si>
  <si>
    <t>66,0/0,6*0,4*0,5</t>
  </si>
  <si>
    <t>část F3+F4 nad terénem - 30% plochy</t>
  </si>
  <si>
    <t>pol.622211021</t>
  </si>
  <si>
    <t>231,0*0,3</t>
  </si>
  <si>
    <t>část F2 + F1- 30% plohy</t>
  </si>
  <si>
    <t>pol.622221031</t>
  </si>
  <si>
    <t>2389,0*0,3</t>
  </si>
  <si>
    <t>otlučené ostění otvorů - 100% plochy</t>
  </si>
  <si>
    <t>pol.978015391 mezisoučet C</t>
  </si>
  <si>
    <t>225,0</t>
  </si>
  <si>
    <t>622135091</t>
  </si>
  <si>
    <t>Příplatek k vyrovnání vnějších stěn maltou vápenocementovou za každých dalších 5 mm tl</t>
  </si>
  <si>
    <t>1837615039</t>
  </si>
  <si>
    <t>zednické vyspravení opadané a otlučené</t>
  </si>
  <si>
    <t>části fasád</t>
  </si>
  <si>
    <t>celková tl.50 mm</t>
  </si>
  <si>
    <t>66,0/0,6*0,4*0,5*8</t>
  </si>
  <si>
    <t>231,0*0,3*8</t>
  </si>
  <si>
    <t>celková tl.20 mm</t>
  </si>
  <si>
    <t>2389,0*0,3*2</t>
  </si>
  <si>
    <t>otlučené ostění otvorů</t>
  </si>
  <si>
    <t>celková tl.15 mm</t>
  </si>
  <si>
    <t>621135001</t>
  </si>
  <si>
    <t>-1243700558</t>
  </si>
  <si>
    <t>části fasádní římsy - 80% plochy</t>
  </si>
  <si>
    <t>pol.621221021</t>
  </si>
  <si>
    <t>151,0*0,8+0,2</t>
  </si>
  <si>
    <t>621135091</t>
  </si>
  <si>
    <t>Příplatek k vyrovnání vnějších podhledů maltou vápenocementovou za každých dalších 5 mm tl</t>
  </si>
  <si>
    <t>-2006563095</t>
  </si>
  <si>
    <t>celková tl. 50 mm</t>
  </si>
  <si>
    <t>151,0*0,8*8+0,6</t>
  </si>
  <si>
    <t>62200101R</t>
  </si>
  <si>
    <t>Kotevní vyrovnávací nátěr dle požadavku výrobce zateplovacího systému</t>
  </si>
  <si>
    <t>96652237</t>
  </si>
  <si>
    <t>F3+F4 nad terénem</t>
  </si>
  <si>
    <t>231,0</t>
  </si>
  <si>
    <t>F2</t>
  </si>
  <si>
    <t>pol.62221031 mezisoučet B</t>
  </si>
  <si>
    <t>453,0</t>
  </si>
  <si>
    <t>621221011</t>
  </si>
  <si>
    <t>Montáž kontaktního zateplení vnějších podhledů lepením a mechanickým kotvením desek z minerální vlny s podélnou orientací do betonu a zdiva tl přes 40 do 80 mm</t>
  </si>
  <si>
    <t>-641217390</t>
  </si>
  <si>
    <t>stávající římsy</t>
  </si>
  <si>
    <t>(0,4+0,33)*(11,5+27,0+45,2+19,2+25,3*2)</t>
  </si>
  <si>
    <t>(0,54+0,2)*46,2</t>
  </si>
  <si>
    <t>146,2*0,03+0,371</t>
  </si>
  <si>
    <t>63152261R</t>
  </si>
  <si>
    <t>deska tepelně izolační minerální kontaktních fasád podélné vlákno tl 60mm</t>
  </si>
  <si>
    <t>-1212997920</t>
  </si>
  <si>
    <t>ztratné 2%, dodávka, doprava</t>
  </si>
  <si>
    <t>151,0*1,02+0,48</t>
  </si>
  <si>
    <t>621221061</t>
  </si>
  <si>
    <t>Montáž kontaktního zateplení vnějších podhledů lepením a mechanickým kotvením TI z minerální vlny s podélnou orientací do betonu a zdiva tl přes 240 mm</t>
  </si>
  <si>
    <t>-1253590997</t>
  </si>
  <si>
    <t>podhled F6 (průjezd)</t>
  </si>
  <si>
    <t>9,2*5,0+2*0,9*5,0</t>
  </si>
  <si>
    <t>63151546R</t>
  </si>
  <si>
    <t>deska tepelně izolační minerální kontaktních fasád podélné vlákno tl 260mm</t>
  </si>
  <si>
    <t>-1029393125</t>
  </si>
  <si>
    <t>ztratné 2% - dodávka, doprava</t>
  </si>
  <si>
    <t>pol.621221041</t>
  </si>
  <si>
    <t>55,0*1,02+0,4</t>
  </si>
  <si>
    <t>622211021</t>
  </si>
  <si>
    <t>Montáž kontaktního zateplení vnějších stěn lepením a mechanickým kotvením polystyrénových desek do betonu a zdiva tl přes 80 do 120 mm</t>
  </si>
  <si>
    <t>-1571764891</t>
  </si>
  <si>
    <t>extrudovaný polystyrén tl. 120 mm</t>
  </si>
  <si>
    <t>skladba F3</t>
  </si>
  <si>
    <t>0,55*(24,8+17,4)</t>
  </si>
  <si>
    <t>(0,55+0,3)/2*21,7+0,3*2,2</t>
  </si>
  <si>
    <t>(0,95+0,3)/2*6,8</t>
  </si>
  <si>
    <t>0,9*2,7+0,6*5,4+0,3*2,7</t>
  </si>
  <si>
    <t>0,75*10,0*0,5+0,5*5,0*0,5</t>
  </si>
  <si>
    <t>1,3*(1,3+1,0*4)-0,95*0,7*2</t>
  </si>
  <si>
    <t>-0,95*(0,6+0,3+0,1)</t>
  </si>
  <si>
    <t>0,35*(3,5+7,2+1,65+4,8)</t>
  </si>
  <si>
    <t>0,3*(6,0*25+2,0+1,45)+4,6</t>
  </si>
  <si>
    <t>0,3*(1,5+9,0+1,4)</t>
  </si>
  <si>
    <t>(0,3+0,8)/2*0,8+0,75*2,35+0,45*1,5</t>
  </si>
  <si>
    <t>(0,8+0,6)/2*10,0</t>
  </si>
  <si>
    <t>0,8*(1,2+1,3*2)</t>
  </si>
  <si>
    <t>0,8*5,2-0,85*0,55*2</t>
  </si>
  <si>
    <t>(0,7+0,4)/2*5,5</t>
  </si>
  <si>
    <t>(0,7+0,4)*5,0</t>
  </si>
  <si>
    <t>(1,3+0,9)/2*5,0</t>
  </si>
  <si>
    <t>(1,3+0,7)/2*5,5</t>
  </si>
  <si>
    <t>15,691</t>
  </si>
  <si>
    <t>skladba F4 nad terénem - cca 60 % plochy F4</t>
  </si>
  <si>
    <t>(0,6*(24,75+17,35))*0,6</t>
  </si>
  <si>
    <t>((0,6+0,9)/2*21,7+0,3*1,0)*0,6</t>
  </si>
  <si>
    <t>((1,0+0,3)/2*1,2)*0,6</t>
  </si>
  <si>
    <t>(0,3*0,85+0,6*(6,8+1,7*2))*0,6</t>
  </si>
  <si>
    <t>(0,3*(1,5+1,6+1,5+2,0+16,5+4,7*2+2,7+1,0+2,6))*0,6</t>
  </si>
  <si>
    <t>((0,3+0,6)/2*16,5)*0,6</t>
  </si>
  <si>
    <t>(0,3*3,0+0,6*(7,2+1,65+4,8))*0,6</t>
  </si>
  <si>
    <t>(0,6*(1,5+9,0+1,2+1,35+1,0))*0,6</t>
  </si>
  <si>
    <t>(0,3*(2,4+1,5))*0,6</t>
  </si>
  <si>
    <t>(0,6*(10,0+1,2+5,2))*0,6</t>
  </si>
  <si>
    <t>(0,3*(3,0+1,3*2))*0,6</t>
  </si>
  <si>
    <t>10,735*0,6+0,6</t>
  </si>
  <si>
    <t xml:space="preserve">Mezisoučet  B</t>
  </si>
  <si>
    <t>622211031</t>
  </si>
  <si>
    <t xml:space="preserve">Montáž kontaktního zateplení vnějších stěn lepením a mechanickým kotvením polystyrénových desek  do betonu a zdiva tl přes 120 do 160 mm</t>
  </si>
  <si>
    <t>264928849</t>
  </si>
  <si>
    <t>XPS 140 mm - napojení markýzy a střešek - viz detaily</t>
  </si>
  <si>
    <t>0,3*(8,0+22,0)</t>
  </si>
  <si>
    <t>BCL.0001343.URS</t>
  </si>
  <si>
    <t>deska z extrudovaného polystyrénu BACHL XPS 300 SF 120mm</t>
  </si>
  <si>
    <t>-746334295</t>
  </si>
  <si>
    <t>pol.62211021</t>
  </si>
  <si>
    <t>254,0*1,02+0,42</t>
  </si>
  <si>
    <t>BCL.0001344.URS</t>
  </si>
  <si>
    <t>deska z extrudovaného polystyrénu BACHL XPS 300 SF 140mm</t>
  </si>
  <si>
    <t>16347358</t>
  </si>
  <si>
    <t>pol.62211031</t>
  </si>
  <si>
    <t>9,0*1,02+0,32</t>
  </si>
  <si>
    <t>622221031</t>
  </si>
  <si>
    <t>Montáž kontaktního zateplení vnějších stěn lepením a mechanickým kotvením TI z minerální vlny s podélnou orientací do zdiva a betonu tl přes 120 do 160 mm</t>
  </si>
  <si>
    <t>-1345198295</t>
  </si>
  <si>
    <t>skladba F1</t>
  </si>
  <si>
    <t>14,1*25,3+14,1*25,3</t>
  </si>
  <si>
    <t>-(1,5*2,4*27*2+0,95*0,7*17+1,0*0,7)</t>
  </si>
  <si>
    <t>10,6*5,05+11,1*11,5+9,2*5,0+12,5*15,6+13,1*6,8</t>
  </si>
  <si>
    <t>-(1,5*2,4*29+1,5*1,5*4)</t>
  </si>
  <si>
    <t>10,5*3,4+12,1*7,1</t>
  </si>
  <si>
    <t>-(1,5*2,4*5+1,5*3,4+1,5*1,5+0,3*5,5)</t>
  </si>
  <si>
    <t>11,3*1,55+12,9*1,0+9,3*5,0+12,1*22,1</t>
  </si>
  <si>
    <t>-(2,0*2,4+3,3*1,5+1,5*2,4*14+1,5*1,5*3)</t>
  </si>
  <si>
    <t>12,2*10,5+11,5*4,35*0,5+13,6*30,2</t>
  </si>
  <si>
    <t>-(1,5*2,4*3+2,4*(3,0*6+1,5*22)+2,1*1,5*2)</t>
  </si>
  <si>
    <t>13,2*9,0+14,8*9,8-(1,5*2,4*12+0,85*0,55*2)</t>
  </si>
  <si>
    <t>15,012</t>
  </si>
  <si>
    <t>skladba F2</t>
  </si>
  <si>
    <t>13,5*8,1*2</t>
  </si>
  <si>
    <t>-(0,9*1,5*6+2,5*1,5*2+2,7*(1,3*2+2,4*4))</t>
  </si>
  <si>
    <t>15,1*17,35-1,5*2,4*21</t>
  </si>
  <si>
    <t>15,1*1,0*2-1,2*0,8*7</t>
  </si>
  <si>
    <t>3,1*10,7+2,8*10,8-1,2*0,9</t>
  </si>
  <si>
    <t>1,55*1,6</t>
  </si>
  <si>
    <t>8,165</t>
  </si>
  <si>
    <t>63152266R</t>
  </si>
  <si>
    <t>deska tepelně izolační minerální kontaktních fasád podélné vlákno tl 160mm</t>
  </si>
  <si>
    <t>-2053817320</t>
  </si>
  <si>
    <t>2389,0*1,02+0,22</t>
  </si>
  <si>
    <t>622221211</t>
  </si>
  <si>
    <t>Montáž druhé vrstvy kontaktního zateplení z desek z minerální vlny celkové tloušťky do 240 mm</t>
  </si>
  <si>
    <t>-1961690105</t>
  </si>
  <si>
    <t>montáž nových rámečku kolem oken - detaily fasády</t>
  </si>
  <si>
    <t>polystyrénu tl. 60 mm</t>
  </si>
  <si>
    <t>spodní vodorovný rámeček (pod parapetem), šířka 120-150 mm</t>
  </si>
  <si>
    <t>(0,12+0,15)/2*(31,25*2+6,55+19,9*2+7,7+11,0*3+22,35*6+15,65*3)</t>
  </si>
  <si>
    <t>(0,12+0,15)/2*(9,95*3+2,95*2+28,35*2+11,2*2)</t>
  </si>
  <si>
    <t>horní vodorovný rámeček , šířka 120 mm</t>
  </si>
  <si>
    <t>0,12*(31,25*2+6,55+19,9*2+7,7+11,0*3+22,35*6+15,65*3)</t>
  </si>
  <si>
    <t>0,12*(9,95*3+2,95*2+28,35*2+11,2*2)</t>
  </si>
  <si>
    <t>svislé rámečky, šířka 120 mm</t>
  </si>
  <si>
    <t>0,12*2,4*(10+5+12+9+8)</t>
  </si>
  <si>
    <t>0,12*9,6*4</t>
  </si>
  <si>
    <t>4,13</t>
  </si>
  <si>
    <t xml:space="preserve">přípočet na spádové klínky z minerální </t>
  </si>
  <si>
    <t>izolace nad rámečkem - viz detail nadpraží</t>
  </si>
  <si>
    <t>135,0*0,2</t>
  </si>
  <si>
    <t>622142001</t>
  </si>
  <si>
    <t>Potažení vnějších stěn sklovláknitým pletivem vtlačeným do tenkovrstvé hmoty</t>
  </si>
  <si>
    <t>863736267</t>
  </si>
  <si>
    <t>nové rámečky kolem oken</t>
  </si>
  <si>
    <t>druhá vrstva vyztužena sklovláknitým pletivem</t>
  </si>
  <si>
    <t>((0,12+0,15)/2+0,06*2)*(31,25*2+6,55+19,9*2+7,7+11,0*3+22,35*6+15,65*3)</t>
  </si>
  <si>
    <t>((0,12+0,15)/2+0,06*2)*(9,95*3+2,95*2+28,35*2+11,2*2)</t>
  </si>
  <si>
    <t>(0,12+0,1)*(31,25*2+6,55+19,9*2+7,7+11,0*3+22,35*6+15,65*3)</t>
  </si>
  <si>
    <t>(0,12+0,1)*(9,95*3+2,95*2+28,35*2+11,2*2)</t>
  </si>
  <si>
    <t>(0,12+0,1)*2,4*(10+5+12+9+8)</t>
  </si>
  <si>
    <t>(0,12+0,1)*9,6*4</t>
  </si>
  <si>
    <t>4,731</t>
  </si>
  <si>
    <t>-1405713469</t>
  </si>
  <si>
    <t>ztratné 10%- dodávka, doprava</t>
  </si>
  <si>
    <t>pol.622211211</t>
  </si>
  <si>
    <t>162,0*1,1</t>
  </si>
  <si>
    <t>622221041</t>
  </si>
  <si>
    <t>Montáž kontaktního zateplení vnějších stěn lepením a mechanickým kotvením desek z minerální vlny s podélnou orientací do zdiva a betonu tl přes 160 do 200mm</t>
  </si>
  <si>
    <t>-2095532194</t>
  </si>
  <si>
    <t>vyrovnání niky 200/200 po demontáži</t>
  </si>
  <si>
    <t>stávajícího svodu</t>
  </si>
  <si>
    <t>0,2*15,0*2</t>
  </si>
  <si>
    <t>63141426R</t>
  </si>
  <si>
    <t>deska tepelně izolační minerální kontaktních fasád podélné vlákno tl 200mm</t>
  </si>
  <si>
    <t>54917819</t>
  </si>
  <si>
    <t>ztratné 2%</t>
  </si>
  <si>
    <t>pol.622221041</t>
  </si>
  <si>
    <t>6,0*1,02+0,88</t>
  </si>
  <si>
    <t>621251105</t>
  </si>
  <si>
    <t xml:space="preserve">Příplatek k cenám kontaktního zateplení podhledů za zápustnou montáž a použití  použití tepelněizolačních zátek z minerální vlny</t>
  </si>
  <si>
    <t>1479967103</t>
  </si>
  <si>
    <t>55,0</t>
  </si>
  <si>
    <t>622251101</t>
  </si>
  <si>
    <t>Příplatek k cenám kontaktního zateplení vnějších stěn za zápustnou montáž a použití tepelněizolačních zátek z polystyrenu</t>
  </si>
  <si>
    <t>47927770</t>
  </si>
  <si>
    <t>pol.622211021+622211031</t>
  </si>
  <si>
    <t>231,0+9,0</t>
  </si>
  <si>
    <t>622251105</t>
  </si>
  <si>
    <t>Příplatek k cenám kontaktního zateplení vnějších stěn za zápustnou montáž a použití použití tepelněizolačních zátek z minerální vlny</t>
  </si>
  <si>
    <t>-1658062700</t>
  </si>
  <si>
    <t>2389,0</t>
  </si>
  <si>
    <t>pol.622221211</t>
  </si>
  <si>
    <t>162,0</t>
  </si>
  <si>
    <t>6,0</t>
  </si>
  <si>
    <t>pol.622212051 mezisoučet A</t>
  </si>
  <si>
    <t>96,0*0,27+0,08</t>
  </si>
  <si>
    <t>pol.622212051 mezisoučet B</t>
  </si>
  <si>
    <t>368,0*(0,31+0,37)/2+0,88</t>
  </si>
  <si>
    <t>pol.622222051 ,ztratné 5%</t>
  </si>
  <si>
    <t>1342,0*(0,31+0,37)/2+0,72</t>
  </si>
  <si>
    <t>622212051</t>
  </si>
  <si>
    <t>Montáž kontaktního zateplení vnějšího ostění, nadpraží nebo parapetu hl. špalety do 400 mm lepením desek z polystyrenu tl do 40 mm</t>
  </si>
  <si>
    <t>-1439903805</t>
  </si>
  <si>
    <t xml:space="preserve">okna v soklové části - nadpraží  ostění hl. 270 mm</t>
  </si>
  <si>
    <t>ostění - XPS tl.30 mm</t>
  </si>
  <si>
    <t>1,8*16+1,4*8+0,55*6+0,8*14+0,6*4+0,7*12</t>
  </si>
  <si>
    <t>nadpraží - XPS tl.30 mm</t>
  </si>
  <si>
    <t>1,5*8+0,9*4+0,85*3+0,95*6</t>
  </si>
  <si>
    <t>1,85</t>
  </si>
  <si>
    <t xml:space="preserve">parapety oken                                </t>
  </si>
  <si>
    <t>1,5*(27+21+27+15+22+21+29)</t>
  </si>
  <si>
    <t>(1,2*7+0,85*5+0,95+23+3,0*6+2,7*6+0,9*12)</t>
  </si>
  <si>
    <t>(0,9*4+1,5*16)</t>
  </si>
  <si>
    <t>15,8</t>
  </si>
  <si>
    <t>BCL.0001337.URS</t>
  </si>
  <si>
    <t>deska z extrudovaného polystyrénu BACHL XPS 300 SF 30mm</t>
  </si>
  <si>
    <t>2091088993</t>
  </si>
  <si>
    <t>pol.622212051 mezisoučet A, ztratné 10%</t>
  </si>
  <si>
    <t>91,0*0,27*1,1</t>
  </si>
  <si>
    <t>pol.622212051 mezisoučet B, ztratné 10%</t>
  </si>
  <si>
    <t>368,0*(0,31+0,37)/2*1,1+0,341</t>
  </si>
  <si>
    <t>622222051</t>
  </si>
  <si>
    <t>Montáž kontaktního zateplení vnějšího ostění, nadpraží nebo parapetu hl. špalety do 400 mm lepením desek z minerální vlny tl do 40 mm</t>
  </si>
  <si>
    <t>616839576</t>
  </si>
  <si>
    <t xml:space="preserve">nadpraží  ostění hl.310 mm až 370 mm</t>
  </si>
  <si>
    <t xml:space="preserve">ostění oken                      </t>
  </si>
  <si>
    <t>2,4*(27+21+27+15+22+21+29)*2</t>
  </si>
  <si>
    <t>(0,7*23+1,6*7+0,55*5+2,4*10)*2</t>
  </si>
  <si>
    <t>(1,3*2+1,5*12+1,45*4+1,8*8+1,5*8)*2</t>
  </si>
  <si>
    <t>20,7</t>
  </si>
  <si>
    <t xml:space="preserve">nadpraží oken                                </t>
  </si>
  <si>
    <t>10,8</t>
  </si>
  <si>
    <t>ostění, nadpraží dveří</t>
  </si>
  <si>
    <t>2,5*3+1,5+2,4*2+0,95+2,15*2+2,7+2,4*2</t>
  </si>
  <si>
    <t>1,5+3,1*2+2,4+2,1*2+1,5+3,47*2</t>
  </si>
  <si>
    <t>8,71</t>
  </si>
  <si>
    <t>méně ostění a nadpraží otvorů v soklové části - pol.6222125051 mezisoučet A</t>
  </si>
  <si>
    <t>-91,0</t>
  </si>
  <si>
    <t>63151510R</t>
  </si>
  <si>
    <t xml:space="preserve">deska tepelně izolační minerální kontaktních fasád kolmé vlákno  tl 30mm</t>
  </si>
  <si>
    <t>-1760796449</t>
  </si>
  <si>
    <t>1342,0*(0,31+0,37)/2*1,05+0,906</t>
  </si>
  <si>
    <t>622252001</t>
  </si>
  <si>
    <t>Montáž profilů kontaktního zateplení připevněných mechanicky</t>
  </si>
  <si>
    <t>271972524</t>
  </si>
  <si>
    <t xml:space="preserve">"pro tl.160mm </t>
  </si>
  <si>
    <t>13,0*2+1,0+5,5*2+1,0+10,5+21,2+66,0</t>
  </si>
  <si>
    <t>10,6*2+12,7+3,0+15,5+40,5+2,0</t>
  </si>
  <si>
    <t>231,6*0,05+0,82</t>
  </si>
  <si>
    <t>"pro tl.140 mm</t>
  </si>
  <si>
    <t>244,0</t>
  </si>
  <si>
    <t>59051634</t>
  </si>
  <si>
    <t>profil zakládací Al tl 1,0mm pro ETICS pro izolant tl 140mm</t>
  </si>
  <si>
    <t>1790596803</t>
  </si>
  <si>
    <t>"ztratné 5%</t>
  </si>
  <si>
    <t>"pol.622252001 mezisoučet B</t>
  </si>
  <si>
    <t>244,0*1,05+0,8</t>
  </si>
  <si>
    <t>59051638</t>
  </si>
  <si>
    <t>profil zakládací Al tl 1,0mm pro ETICS pro izolant tl 160mm</t>
  </si>
  <si>
    <t>54334833</t>
  </si>
  <si>
    <t>"pol.622252001 mezisoučet A</t>
  </si>
  <si>
    <t>622252002</t>
  </si>
  <si>
    <t>Montáž profilů kontaktního zateplení lepených</t>
  </si>
  <si>
    <t>-78964654</t>
  </si>
  <si>
    <t xml:space="preserve">lišta rohová Al ,10/15 cm s tkaninou </t>
  </si>
  <si>
    <t>svislé rohy fasádních otvorů</t>
  </si>
  <si>
    <t>okna</t>
  </si>
  <si>
    <t>(2,4*151+1,5*9+0,7*23+0,55*5+1,8*7+1,5*12+1,45*4)*2</t>
  </si>
  <si>
    <t>(1,3*2+2,4*4+1,8*8+0,9*2)*2</t>
  </si>
  <si>
    <t>dveře</t>
  </si>
  <si>
    <t>(2,1+3,1+3,4+2,4+2,5*2+2,4*2)*2</t>
  </si>
  <si>
    <t>30,3</t>
  </si>
  <si>
    <t>rohy a kouty objektu svislé</t>
  </si>
  <si>
    <t>11,0+14,5+3,4*2+16,0+15,0*2+16,0*2+14,0+2,7*4</t>
  </si>
  <si>
    <t>1,8*2+14,0+14,5*4+12,5+4,1*2+13,0*2</t>
  </si>
  <si>
    <t xml:space="preserve">vodorovná hrana </t>
  </si>
  <si>
    <t>25,3*2+27,3+11,5+45,2+19,1+48,2+14,0</t>
  </si>
  <si>
    <t>5,0*2+3,5+3,1*2+6,0+8,2</t>
  </si>
  <si>
    <t>30,8</t>
  </si>
  <si>
    <t xml:space="preserve">lišta s okapničkou Al </t>
  </si>
  <si>
    <t>nadpraží fasádních otvorů</t>
  </si>
  <si>
    <t>1,5*151+1,5*9+0,95*23+0,85*5+1,2*7+0,9*12+0,9*4</t>
  </si>
  <si>
    <t>2,7*2+2,7*4+1,5*8+1,2*2</t>
  </si>
  <si>
    <t>2,4+1,5+1,5+2,7+2,5*2+1,5*2</t>
  </si>
  <si>
    <t>14,4</t>
  </si>
  <si>
    <t>Mezisoučet C</t>
  </si>
  <si>
    <t>profil parapetní připojovací</t>
  </si>
  <si>
    <t>1,55*151+1,55*9+1,0*23+0,9*5+1,25*7+0,95*12+0,95*4</t>
  </si>
  <si>
    <t>2,75*2+2,75*4+1,55*8+1,25*2</t>
  </si>
  <si>
    <t>8,15</t>
  </si>
  <si>
    <t>Mezisoučet D</t>
  </si>
  <si>
    <t>profil okenní a dveřní připojovací</t>
  </si>
  <si>
    <t>mezisoučet A+C+D</t>
  </si>
  <si>
    <t>991,0+350,0+339,0</t>
  </si>
  <si>
    <t>Mezisoučet E</t>
  </si>
  <si>
    <t xml:space="preserve">profil ukončovací plastový pro napojení oplechování  (ke K1)</t>
  </si>
  <si>
    <t>35,0</t>
  </si>
  <si>
    <t>Mezisoučet F</t>
  </si>
  <si>
    <t>dilatační lišta rohová</t>
  </si>
  <si>
    <t>80,0</t>
  </si>
  <si>
    <t>Mezisoučet G</t>
  </si>
  <si>
    <t>dilatační lišta stěnová</t>
  </si>
  <si>
    <t>30,0</t>
  </si>
  <si>
    <t>Mezisoučet H</t>
  </si>
  <si>
    <t>63127464</t>
  </si>
  <si>
    <t>profil rohový Al 15x15mm s výztužnou tkaninou š 100mm pro ETICS</t>
  </si>
  <si>
    <t>-316513360</t>
  </si>
  <si>
    <t>dle pol.622252002 mezisoučet A+B</t>
  </si>
  <si>
    <t>(991,0+538,0)*1,05+0,55</t>
  </si>
  <si>
    <t>59051510</t>
  </si>
  <si>
    <t>profil začišťovací s okapnicí PVC s výztužnou tkaninou pro nadpraží ETICS</t>
  </si>
  <si>
    <t>721092285</t>
  </si>
  <si>
    <t>dle pol.622252002 mezisoučet C</t>
  </si>
  <si>
    <t>350,0*1,05</t>
  </si>
  <si>
    <t>59051512</t>
  </si>
  <si>
    <t>profil začišťovací s okapnicí PVC s výztužnou tkaninou pro parapet ETICS</t>
  </si>
  <si>
    <t>469999633</t>
  </si>
  <si>
    <t>dle pol.622252002 mezisoučet D</t>
  </si>
  <si>
    <t>339,0*1,05+0,05</t>
  </si>
  <si>
    <t>5905147R</t>
  </si>
  <si>
    <t xml:space="preserve">profil okenní (dveřní) PVC 9mm s výztužnou tkaninou pro  ETICS</t>
  </si>
  <si>
    <t>1844881948</t>
  </si>
  <si>
    <t>dle pol.622252002 mezisoučet E</t>
  </si>
  <si>
    <t>1680,0*1,05</t>
  </si>
  <si>
    <t>2834220R</t>
  </si>
  <si>
    <t>profil plastový pro napojení oplechování</t>
  </si>
  <si>
    <t>199075315</t>
  </si>
  <si>
    <t>dle pol.622252002 mezisoučet F</t>
  </si>
  <si>
    <t>35,0*1,05+0,25</t>
  </si>
  <si>
    <t>59051502</t>
  </si>
  <si>
    <t>profil dilatační rohový PVC s výztužnou tkaninou pro ETICS</t>
  </si>
  <si>
    <t>-818756699</t>
  </si>
  <si>
    <t>dle pol.622252002 mezisoučet G</t>
  </si>
  <si>
    <t>80,0*1,05</t>
  </si>
  <si>
    <t>59051500</t>
  </si>
  <si>
    <t>profil dilatační stěnový PVC s výztužnou tkaninou pro ETICS</t>
  </si>
  <si>
    <t>1422971655</t>
  </si>
  <si>
    <t>dle pol.622252002 mezisoučet H</t>
  </si>
  <si>
    <t>30,0*1,05</t>
  </si>
  <si>
    <t>931994142</t>
  </si>
  <si>
    <t>Těsnění dilatační spáry betonové konstrukce polyuretanovým tmelem do pl 4,0 cm2</t>
  </si>
  <si>
    <t>1013559051</t>
  </si>
  <si>
    <t>"dilatační spára mezi stávajícími objekty</t>
  </si>
  <si>
    <t>"a novým zateplovacím systémem</t>
  </si>
  <si>
    <t>105,0</t>
  </si>
  <si>
    <t>621521012</t>
  </si>
  <si>
    <t>Tenkovrstvá silikátová zrnitá omítka zrnitost 1,5 mm vnějších podhledů</t>
  </si>
  <si>
    <t>-33217749</t>
  </si>
  <si>
    <t>omyvatelná, paropropustná, barva dle projektu</t>
  </si>
  <si>
    <t>pol.621221021 - římsy</t>
  </si>
  <si>
    <t>622521012</t>
  </si>
  <si>
    <t>Tenkovrstvá silikátová zrnitá omítka zrnitost 1,5 mm vnějších stěn</t>
  </si>
  <si>
    <t>-615102815</t>
  </si>
  <si>
    <t>fasáda F1</t>
  </si>
  <si>
    <t>pol.62221031 mezisoučet A</t>
  </si>
  <si>
    <t>1936,0</t>
  </si>
  <si>
    <t>pol.622211031</t>
  </si>
  <si>
    <t>9,0</t>
  </si>
  <si>
    <t xml:space="preserve">ostění otvorů  - cca 3/4 otvorů</t>
  </si>
  <si>
    <t>pol.63151510R (odd.62)</t>
  </si>
  <si>
    <t>480,0*0,75</t>
  </si>
  <si>
    <t>nevykázané drobné plochy</t>
  </si>
  <si>
    <t>621531022</t>
  </si>
  <si>
    <t>Tenkovrstvá silikonová zrnitá omítka zrnitost 2,0 mm vnějších podhledů</t>
  </si>
  <si>
    <t>-853450083</t>
  </si>
  <si>
    <t>dle pol.621221041 - strop průjezdu</t>
  </si>
  <si>
    <t>622521032</t>
  </si>
  <si>
    <t>Tenkovrstvá silikátová zrnitá omítka zrnitost 3,0 mm vnějších stěn</t>
  </si>
  <si>
    <t>2048303491</t>
  </si>
  <si>
    <t>fasáda F2</t>
  </si>
  <si>
    <t xml:space="preserve">ostění otvorů  - cca 1/4 otvorů</t>
  </si>
  <si>
    <t>480,0*0,25</t>
  </si>
  <si>
    <t>-550226347</t>
  </si>
  <si>
    <t>sokl nad terénem</t>
  </si>
  <si>
    <t>fasáda skldaba F3</t>
  </si>
  <si>
    <t>+skladba F4 nadzemní část</t>
  </si>
  <si>
    <t>ostění otvorů v soklové části</t>
  </si>
  <si>
    <t>29,0</t>
  </si>
  <si>
    <t>261</t>
  </si>
  <si>
    <t>621151011</t>
  </si>
  <si>
    <t>Penetrační silikátový nátěr vnějších tenkovrstvých omítek podhledů</t>
  </si>
  <si>
    <t>1222168033</t>
  </si>
  <si>
    <t>151+55</t>
  </si>
  <si>
    <t>262</t>
  </si>
  <si>
    <t>622151011</t>
  </si>
  <si>
    <t>Penetrační silikátový nátěr vnějších tenkovrstvých omítek stěn</t>
  </si>
  <si>
    <t>-1797233777</t>
  </si>
  <si>
    <t>2315+573+260</t>
  </si>
  <si>
    <t>629999011</t>
  </si>
  <si>
    <t>Příplatek k úpravám povrchů za provádění styku dvou barev nebo struktur na fasádě</t>
  </si>
  <si>
    <t>-1177113901</t>
  </si>
  <si>
    <t xml:space="preserve">dle barevného řešení </t>
  </si>
  <si>
    <t>přechod barvy soklu a fasády</t>
  </si>
  <si>
    <t>240,0</t>
  </si>
  <si>
    <t>přechod barevných ploch kolem rámečků</t>
  </si>
  <si>
    <t>1100,0</t>
  </si>
  <si>
    <t>ostatní barevné přechody</t>
  </si>
  <si>
    <t>1,1*138+31,0+8,0+51,0+14,0+2,2</t>
  </si>
  <si>
    <t>622323111</t>
  </si>
  <si>
    <t>Vápenocementová omítka hladkých vnějších stěn tloušťky do 5 mm nanášená ručně</t>
  </si>
  <si>
    <t>1202677851</t>
  </si>
  <si>
    <t xml:space="preserve">"vyrovnání stěny po otlučení </t>
  </si>
  <si>
    <t>nesoudržných částí zdiva - průměrná tl. 50 mm</t>
  </si>
  <si>
    <t xml:space="preserve"> - zdivo pod terénem, které nebylo sanováno</t>
  </si>
  <si>
    <t>622323391</t>
  </si>
  <si>
    <t>Příplatek k vápenocementové omítce hladkých vnějších stěn za každý další 1 mm tloušťky strojně</t>
  </si>
  <si>
    <t>-1850466513</t>
  </si>
  <si>
    <t>pol.622323111 mezisoučet A</t>
  </si>
  <si>
    <t>celková tl. omítky 10 mm</t>
  </si>
  <si>
    <t>35,0*5</t>
  </si>
  <si>
    <t>629991011</t>
  </si>
  <si>
    <t>Zakrytí výplní otvorů a svislých ploch fólií přilepenou lepící páskou</t>
  </si>
  <si>
    <t>-1559774795</t>
  </si>
  <si>
    <t>1,5*2,4*(29+21+12+27+27+21+25)</t>
  </si>
  <si>
    <t>1,5*1,5*8+0,7*0,95*6+0,55*0,85*4</t>
  </si>
  <si>
    <t>0,7*0,95*17+1,2*1,6*7+1,2*0,9</t>
  </si>
  <si>
    <t>3,4*1,5+2,1*2,4+3,2*1,05*2+3,1*1,5</t>
  </si>
  <si>
    <t>2,4*2,7+1,2*0,9+0,9*1,5*16</t>
  </si>
  <si>
    <t>3,0*2,4*6+2,7*2,4*4+2,7*1,3*2</t>
  </si>
  <si>
    <t>2,5*2,0*2+1,45*1,8*8</t>
  </si>
  <si>
    <t>9,425</t>
  </si>
  <si>
    <t>62999000R</t>
  </si>
  <si>
    <t>Oprava poškozené římsy na jihozápadní fasádě</t>
  </si>
  <si>
    <t>732391787</t>
  </si>
  <si>
    <t>předpoklad opravy :</t>
  </si>
  <si>
    <t>ubourání, začištění cementovou maltou</t>
  </si>
  <si>
    <t>zarovnání truhlíkem z cementotřískových desek</t>
  </si>
  <si>
    <t>1,5</t>
  </si>
  <si>
    <t>Detail bude upřesněn při provádění.</t>
  </si>
  <si>
    <t>622220000R</t>
  </si>
  <si>
    <t>Dilatační spoje (jinde nevykázané) tmeleny vhodným systémovým trvale pružným venkovním tmelem, odolným UV záření a povětrnostním vlivů</t>
  </si>
  <si>
    <t>Kč</t>
  </si>
  <si>
    <t>-991390728</t>
  </si>
  <si>
    <t>Podlahy a podlahové konstrukce</t>
  </si>
  <si>
    <t>637211122</t>
  </si>
  <si>
    <t>Okapový chodník z betonových dlaždic tl 60 mm kladených do písku se zalitím spár MC</t>
  </si>
  <si>
    <t>-579582263</t>
  </si>
  <si>
    <t>v místech styku soklu s rostlým terénem - tl. lože 50 mm</t>
  </si>
  <si>
    <t>Lešení a stavební výtahy</t>
  </si>
  <si>
    <t>949101112</t>
  </si>
  <si>
    <t>Lešení pomocné pro objekty pozemních staveb s lešeňovou podlahou v přes 1,9 do 3,5 m zatížení do 150 kg/m2</t>
  </si>
  <si>
    <t>37475766</t>
  </si>
  <si>
    <t>práce v průjezdu</t>
  </si>
  <si>
    <t>10,8*5,0</t>
  </si>
  <si>
    <t>949101111</t>
  </si>
  <si>
    <t>Lešení pomocné pro objekty pozemních staveb s lešeňovou podlahou v do 1,9 m zatížení do 150 kg/m2</t>
  </si>
  <si>
    <t>-1363939368</t>
  </si>
  <si>
    <t>ostatní práce u vstupů</t>
  </si>
  <si>
    <t>941111122</t>
  </si>
  <si>
    <t>Montáž lešení řadového trubkového lehkého s podlahami zatížení do 200 kg/m2 š přes 0,9 do 1,2 m v přes 10 do 25 m</t>
  </si>
  <si>
    <t>-129480370</t>
  </si>
  <si>
    <t>P4</t>
  </si>
  <si>
    <t>(13,8-1,5)*11,0</t>
  </si>
  <si>
    <t>(13,0-1,5)*(15,5+1,2)</t>
  </si>
  <si>
    <t>P3</t>
  </si>
  <si>
    <t>(12,8-1,5)*(2,5+1,2)</t>
  </si>
  <si>
    <t>(11,1-1,5)*(5,0+1,2)</t>
  </si>
  <si>
    <t>(12,8+11,1)/2*3,5</t>
  </si>
  <si>
    <t>P2</t>
  </si>
  <si>
    <t>((11,1+12,1)/2-1,5)*(16,5+1,2)</t>
  </si>
  <si>
    <t>(13,0-1,5)*5,0</t>
  </si>
  <si>
    <t>((13,0+14,0)/2-1,5)*15,8</t>
  </si>
  <si>
    <t>((14,0+14,5)/2-1,5)*(6,9+1,2)</t>
  </si>
  <si>
    <t>P6</t>
  </si>
  <si>
    <t>((16,0+16,4)/2-1,5)*(13,1+1,2)</t>
  </si>
  <si>
    <t>(14,5-1,5)*(5,6+1,2)</t>
  </si>
  <si>
    <t>P5</t>
  </si>
  <si>
    <t>(14,7-1,5)*46,2</t>
  </si>
  <si>
    <t>((13,0+16,9)/2-1,5)*(10,5+1,2)</t>
  </si>
  <si>
    <t>P1</t>
  </si>
  <si>
    <t>(15,0+1,5)*(24,5+1,2)*2</t>
  </si>
  <si>
    <t>(16,0-1,5)*(17,5+1,2*2+1,0*2+1,2*2)</t>
  </si>
  <si>
    <t>28,085</t>
  </si>
  <si>
    <t>941111222</t>
  </si>
  <si>
    <t>Příplatek k lešení řadovému trubkovému lehkému s podlahami š 1,2 m v 25 m za první a ZKD den použití</t>
  </si>
  <si>
    <t>1168952622</t>
  </si>
  <si>
    <t>celkem 90 dní</t>
  </si>
  <si>
    <t>3294,0*90</t>
  </si>
  <si>
    <t>944511111</t>
  </si>
  <si>
    <t>Montáž ochranné sítě z textilie z umělých vláken</t>
  </si>
  <si>
    <t>-768570363</t>
  </si>
  <si>
    <t>944511211</t>
  </si>
  <si>
    <t>Příplatek k ochranné síti za první a ZKD den použití</t>
  </si>
  <si>
    <t>842291294</t>
  </si>
  <si>
    <t>pol.944511111</t>
  </si>
  <si>
    <t>106</t>
  </si>
  <si>
    <t>944711111</t>
  </si>
  <si>
    <t>Montáž záchytné stříšky š do 1,5 m</t>
  </si>
  <si>
    <t>-1432574412</t>
  </si>
  <si>
    <t>107</t>
  </si>
  <si>
    <t>944711211</t>
  </si>
  <si>
    <t>Příplatek k záchytné stříšce š přes do 1,5 m za první a ZKD den použití</t>
  </si>
  <si>
    <t>2111771726</t>
  </si>
  <si>
    <t>12,0*90</t>
  </si>
  <si>
    <t>108</t>
  </si>
  <si>
    <t>941111822</t>
  </si>
  <si>
    <t>Demontáž lešení řadového trubkového lehkého s podlahami zatížení do 200 kg/m2 š přes 0,9 do 1,2 m v přes 10 do 25 m</t>
  </si>
  <si>
    <t>-206452245</t>
  </si>
  <si>
    <t>109</t>
  </si>
  <si>
    <t>944511811</t>
  </si>
  <si>
    <t>Demontáž ochranné sítě z textilie z umělých vláken</t>
  </si>
  <si>
    <t>-827894885</t>
  </si>
  <si>
    <t>110</t>
  </si>
  <si>
    <t>944711811</t>
  </si>
  <si>
    <t>Demontáž záchytné stříšky š přes do 1,5 m</t>
  </si>
  <si>
    <t>-1267615050</t>
  </si>
  <si>
    <t>111</t>
  </si>
  <si>
    <t>95002010R</t>
  </si>
  <si>
    <t>Demontáž informačních tabulí, cedulí nebo značek na fasádě ke zpětnému použití</t>
  </si>
  <si>
    <t>1792312532</t>
  </si>
  <si>
    <t>112</t>
  </si>
  <si>
    <t>95002020R</t>
  </si>
  <si>
    <t>Zpětná montáž informačních tabulí, cedulí nebo značek do původní polohy včetně kotvení do zateplené fasády</t>
  </si>
  <si>
    <t>-976177561</t>
  </si>
  <si>
    <t>113</t>
  </si>
  <si>
    <t>95002035R</t>
  </si>
  <si>
    <t>Nová fasádní dvířka pro zateplené fasády včetně kotvení ( z desky z hliníkových profilů s cementovou stavební deskou, dvířka přizpůsobena pro natažení fasádní omítky, tlačný zámek) - montáž, dodávka, doprava</t>
  </si>
  <si>
    <t>1535526763</t>
  </si>
  <si>
    <t>1,0*0,5+0,3*0,3+0,6*0,68</t>
  </si>
  <si>
    <t>1,3*0,5</t>
  </si>
  <si>
    <t>0,552</t>
  </si>
  <si>
    <t>114</t>
  </si>
  <si>
    <t>95002245R</t>
  </si>
  <si>
    <t>Nová elektroinstalační krabice do zateplené fasády včetně kotvení - montáž, dodávka, doprava</t>
  </si>
  <si>
    <t>-1354109351</t>
  </si>
  <si>
    <t>115</t>
  </si>
  <si>
    <t>95002065R</t>
  </si>
  <si>
    <t xml:space="preserve">Větrací hlavice na fasádě  - montáž, dodávka, doprava</t>
  </si>
  <si>
    <t>-106944394</t>
  </si>
  <si>
    <t>116</t>
  </si>
  <si>
    <t>952902121</t>
  </si>
  <si>
    <t>Čištění budov zametení drsných podlah</t>
  </si>
  <si>
    <t>897767056</t>
  </si>
  <si>
    <t>117</t>
  </si>
  <si>
    <t>967031732</t>
  </si>
  <si>
    <t>Přisekání plošné zdiva z cihel pálených na MV nebo MVC tl do 100 mm</t>
  </si>
  <si>
    <t>-786251638</t>
  </si>
  <si>
    <t>odsekání plochy parapetu o tl. 30 mmm</t>
  </si>
  <si>
    <t>0,15*(1,2*8+0,85*6+1,5*8+0,9*4)</t>
  </si>
  <si>
    <t>0,15*(0,95*23+0,85*2+2,7*6+0,9*12+1,5*10)</t>
  </si>
  <si>
    <t>0,15*(3,0+6+2,7*6)</t>
  </si>
  <si>
    <t>0,15*1,5*160</t>
  </si>
  <si>
    <t>5,842</t>
  </si>
  <si>
    <t>118</t>
  </si>
  <si>
    <t>971033451</t>
  </si>
  <si>
    <t>Vybourání otvorů ve zdivu cihelném pl do 0,25 m2 na MVC nebo MV tl do 450 mm</t>
  </si>
  <si>
    <t>-1050907733</t>
  </si>
  <si>
    <t>pro přesun stávajícího ventilátoru</t>
  </si>
  <si>
    <t>119</t>
  </si>
  <si>
    <t>966053121</t>
  </si>
  <si>
    <t>Vybourání částí ŽB říms vyložených do 250 mm</t>
  </si>
  <si>
    <t>-1602516522</t>
  </si>
  <si>
    <t>ŽB rámečky kolem okem</t>
  </si>
  <si>
    <t>pohled P1</t>
  </si>
  <si>
    <t>22,1*12+2,65*12+15,4*6+2,65*6</t>
  </si>
  <si>
    <t>pohled P2</t>
  </si>
  <si>
    <t>31,1*4+2,65*4+13,0*2+2,65*2</t>
  </si>
  <si>
    <t>pohled P5</t>
  </si>
  <si>
    <t>9,8*6+2,65*3+3,0*4+9,8*4+28,1*4+2,65*8+11,3*4</t>
  </si>
  <si>
    <t>pohled P6</t>
  </si>
  <si>
    <t>10,8*6+2,65*3</t>
  </si>
  <si>
    <t>8,9</t>
  </si>
  <si>
    <t>120</t>
  </si>
  <si>
    <t>966079881</t>
  </si>
  <si>
    <t>Přerušení různých ocelových profilů průřezu do 700 mm2</t>
  </si>
  <si>
    <t>-55052192</t>
  </si>
  <si>
    <t>stávející okenní rámečky</t>
  </si>
  <si>
    <t>vetknuté profily I80 (plocha cca 700 mm2)</t>
  </si>
  <si>
    <t>předpoklad á 500 mm</t>
  </si>
  <si>
    <t>pol.966053121</t>
  </si>
  <si>
    <t>950,0/0,5</t>
  </si>
  <si>
    <t>podélný profil U120 - cca řez po 2 m</t>
  </si>
  <si>
    <t xml:space="preserve">plocha U120  cca 1700 mm2</t>
  </si>
  <si>
    <t>pol.966052121</t>
  </si>
  <si>
    <t>950,0/2,0</t>
  </si>
  <si>
    <t>121</t>
  </si>
  <si>
    <t>966079991</t>
  </si>
  <si>
    <t>Příplatek k přerušení různých ocelových profilů ZKD 500 mm2 průřezu</t>
  </si>
  <si>
    <t>1365128682</t>
  </si>
  <si>
    <t>pol.966079881 mezisoučet B</t>
  </si>
  <si>
    <t>485,0*2</t>
  </si>
  <si>
    <t>122</t>
  </si>
  <si>
    <t>966051111</t>
  </si>
  <si>
    <t>Bourání betonových palisád osazovaných v řadě</t>
  </si>
  <si>
    <t>-1211311210</t>
  </si>
  <si>
    <t>palisády u průjezdu</t>
  </si>
  <si>
    <t>0,75*0,25*(0,72+0,65)</t>
  </si>
  <si>
    <t>123</t>
  </si>
  <si>
    <t>966072811</t>
  </si>
  <si>
    <t>Rozebrání rámového oplocení na ocelové sloupky v přes 1 do 2 m</t>
  </si>
  <si>
    <t>1910240127</t>
  </si>
  <si>
    <t>oplocení u únikového schodiště</t>
  </si>
  <si>
    <t>5,0</t>
  </si>
  <si>
    <t>124</t>
  </si>
  <si>
    <t>966008221</t>
  </si>
  <si>
    <t>Bourání betonového nebo polymerbetonového odvodňovacího žlabu š do 200 mm</t>
  </si>
  <si>
    <t>-254424164</t>
  </si>
  <si>
    <t>odvodňovací žlaby v dlažbě před vstupy - ke zpětnému použití</t>
  </si>
  <si>
    <t>125</t>
  </si>
  <si>
    <t>965042141</t>
  </si>
  <si>
    <t>Bourání podkladů pod dlažby nebo mazanin betonových nebo z litého asfaltu tl do 100 mm pl přes 4 m2</t>
  </si>
  <si>
    <t>-167816645</t>
  </si>
  <si>
    <t>stávající okapový chodník</t>
  </si>
  <si>
    <t>0,15*0,6*110,0+0,4</t>
  </si>
  <si>
    <t>126</t>
  </si>
  <si>
    <t>965042241</t>
  </si>
  <si>
    <t>Bourání podkladů pod dlažby nebo mazanin betonových nebo z litého asfaltu tl přes 100 mm pl přes 4 m2</t>
  </si>
  <si>
    <t>-1222735860</t>
  </si>
  <si>
    <t>okapový chodník u bytu školníka</t>
  </si>
  <si>
    <t>0,25*0,8*16,5</t>
  </si>
  <si>
    <t>127</t>
  </si>
  <si>
    <t>-1234119894</t>
  </si>
  <si>
    <t>poškozené a odpadající části omítky</t>
  </si>
  <si>
    <t>- opravované fasády F1 - cca 30%</t>
  </si>
  <si>
    <t>1936,0*0,3</t>
  </si>
  <si>
    <t xml:space="preserve">ostění oken - 100%                                  </t>
  </si>
  <si>
    <t>0,15*2,4*(27+21+27+15+22+21+29)*2</t>
  </si>
  <si>
    <t>0,15*(0,7*23+1,6*7+0,55*5+2,4*10)*2</t>
  </si>
  <si>
    <t>0,15*(1,3*2+1,5*12+1,45*4+1,8*8+1,5*8)*2</t>
  </si>
  <si>
    <t>8,305</t>
  </si>
  <si>
    <t xml:space="preserve">nadpraží oken - 100%                                        </t>
  </si>
  <si>
    <t>0,15*1,5*(27+21+27+15+22+21+29)</t>
  </si>
  <si>
    <t>0,15*(1,2*7+0,85*5+0,95+23+3,0*6+2,7*6+0,9*12)</t>
  </si>
  <si>
    <t>0,15*(0,9*4+1,5*16)</t>
  </si>
  <si>
    <t>4,17</t>
  </si>
  <si>
    <t>ostění a nadpraží vchodů - 100%</t>
  </si>
  <si>
    <t>0,15*(2,5*2+2,5*4+1,5*2+2,4*4+0,95+2,15*2+2,7+2,4*2)</t>
  </si>
  <si>
    <t>0,15*(1,5+3,1*2+2,4+2,1*2+1,5+3,4*2)</t>
  </si>
  <si>
    <t>1,557</t>
  </si>
  <si>
    <t xml:space="preserve">stávající římsy - cca 80% plochy římsy                </t>
  </si>
  <si>
    <t>(0,4+0,33)*(27,0+11,5+45,2+25,3+25,3+19,3+11,5+48,2)*0,8</t>
  </si>
  <si>
    <t>(0,6+0,15)*(11,5+48,2)*0,8</t>
  </si>
  <si>
    <t>5,813</t>
  </si>
  <si>
    <t>128</t>
  </si>
  <si>
    <t>978059641</t>
  </si>
  <si>
    <t>Odsekání a odebrání obkladů stěn z vnějších obkládaček plochy přes 1 m2</t>
  </si>
  <si>
    <t>-1027653697</t>
  </si>
  <si>
    <t>poškozené a odpadající části</t>
  </si>
  <si>
    <t>soklu F3+nazdemní F4</t>
  </si>
  <si>
    <t>pol.622211021 - 30%</t>
  </si>
  <si>
    <t>fasáda F2 - 30%</t>
  </si>
  <si>
    <t>pol.62221031 B</t>
  </si>
  <si>
    <t>453,0*0,3</t>
  </si>
  <si>
    <t>keramický obklad u vjezdu</t>
  </si>
  <si>
    <t>0,4*3,45*3+1,8*0,75</t>
  </si>
  <si>
    <t>1,31</t>
  </si>
  <si>
    <t>Sanace</t>
  </si>
  <si>
    <t>129</t>
  </si>
  <si>
    <t>-1198135789</t>
  </si>
  <si>
    <t>omítka únikového schodiště - fasáda F5</t>
  </si>
  <si>
    <t>1,35*(1,65+1,7+5,2)+1,15*(1,5+1,7+5,2)</t>
  </si>
  <si>
    <t>1,65*1,4+0,15*(1,65+1,7+5,2+1,0)</t>
  </si>
  <si>
    <t>1,054</t>
  </si>
  <si>
    <t>podhled - podesta + rameno</t>
  </si>
  <si>
    <t>1,65*1,3+1,65*5,2</t>
  </si>
  <si>
    <t>1,275</t>
  </si>
  <si>
    <t>130</t>
  </si>
  <si>
    <t>985131311</t>
  </si>
  <si>
    <t>Ruční dočištění ploch stěn, rubu kleneb a podlah ocelových kartáči</t>
  </si>
  <si>
    <t>1286805889</t>
  </si>
  <si>
    <t>odstranění rzi z obnažené výztuže</t>
  </si>
  <si>
    <t>26,0</t>
  </si>
  <si>
    <t>131</t>
  </si>
  <si>
    <t>985132311</t>
  </si>
  <si>
    <t>Ruční dočištění ploch líce kleneb a podhledů ocelových kartáči</t>
  </si>
  <si>
    <t>-1209833943</t>
  </si>
  <si>
    <t>132</t>
  </si>
  <si>
    <t>985321111</t>
  </si>
  <si>
    <t>Ochranný nátěr výztuže na cementové bázi stěn, líce kleneb a podhledů 1 vrstva tl 1 mm</t>
  </si>
  <si>
    <t>-25959031</t>
  </si>
  <si>
    <t>26,0+12,0</t>
  </si>
  <si>
    <t>133</t>
  </si>
  <si>
    <t>985323112</t>
  </si>
  <si>
    <t>Spojovací můstek reprofilovaného betonu na cementové bázi tl 2 mm</t>
  </si>
  <si>
    <t>910461249</t>
  </si>
  <si>
    <t>134</t>
  </si>
  <si>
    <t>985311111</t>
  </si>
  <si>
    <t>Reprofilace stěn cementovou sanační maltou tl do 10 mm</t>
  </si>
  <si>
    <t>1382250357</t>
  </si>
  <si>
    <t>pol.985111111</t>
  </si>
  <si>
    <t>tl. 10 mm - cca 60% = plochy</t>
  </si>
  <si>
    <t>tl. 30 mm - cca 40% plochy</t>
  </si>
  <si>
    <t>26,0*0,6+0,4</t>
  </si>
  <si>
    <t>135</t>
  </si>
  <si>
    <t>985311113</t>
  </si>
  <si>
    <t>Reprofilace stěn cementovou sanační maltou tl přes 20 do 30 mm</t>
  </si>
  <si>
    <t>-1007347385</t>
  </si>
  <si>
    <t>26,0*0,4+0,6</t>
  </si>
  <si>
    <t>136</t>
  </si>
  <si>
    <t>985311211</t>
  </si>
  <si>
    <t>Reprofilace líce kleneb a podhledů cementovou sanační maltou tl do 10 mm</t>
  </si>
  <si>
    <t>-1927950065</t>
  </si>
  <si>
    <t>pol.985111121</t>
  </si>
  <si>
    <t>12,0*0,6</t>
  </si>
  <si>
    <t>137</t>
  </si>
  <si>
    <t>985311213</t>
  </si>
  <si>
    <t>Reprofilace líce kleneb a podhledů cementovou sanační maltou tl přes 20 do 30 mm</t>
  </si>
  <si>
    <t>1182676078</t>
  </si>
  <si>
    <t>12,0*0,4</t>
  </si>
  <si>
    <t>138</t>
  </si>
  <si>
    <t>98530010R</t>
  </si>
  <si>
    <t>Tenkovrstvá venkovní omítka na sanované plochy stěn</t>
  </si>
  <si>
    <t>1165159892</t>
  </si>
  <si>
    <t>139</t>
  </si>
  <si>
    <t>98530020R</t>
  </si>
  <si>
    <t>Tenkovrstvá venkovní omítka na sanované plochy podhledů</t>
  </si>
  <si>
    <t>-101633195</t>
  </si>
  <si>
    <t>140</t>
  </si>
  <si>
    <t>783817421</t>
  </si>
  <si>
    <t>Krycí dvojnásobný syntetický nátěr hladkých, zrnitých tenkovrstvých nebo štukových omítek</t>
  </si>
  <si>
    <t>978400743</t>
  </si>
  <si>
    <t>141</t>
  </si>
  <si>
    <t>997013115</t>
  </si>
  <si>
    <t>Vnitrostaveništní doprava suti a vybouraných hmot pro budovy v přes 15 do 18 m s použitím mechanizace</t>
  </si>
  <si>
    <t>-265688898</t>
  </si>
  <si>
    <t>suť HSV ( odd. 96+98)</t>
  </si>
  <si>
    <t>185,373+2,242</t>
  </si>
  <si>
    <t>suť PSV</t>
  </si>
  <si>
    <t>7,261</t>
  </si>
  <si>
    <t>142</t>
  </si>
  <si>
    <t>-1205497779</t>
  </si>
  <si>
    <t>143</t>
  </si>
  <si>
    <t>Příplatek k odvozu suti a vybouraných hmot na skládku ZKD 1 km přes 1 km</t>
  </si>
  <si>
    <t>-1911829829</t>
  </si>
  <si>
    <t>216,474*(10-1)</t>
  </si>
  <si>
    <t>144</t>
  </si>
  <si>
    <t>99701311R</t>
  </si>
  <si>
    <t>Poplatek za uložení stavebního odpadu z keramických materiálů na skládce (skládkovné)</t>
  </si>
  <si>
    <t>85110935</t>
  </si>
  <si>
    <t>145</t>
  </si>
  <si>
    <t>99701382R</t>
  </si>
  <si>
    <t>Poplatek za uložení stavebního železobetonového odpadu na skládce (skládkovné)</t>
  </si>
  <si>
    <t>457521400</t>
  </si>
  <si>
    <t>146</t>
  </si>
  <si>
    <t>99701389R</t>
  </si>
  <si>
    <t>-1304568497</t>
  </si>
  <si>
    <t>147</t>
  </si>
  <si>
    <t>997221551</t>
  </si>
  <si>
    <t>Vodorovná doprava suti ze sypkých materiálů do 1 km</t>
  </si>
  <si>
    <t>-1198112391</t>
  </si>
  <si>
    <t>suť odd. 11 (HSV)</t>
  </si>
  <si>
    <t>26,103</t>
  </si>
  <si>
    <t>148</t>
  </si>
  <si>
    <t>997221559</t>
  </si>
  <si>
    <t>Příplatek za každý další 1 km u vodorovné dopravy suti ze sypkých materiálů</t>
  </si>
  <si>
    <t>2031035590</t>
  </si>
  <si>
    <t>26,103*(10-1)</t>
  </si>
  <si>
    <t>149</t>
  </si>
  <si>
    <t>99722161R</t>
  </si>
  <si>
    <t>Poplatek za uložení betonového odpadu na skládce (skládkovné)</t>
  </si>
  <si>
    <t>1842799720</t>
  </si>
  <si>
    <t>suť pol.113106171 (odd.11)</t>
  </si>
  <si>
    <t>5,015</t>
  </si>
  <si>
    <t>150</t>
  </si>
  <si>
    <t>99722171R</t>
  </si>
  <si>
    <t>Poplatek za uložení odpadu z asfaltových povrchů na skládce (skládkovné)</t>
  </si>
  <si>
    <t>838908129</t>
  </si>
  <si>
    <t>suť pol.113107143 (odd.11)</t>
  </si>
  <si>
    <t>5,688</t>
  </si>
  <si>
    <t>151</t>
  </si>
  <si>
    <t>99722181R</t>
  </si>
  <si>
    <t>Poplatek za uložení odpadu z kameniva na skládce (skládkovné)</t>
  </si>
  <si>
    <t>-116020379</t>
  </si>
  <si>
    <t>suť pol.113107123 (odd.11)</t>
  </si>
  <si>
    <t>15,4</t>
  </si>
  <si>
    <t>152</t>
  </si>
  <si>
    <t>1272047569</t>
  </si>
  <si>
    <t>Demontáže</t>
  </si>
  <si>
    <t>153</t>
  </si>
  <si>
    <t>741421811</t>
  </si>
  <si>
    <t>Demontáž drátu nebo lana svodového vedení D do 8 mm kolmý svod</t>
  </si>
  <si>
    <t>1548324105</t>
  </si>
  <si>
    <t>demontáž hromosvodu - cca 120 m</t>
  </si>
  <si>
    <t>120,0</t>
  </si>
  <si>
    <t>154</t>
  </si>
  <si>
    <t>741421861</t>
  </si>
  <si>
    <t>Demontáž vedení hromosvodné-podpěra svislého vedení šroubovaného</t>
  </si>
  <si>
    <t>621510773</t>
  </si>
  <si>
    <t>100,0</t>
  </si>
  <si>
    <t>155</t>
  </si>
  <si>
    <t>74000020R</t>
  </si>
  <si>
    <t xml:space="preserve">Demontáž elektro do suti  - nefukčních slaboproudé  kabely + lišty + doplňky na fasádě </t>
  </si>
  <si>
    <t>komplet</t>
  </si>
  <si>
    <t>-1493899272</t>
  </si>
  <si>
    <t>156</t>
  </si>
  <si>
    <t>751398851</t>
  </si>
  <si>
    <t>Demontáž protidešťové žaluzie nebo žaluziové klapky z potrubí čtyřhranného průřezu do 0,150 m2</t>
  </si>
  <si>
    <t>-363021869</t>
  </si>
  <si>
    <t>na fasádě</t>
  </si>
  <si>
    <t>157</t>
  </si>
  <si>
    <t>751398852</t>
  </si>
  <si>
    <t>Demontáž protidešťové žaluzie nebo žaluziové klapky z potrubí čtyřhranného průřezu přes 0,150 do 0,300 m2</t>
  </si>
  <si>
    <t>1631709425</t>
  </si>
  <si>
    <t>158</t>
  </si>
  <si>
    <t>751398821</t>
  </si>
  <si>
    <t>Demontáž větrací mřížky stěnové průřezu do 0,040 m2</t>
  </si>
  <si>
    <t>-1149830225</t>
  </si>
  <si>
    <t>159</t>
  </si>
  <si>
    <t>751398822</t>
  </si>
  <si>
    <t>Demontáž větrací mřížky stěnové průřezu přes 0,040 do 0,100 m2</t>
  </si>
  <si>
    <t>1471493071</t>
  </si>
  <si>
    <t>160</t>
  </si>
  <si>
    <t>75133000R</t>
  </si>
  <si>
    <t>Demontáž větrací hlavice na fasádě</t>
  </si>
  <si>
    <t>-2091826740</t>
  </si>
  <si>
    <t>161</t>
  </si>
  <si>
    <t>767893811</t>
  </si>
  <si>
    <t>Demontáž stříšek nad vstupy s výplní z umělých hmot</t>
  </si>
  <si>
    <t>-1896608531</t>
  </si>
  <si>
    <t>Demontáž stříšky nad vstupem do bytu správce ke zpětnému použití.</t>
  </si>
  <si>
    <t>Materiál -ocel.konstrukce+polykarbonát - plocha cca 5m2</t>
  </si>
  <si>
    <t>2,0</t>
  </si>
  <si>
    <t>162</t>
  </si>
  <si>
    <t>2033560679</t>
  </si>
  <si>
    <t>demontáž pro zpětné použití</t>
  </si>
  <si>
    <t xml:space="preserve">okenní mříže vel. cca 950/650 mm </t>
  </si>
  <si>
    <t>0,95*0,65*4</t>
  </si>
  <si>
    <t xml:space="preserve">okenní mříže vel. cca 1050/800 mm </t>
  </si>
  <si>
    <t>1,05*0,8*21</t>
  </si>
  <si>
    <t>okenní mříže vel. cca 1700/1700 mm</t>
  </si>
  <si>
    <t>1,7*1,7*4</t>
  </si>
  <si>
    <t>dveřní mříž</t>
  </si>
  <si>
    <t>1,5*2,0</t>
  </si>
  <si>
    <t>mříž do světlíku - SZ fasáda</t>
  </si>
  <si>
    <t>2,7*0,75</t>
  </si>
  <si>
    <t>0,305</t>
  </si>
  <si>
    <t>demontáž ocelových mříží anglických dvorků do suti</t>
  </si>
  <si>
    <t>1,8*0,6*4+1,15*0,65+2,3*1,0</t>
  </si>
  <si>
    <t>1,85*0,85+6,8*0,85+2,1*0,75</t>
  </si>
  <si>
    <t>0,704</t>
  </si>
  <si>
    <t>163</t>
  </si>
  <si>
    <t>76700100R</t>
  </si>
  <si>
    <t>Odborné sejmutí keramické plastiky z fasády specializovanou firmou a její uložení do depozitáře</t>
  </si>
  <si>
    <t>-835598973</t>
  </si>
  <si>
    <t>164</t>
  </si>
  <si>
    <t>767161823</t>
  </si>
  <si>
    <t>Demontáž zábradlí schodišťového nerozebíratelného hmotnosti 1 m zábradlí do 20 kg do suti</t>
  </si>
  <si>
    <t>425081752</t>
  </si>
  <si>
    <t>ocelové zábradlí únikového schodiště</t>
  </si>
  <si>
    <t>4,5</t>
  </si>
  <si>
    <t>jednotlivé části oplocení a zábradlí přiléhající k fasádě v délce cca 0,5 až 1 m</t>
  </si>
  <si>
    <t>1,0*3</t>
  </si>
  <si>
    <t>165</t>
  </si>
  <si>
    <t>966071822</t>
  </si>
  <si>
    <t>Rozebrání oplocení z drátěného pletiva se čtvercovými oky v přes 1,6 do 2,0 m</t>
  </si>
  <si>
    <t>-1017499218</t>
  </si>
  <si>
    <t>pod únikovým schodištěm</t>
  </si>
  <si>
    <t>7,0</t>
  </si>
  <si>
    <t>166</t>
  </si>
  <si>
    <t>764002801</t>
  </si>
  <si>
    <t>Demontáž závětrné lišty do suti</t>
  </si>
  <si>
    <t>-1380313965</t>
  </si>
  <si>
    <t>167</t>
  </si>
  <si>
    <t>1163756749</t>
  </si>
  <si>
    <t>1,0*17+1,25*7</t>
  </si>
  <si>
    <t>1,55*4+0,95*6</t>
  </si>
  <si>
    <t>pohled P3</t>
  </si>
  <si>
    <t>1,55*6</t>
  </si>
  <si>
    <t>pohled P4</t>
  </si>
  <si>
    <t>1,55*20+1,1*2</t>
  </si>
  <si>
    <t>0,95*16+1,0*2,15*8</t>
  </si>
  <si>
    <t>0,9*4</t>
  </si>
  <si>
    <t>pohled P7</t>
  </si>
  <si>
    <t>1,2</t>
  </si>
  <si>
    <t>6,65</t>
  </si>
  <si>
    <t>168</t>
  </si>
  <si>
    <t>-279877998</t>
  </si>
  <si>
    <t>stávající rámečky oken</t>
  </si>
  <si>
    <t>římsa nad okny</t>
  </si>
  <si>
    <t>9,8*3+3,1*2+28,2*2+11,4*2+10,9*3+22,2*6</t>
  </si>
  <si>
    <t>15,5*3+31,2*2+13,1</t>
  </si>
  <si>
    <t>římsa pod okny včetně rozšíření pro parapety</t>
  </si>
  <si>
    <t>40,0</t>
  </si>
  <si>
    <t>169</t>
  </si>
  <si>
    <t>764004801</t>
  </si>
  <si>
    <t>Demontáž podokapního žlabu do suti</t>
  </si>
  <si>
    <t>368864542</t>
  </si>
  <si>
    <t>170</t>
  </si>
  <si>
    <t>764004803</t>
  </si>
  <si>
    <t>Demontáž podokapního žlabu k dalšímu použití</t>
  </si>
  <si>
    <t>-1335836473</t>
  </si>
  <si>
    <t>171</t>
  </si>
  <si>
    <t>764002871</t>
  </si>
  <si>
    <t>Demontáž lemování zdí do suti</t>
  </si>
  <si>
    <t>205442695</t>
  </si>
  <si>
    <t>172</t>
  </si>
  <si>
    <t>764004861</t>
  </si>
  <si>
    <t>Demontáž svodu do suti</t>
  </si>
  <si>
    <t>1075566759</t>
  </si>
  <si>
    <t>173</t>
  </si>
  <si>
    <t>764004863</t>
  </si>
  <si>
    <t>Demontáž svodu k dalšímu použití</t>
  </si>
  <si>
    <t>1474543751</t>
  </si>
  <si>
    <t>14,0*2+9,0+12,5+13,5+15,0+16,0</t>
  </si>
  <si>
    <t>16,0*2+17,0+15,0+15,5*2</t>
  </si>
  <si>
    <t>174</t>
  </si>
  <si>
    <t>76500011R</t>
  </si>
  <si>
    <t>Demontáž žlabového kotlíku do suti</t>
  </si>
  <si>
    <t>204727699</t>
  </si>
  <si>
    <t>175</t>
  </si>
  <si>
    <t>76500012R</t>
  </si>
  <si>
    <t>Demontáž žlabového kotlíku k dalšímu použití</t>
  </si>
  <si>
    <t>-468635913</t>
  </si>
  <si>
    <t>176</t>
  </si>
  <si>
    <t>764001821</t>
  </si>
  <si>
    <t>Demontáž krytiny ze svitků nebo tabulí do suti</t>
  </si>
  <si>
    <t>-812279386</t>
  </si>
  <si>
    <t>stříšky</t>
  </si>
  <si>
    <t>1,1*1,5+2,45*8,35</t>
  </si>
  <si>
    <t>1,1*3,2*2+2,0*3,6</t>
  </si>
  <si>
    <t>0,152</t>
  </si>
  <si>
    <t>177</t>
  </si>
  <si>
    <t>766421821</t>
  </si>
  <si>
    <t>Demontáž truhlářského obložení podhledů z palubek</t>
  </si>
  <si>
    <t>-358253485</t>
  </si>
  <si>
    <t>strop průjezdu - P6</t>
  </si>
  <si>
    <t>5,0*11,0</t>
  </si>
  <si>
    <t>178</t>
  </si>
  <si>
    <t>766421822</t>
  </si>
  <si>
    <t>Demontáž truhlářského obložení podhledů podkladových roštů</t>
  </si>
  <si>
    <t>-1532669866</t>
  </si>
  <si>
    <t>179</t>
  </si>
  <si>
    <t>713140821</t>
  </si>
  <si>
    <t>Odstranění tepelné izolace střech nadstřešní volně kladené z polystyrenu suchého tl do 100 mm</t>
  </si>
  <si>
    <t>-1783442470</t>
  </si>
  <si>
    <t>5,0*9,5</t>
  </si>
  <si>
    <t>180</t>
  </si>
  <si>
    <t>711131821</t>
  </si>
  <si>
    <t>Odstranění izolace proti zemní vlhkosti svislé</t>
  </si>
  <si>
    <t>-693313543</t>
  </si>
  <si>
    <t>stávající sanace pod terénem</t>
  </si>
  <si>
    <t>nopová fólie</t>
  </si>
  <si>
    <t>0,6*(2,45+15,35)+0,3*(1,0+2,4+1,5)</t>
  </si>
  <si>
    <t>0,6*(16,6+22,6+15,4)+0,3*3,5</t>
  </si>
  <si>
    <t>0,6*(20,2+67,0+10,5)</t>
  </si>
  <si>
    <t>10,42</t>
  </si>
  <si>
    <t>181</t>
  </si>
  <si>
    <t>711491876</t>
  </si>
  <si>
    <t>Demontáž ukončovací lišty pro přichycení izolace</t>
  </si>
  <si>
    <t>440464557</t>
  </si>
  <si>
    <t>ukončovací lišta nopové fólie</t>
  </si>
  <si>
    <t>170,0</t>
  </si>
  <si>
    <t>182</t>
  </si>
  <si>
    <t>721242805</t>
  </si>
  <si>
    <t>Demontáž lapače střešních splavenin DN 150</t>
  </si>
  <si>
    <t>-1263340669</t>
  </si>
  <si>
    <t>ke zpětnémju použití</t>
  </si>
  <si>
    <t>711</t>
  </si>
  <si>
    <t>Izolace proti vodě, vlhkosti a plynům</t>
  </si>
  <si>
    <t>183</t>
  </si>
  <si>
    <t>711112001</t>
  </si>
  <si>
    <t>Provedení izolace proti zemní vlhkosti svislé za studena nátěrem penetračním</t>
  </si>
  <si>
    <t>-387325077</t>
  </si>
  <si>
    <t>poškozená nevyhovující izolace po demontáži fólie - cca 40 %</t>
  </si>
  <si>
    <t>pol.711131821</t>
  </si>
  <si>
    <t>115,0*0,4</t>
  </si>
  <si>
    <t>ostatní plocha F4 (nesanovaná) nad terénem</t>
  </si>
  <si>
    <t>184</t>
  </si>
  <si>
    <t>11163150</t>
  </si>
  <si>
    <t>lak penetrační asfaltový</t>
  </si>
  <si>
    <t>729582820</t>
  </si>
  <si>
    <t>Poznámka k položce:_x000d_
Spotřeba 0,3-0,4kg/m2 dle povrchu, ředidlo technický benzín</t>
  </si>
  <si>
    <t>množství dle ceníkové přílohy</t>
  </si>
  <si>
    <t>pol.711112001</t>
  </si>
  <si>
    <t>66,0*0,00035</t>
  </si>
  <si>
    <t>185</t>
  </si>
  <si>
    <t>711142559</t>
  </si>
  <si>
    <t>Provedení izolace proti zemní vlhkosti pásy přitavením svislé NAIP</t>
  </si>
  <si>
    <t>-1600353181</t>
  </si>
  <si>
    <t>zdivo pod terénem, které nebylo sanováno</t>
  </si>
  <si>
    <t>po opravě poškozených ploch + 300 mm nad terén</t>
  </si>
  <si>
    <t>dle pol.711112001</t>
  </si>
  <si>
    <t>66,0</t>
  </si>
  <si>
    <t>186</t>
  </si>
  <si>
    <t>62853004</t>
  </si>
  <si>
    <t>pás asfaltový natavitelný modifikovaný SBS tl 4,0mm s vložkou ze skleněné tkaniny a spalitelnou PE fólií nebo jemnozrnným minerálním posypem na horním povrchu</t>
  </si>
  <si>
    <t>-1460560696</t>
  </si>
  <si>
    <t>pol.711142559</t>
  </si>
  <si>
    <t>66,0*1,2+0,8</t>
  </si>
  <si>
    <t>187</t>
  </si>
  <si>
    <t>711161222</t>
  </si>
  <si>
    <t>Izolace proti zemní vlhkosti nopovou fólií s textilií svislá, nopek v 8,0 mm, tl do 0,6 mm</t>
  </si>
  <si>
    <t>300133715</t>
  </si>
  <si>
    <t>skladba F4</t>
  </si>
  <si>
    <t>115,0</t>
  </si>
  <si>
    <t>188</t>
  </si>
  <si>
    <t>998711103</t>
  </si>
  <si>
    <t>Přesun hmot tonážní pro izolace proti vodě, vlhkosti a plynům v objektech v přes 12 do 60 m</t>
  </si>
  <si>
    <t>-1080444010</t>
  </si>
  <si>
    <t>712</t>
  </si>
  <si>
    <t>Povlakové krytiny</t>
  </si>
  <si>
    <t>189</t>
  </si>
  <si>
    <t>712341559</t>
  </si>
  <si>
    <t>Provedení povlakové krytiny střech do 10° pásy NAIP přitavením v plné ploše</t>
  </si>
  <si>
    <t>1282698619</t>
  </si>
  <si>
    <t>oprava střešního pláště markýzy u zateplené fasády - viz detaily</t>
  </si>
  <si>
    <t>0,6*7,5*2</t>
  </si>
  <si>
    <t>190</t>
  </si>
  <si>
    <t>62836110</t>
  </si>
  <si>
    <t>pás asfaltový natavitelný oxidovaný tl 4,0mm s vložkou z hliníkové fólie / hliníkové fólie s textilií, se spalitelnou PE folií nebo jemnozrnným minerálním posypem</t>
  </si>
  <si>
    <t>409759727</t>
  </si>
  <si>
    <t>srovnatelná položka použít asfaltový pás stejný jako původní nebo obdobný</t>
  </si>
  <si>
    <t>ztratné, přesahy 15%</t>
  </si>
  <si>
    <t>pol.712341559</t>
  </si>
  <si>
    <t>9,0*1,15+0,65</t>
  </si>
  <si>
    <t>191</t>
  </si>
  <si>
    <t>712361705</t>
  </si>
  <si>
    <t>Provedení povlakové krytiny střech do 10° fólií lepenou se svařovanými spoji</t>
  </si>
  <si>
    <t>584470970</t>
  </si>
  <si>
    <t>pod oplechování stříšek nad vstupy</t>
  </si>
  <si>
    <t>K2+K3+K4+K5</t>
  </si>
  <si>
    <t xml:space="preserve">dle pol.764121401 </t>
  </si>
  <si>
    <t>41,0</t>
  </si>
  <si>
    <t>192</t>
  </si>
  <si>
    <t>28342410</t>
  </si>
  <si>
    <t xml:space="preserve">fólie hydroizolační střešní mPVC s nakašírovaným PES rounem určená k lepení  tl 1,2mm (účinná tloušťka)</t>
  </si>
  <si>
    <t>1047079676</t>
  </si>
  <si>
    <t>dodávka, doprava k pol.712361705, ztratné 20%</t>
  </si>
  <si>
    <t>40,0*1,2</t>
  </si>
  <si>
    <t>193</t>
  </si>
  <si>
    <t>998712103</t>
  </si>
  <si>
    <t>Přesun hmot tonážní tonážní pro krytiny povlakové v objektech v přes 12 do 24 m</t>
  </si>
  <si>
    <t>1921916069</t>
  </si>
  <si>
    <t>713</t>
  </si>
  <si>
    <t>Izolace tepelné</t>
  </si>
  <si>
    <t>194</t>
  </si>
  <si>
    <t>71313100R</t>
  </si>
  <si>
    <t>Tepelná izolace fenolickou pěnou ve spádu v tl. 60/20 mm - montáž, dodávka, doprava</t>
  </si>
  <si>
    <t>76451601</t>
  </si>
  <si>
    <t>K3+K4+K5</t>
  </si>
  <si>
    <t>méně K2</t>
  </si>
  <si>
    <t>-1,7</t>
  </si>
  <si>
    <t>195</t>
  </si>
  <si>
    <t>713131141</t>
  </si>
  <si>
    <t>Montáž izolace tepelné stěn a základů lepením celoplošně rohoží, pásů, dílců, desek</t>
  </si>
  <si>
    <t>-472589742</t>
  </si>
  <si>
    <t>skladba F4 - pod terénem - cca 40%</t>
  </si>
  <si>
    <t>Poznámka :</t>
  </si>
  <si>
    <t>Desky lepit bezrozpouštědlovým lepidlem.</t>
  </si>
  <si>
    <t>196</t>
  </si>
  <si>
    <t>28376423</t>
  </si>
  <si>
    <t>deska z polystyrénu XPS, hrana polodrážková a hladký povrch 300kPA tl 120mm</t>
  </si>
  <si>
    <t>-1006228577</t>
  </si>
  <si>
    <t>52,0*1,02+0,96</t>
  </si>
  <si>
    <t>197</t>
  </si>
  <si>
    <t>713141131</t>
  </si>
  <si>
    <t>Montáž izolace tepelné střech plochých lepené za studena plně 1 vrstva rohoží, pásů, dílců, desek</t>
  </si>
  <si>
    <t>1795379217</t>
  </si>
  <si>
    <t>střecha zádveří sauny - K2</t>
  </si>
  <si>
    <t>1,1*1,5</t>
  </si>
  <si>
    <t>198</t>
  </si>
  <si>
    <t>6315150R</t>
  </si>
  <si>
    <t xml:space="preserve">deska tepelně izolační minerální plochých střech vrchní vrstva  tl 100mm</t>
  </si>
  <si>
    <t>342644489</t>
  </si>
  <si>
    <t>pol.713141131</t>
  </si>
  <si>
    <t>1,65*1,02+0,017</t>
  </si>
  <si>
    <t>199</t>
  </si>
  <si>
    <t>998713103</t>
  </si>
  <si>
    <t>Přesun hmot tonážní pro izolace tepelné v objektech v přes 12 do 24 m</t>
  </si>
  <si>
    <t>2065760381</t>
  </si>
  <si>
    <t>721</t>
  </si>
  <si>
    <t>Zdravotechnika - vnitřní kanalizace</t>
  </si>
  <si>
    <t>200</t>
  </si>
  <si>
    <t>721249104</t>
  </si>
  <si>
    <t>Montáž lapače střešních splavenin z litiny DN 200 ostatní typ</t>
  </si>
  <si>
    <t>-899240154</t>
  </si>
  <si>
    <t>posunutí a montáž demontovaných greigerů</t>
  </si>
  <si>
    <t>201</t>
  </si>
  <si>
    <t>721910942</t>
  </si>
  <si>
    <t>Pročištění lapačů střešních splavenin</t>
  </si>
  <si>
    <t>-1266389348</t>
  </si>
  <si>
    <t>vyčištění greigerů</t>
  </si>
  <si>
    <t>202</t>
  </si>
  <si>
    <t>72100010R</t>
  </si>
  <si>
    <t>Napojení posunutých greigerů do stávající kanalizace</t>
  </si>
  <si>
    <t>-1725549507</t>
  </si>
  <si>
    <t>203</t>
  </si>
  <si>
    <t>998721103</t>
  </si>
  <si>
    <t>Přesun hmot tonážní pro vnitřní kanalizace v objektech v přes 12 do 24 m</t>
  </si>
  <si>
    <t>10661004</t>
  </si>
  <si>
    <t>740</t>
  </si>
  <si>
    <t>Elektromontáže</t>
  </si>
  <si>
    <t>204</t>
  </si>
  <si>
    <t>74001001R</t>
  </si>
  <si>
    <t>Nový hromosvod na fasádě včetně podzemních částí dle původního demontovaného - včetně nových systémových kotevních podpěr do zateplení,svorek, příchytek a příslušenství, včetně revize a revizní zprávy - montáž, dodávka, doprava</t>
  </si>
  <si>
    <t>949170610</t>
  </si>
  <si>
    <t>205</t>
  </si>
  <si>
    <t>74001501R</t>
  </si>
  <si>
    <t>Přeložení stávajících funkčních instalací na líc nové zatepl.fasády (např.zvonková tabla,domovní telefon.telekom,osvětlovací tělěsa,kabely apod) - demontář, zpětná montáž vč. speciálních systémových kotevních prvků do zeteplení (s přerušeným tepel.mostem)</t>
  </si>
  <si>
    <t>1067427002</t>
  </si>
  <si>
    <t xml:space="preserve">např.: ovládací panely sdělovacího zařízení, kamery, svítidla, zvonková tabla, </t>
  </si>
  <si>
    <t>telefony+ kabely atd.</t>
  </si>
  <si>
    <t>206</t>
  </si>
  <si>
    <t>74001601R</t>
  </si>
  <si>
    <t>Náhrada novou částí elektro místo demontované do suti (nové kabely popřípadě lišty a doplňky na zateplené fasádě )</t>
  </si>
  <si>
    <t>1889529916</t>
  </si>
  <si>
    <t>207</t>
  </si>
  <si>
    <t>74002001R</t>
  </si>
  <si>
    <t>Revize všech ostatních elektročástí včetně výstupní zprávy</t>
  </si>
  <si>
    <t>-9562723</t>
  </si>
  <si>
    <t>751</t>
  </si>
  <si>
    <t>Vzduchotechnika</t>
  </si>
  <si>
    <t>208</t>
  </si>
  <si>
    <t>751398021</t>
  </si>
  <si>
    <t>Montáž větrací mřížky stěnové do 0,040 m2</t>
  </si>
  <si>
    <t>1974056879</t>
  </si>
  <si>
    <t>mřížka 150x150 mm</t>
  </si>
  <si>
    <t>209</t>
  </si>
  <si>
    <t>751398022</t>
  </si>
  <si>
    <t>Montáž větrací mřížky stěnové přes 0,040 do 0,100 m2</t>
  </si>
  <si>
    <t>-1529860727</t>
  </si>
  <si>
    <t>mřížka 150x300 mm</t>
  </si>
  <si>
    <t>mřížka 300x300 mm</t>
  </si>
  <si>
    <t>210</t>
  </si>
  <si>
    <t>42972303</t>
  </si>
  <si>
    <t>mřížka stěnová otevřená jednořadá kovová úhel lamel 0° 300x150mm</t>
  </si>
  <si>
    <t>-1569312416</t>
  </si>
  <si>
    <t xml:space="preserve">práškově lakováno - dodávka, doprava </t>
  </si>
  <si>
    <t>211</t>
  </si>
  <si>
    <t>4297230R</t>
  </si>
  <si>
    <t>mřížka stěnová kovová 300x300mm</t>
  </si>
  <si>
    <t>-10151439</t>
  </si>
  <si>
    <t>212</t>
  </si>
  <si>
    <t>4297231R</t>
  </si>
  <si>
    <t>mřížka stěnová kovová 150x150mm</t>
  </si>
  <si>
    <t>-2117854277</t>
  </si>
  <si>
    <t>213</t>
  </si>
  <si>
    <t>751398051</t>
  </si>
  <si>
    <t>Montáž protidešťové žaluzie nebo žaluziové klapky na čtyřhranné potrubí do 0,150 m2</t>
  </si>
  <si>
    <t>731214880</t>
  </si>
  <si>
    <t>žaqluzie 300x300 mm</t>
  </si>
  <si>
    <t>žaluzie 630x150 mm</t>
  </si>
  <si>
    <t>214</t>
  </si>
  <si>
    <t>4297291R</t>
  </si>
  <si>
    <t xml:space="preserve">žaluzie protidešťová kovová  300x300mm</t>
  </si>
  <si>
    <t>-55624463</t>
  </si>
  <si>
    <t>215</t>
  </si>
  <si>
    <t>4297293R</t>
  </si>
  <si>
    <t xml:space="preserve">žaluzie protidešťová kovová  630x150mm</t>
  </si>
  <si>
    <t>751258486</t>
  </si>
  <si>
    <t>216</t>
  </si>
  <si>
    <t>751398052</t>
  </si>
  <si>
    <t>Montáž protidešťové žaluzie nebo žaluziové klapky na čtyřhranné potrubí přes 0,150 do 0,300 m2</t>
  </si>
  <si>
    <t>-1828730549</t>
  </si>
  <si>
    <t>žaluzie 450x450 mm</t>
  </si>
  <si>
    <t>217</t>
  </si>
  <si>
    <t>4297292R</t>
  </si>
  <si>
    <t>žaluzie protidešťová kovová 450x450mm</t>
  </si>
  <si>
    <t>27665982</t>
  </si>
  <si>
    <t>218</t>
  </si>
  <si>
    <t>998751102</t>
  </si>
  <si>
    <t>Přesun hmot tonážní pro vzduchotechniku v objektech výšky přes 12 do 24 m</t>
  </si>
  <si>
    <t>782826488</t>
  </si>
  <si>
    <t>762</t>
  </si>
  <si>
    <t>Konstrukce tesařské</t>
  </si>
  <si>
    <t>219</t>
  </si>
  <si>
    <t>762341013</t>
  </si>
  <si>
    <t>Bednění střech rovných sklon do 60° z desek OSB tl 15 mm na sraz šroubovaných na krokve</t>
  </si>
  <si>
    <t>-1861382866</t>
  </si>
  <si>
    <t>pod oplechování markýz</t>
  </si>
  <si>
    <t>napojení stříšek na fasádu</t>
  </si>
  <si>
    <t>0,3*(1,5+8,35+3,2+3,6)</t>
  </si>
  <si>
    <t>napojení markýzy na fasádu</t>
  </si>
  <si>
    <t>0,3*7,2</t>
  </si>
  <si>
    <t>2,045</t>
  </si>
  <si>
    <t>220</t>
  </si>
  <si>
    <t>762395000</t>
  </si>
  <si>
    <t>Spojovací prostředky krovů, bednění, laťování, nadstřešních konstrukcí</t>
  </si>
  <si>
    <t>-2001799254</t>
  </si>
  <si>
    <t>pol.762341013</t>
  </si>
  <si>
    <t>49,2*0,015+0,012</t>
  </si>
  <si>
    <t>221</t>
  </si>
  <si>
    <t>762083122</t>
  </si>
  <si>
    <t>Impregnace řeziva proti dřevokaznému hmyzu, houbám a plísním máčením třída ohrožení 3 a 4</t>
  </si>
  <si>
    <t>151468915</t>
  </si>
  <si>
    <t>222</t>
  </si>
  <si>
    <t>998762103</t>
  </si>
  <si>
    <t>Přesun hmot tonážní pro kce tesařské v objektech v přes 12 do 24 m</t>
  </si>
  <si>
    <t>725610320</t>
  </si>
  <si>
    <t>223</t>
  </si>
  <si>
    <t>764521403</t>
  </si>
  <si>
    <t>Žlab podokapní půlkruhový z Al plechu rš 250 mm</t>
  </si>
  <si>
    <t>-155701406</t>
  </si>
  <si>
    <t>dle výpisu klempířských prvků</t>
  </si>
  <si>
    <t>prvek K6</t>
  </si>
  <si>
    <t>Používat dle dokumentace systémové prvky výrobce.</t>
  </si>
  <si>
    <t>Klempířské prvky jsou z hliníkového plechu 0,7 mm</t>
  </si>
  <si>
    <t>s lakovanou povrchovou úpravou - barva dle dokumentace.</t>
  </si>
  <si>
    <t>Položky zahrnují montáž,dodávku, dopravu</t>
  </si>
  <si>
    <t xml:space="preserve">vč.příponek, tmelení, pomocných latí </t>
  </si>
  <si>
    <t>224</t>
  </si>
  <si>
    <t>764521443</t>
  </si>
  <si>
    <t>Kotlík oválný (trychtýřový) pro podokapní žlaby z Al plechu 250/80 mm</t>
  </si>
  <si>
    <t>1162857557</t>
  </si>
  <si>
    <t>klempířské prvky - prvek K7</t>
  </si>
  <si>
    <t>225</t>
  </si>
  <si>
    <t>764528421</t>
  </si>
  <si>
    <t>Svody kruhové včetně objímek, kolen, odskoků z Al plechu průměru 80 mm</t>
  </si>
  <si>
    <t>-2104870212</t>
  </si>
  <si>
    <t>klempířské prvky</t>
  </si>
  <si>
    <t>prvek K8</t>
  </si>
  <si>
    <t>9,5</t>
  </si>
  <si>
    <t>226</t>
  </si>
  <si>
    <t>76422240R</t>
  </si>
  <si>
    <t>Oplechování štítu závětrnou lištou z Al plechu rš 330 mm</t>
  </si>
  <si>
    <t>-1617819930</t>
  </si>
  <si>
    <t>prvek K9</t>
  </si>
  <si>
    <t>227</t>
  </si>
  <si>
    <t>764021421</t>
  </si>
  <si>
    <t>Dilatační připojovací lišta z Al plechu včetně tmelení rš 100 mm</t>
  </si>
  <si>
    <t>1676281060</t>
  </si>
  <si>
    <t>prvek K1</t>
  </si>
  <si>
    <t>228</t>
  </si>
  <si>
    <t>76402000R</t>
  </si>
  <si>
    <t>-1038146634</t>
  </si>
  <si>
    <t>napojení střešního pláště markýzy u zateplené fasády - viz detaily</t>
  </si>
  <si>
    <t>8,0</t>
  </si>
  <si>
    <t>229</t>
  </si>
  <si>
    <t>764121401</t>
  </si>
  <si>
    <t>Krytina střechy rovné drážkováním ze svitků z Al plechu rš 500 mm sklonu do 30°</t>
  </si>
  <si>
    <t>-497872724</t>
  </si>
  <si>
    <t>K2 - oplechování stříšky</t>
  </si>
  <si>
    <t>K3 - oplechování stříšky</t>
  </si>
  <si>
    <t>2,45*8,35+0,4*(2,45*2+8,35)</t>
  </si>
  <si>
    <t>K4 - oplechování stříšky - 2x</t>
  </si>
  <si>
    <t>1,1*3,2*2</t>
  </si>
  <si>
    <t>K5 - oplechování stříšky</t>
  </si>
  <si>
    <t>1,95*3,6</t>
  </si>
  <si>
    <t>3,532</t>
  </si>
  <si>
    <t>230</t>
  </si>
  <si>
    <t>76402140R</t>
  </si>
  <si>
    <t>Podkladní plech z Al plechu rš 200 mm</t>
  </si>
  <si>
    <t>-1589809157</t>
  </si>
  <si>
    <t>8,35</t>
  </si>
  <si>
    <t>K4 - oplechování stříšky</t>
  </si>
  <si>
    <t>3,2</t>
  </si>
  <si>
    <t>3,6</t>
  </si>
  <si>
    <t>2,35</t>
  </si>
  <si>
    <t>231</t>
  </si>
  <si>
    <t>76422640R</t>
  </si>
  <si>
    <t>Oplechování parapetů rovných mechanicky kotvené z Al plechu rš 350 mm</t>
  </si>
  <si>
    <t>469126722</t>
  </si>
  <si>
    <t xml:space="preserve">- upevnění parapetu k okennímu rámu vruty s krytkou, boční lišty určené </t>
  </si>
  <si>
    <t>pro zapuštění parapetu do ostění zateplovacího systému - viz detaily</t>
  </si>
  <si>
    <t>- včetně dotmelení těsnící páskou případně tmelem doporučeným výrobcem</t>
  </si>
  <si>
    <t>parapety v zateplení F3 (sokl)</t>
  </si>
  <si>
    <t>1,25*8+0,9*3+1,55*8+0,95*4</t>
  </si>
  <si>
    <t>1,1</t>
  </si>
  <si>
    <t>232</t>
  </si>
  <si>
    <t>764226405</t>
  </si>
  <si>
    <t>Oplechování parapetů rovných mechanicky kotvené z Al plechu rš 400 mm</t>
  </si>
  <si>
    <t>-504226535</t>
  </si>
  <si>
    <t>parapety oken mimo rámečky</t>
  </si>
  <si>
    <t>1,0*23+0,9*2+2,75*6+0,95*12+1,55*10</t>
  </si>
  <si>
    <t>1,8</t>
  </si>
  <si>
    <t>233</t>
  </si>
  <si>
    <t>764226406</t>
  </si>
  <si>
    <t>Oplechování parapetů rovných mechanicky kotvené z Al plechu rš 500 mm</t>
  </si>
  <si>
    <t>-1082692056</t>
  </si>
  <si>
    <t>parapety oken s rámečkem</t>
  </si>
  <si>
    <t>1,55*(16+3+24+5+27+21+27+12+3+25)</t>
  </si>
  <si>
    <t>3,05*6+2,75*3</t>
  </si>
  <si>
    <t>234</t>
  </si>
  <si>
    <t>76422800R</t>
  </si>
  <si>
    <t xml:space="preserve">Oplechování rámečku ( římsy) mezi parapety oken rovné mechanicky kotvené z Al plechu rš 150 mm </t>
  </si>
  <si>
    <t>-1027675808</t>
  </si>
  <si>
    <t xml:space="preserve">oplechování rámečku mezi parapety okenparapety oken </t>
  </si>
  <si>
    <t>1,1*14+1,5*2+1,1*14+1,8*3+1,2*9</t>
  </si>
  <si>
    <t>1,1*(18+18)+1,0*12+1,4*3+1,35*3+0,55*12</t>
  </si>
  <si>
    <t>1,2*9+1,05*3+8,2*3+1,9*6+0,85*3+0,9*15</t>
  </si>
  <si>
    <t>8,55</t>
  </si>
  <si>
    <t>235</t>
  </si>
  <si>
    <t>764501103</t>
  </si>
  <si>
    <t>Montáž žlabu podokapního půlkulatého</t>
  </si>
  <si>
    <t>1895888553</t>
  </si>
  <si>
    <t>demontovaný stávající žlab - pol.764004803</t>
  </si>
  <si>
    <t>203,0</t>
  </si>
  <si>
    <t>236</t>
  </si>
  <si>
    <t>76450100R</t>
  </si>
  <si>
    <t>Příplatek k montáži podokapního žlabu na rohy, čela, nové dilatace a další dopňky, na úpravu stávajících prvků a žlabu</t>
  </si>
  <si>
    <t>61681091</t>
  </si>
  <si>
    <t>237</t>
  </si>
  <si>
    <t>764501108</t>
  </si>
  <si>
    <t>Montáž kotlíku oválného (trychtýřového) pro podokapní žlab</t>
  </si>
  <si>
    <t>681615391</t>
  </si>
  <si>
    <t>zpětná montáž kotlíku - dle pol.76500012R</t>
  </si>
  <si>
    <t>238</t>
  </si>
  <si>
    <t>764508131</t>
  </si>
  <si>
    <t>Montáž kruhového svodu</t>
  </si>
  <si>
    <t>302402586</t>
  </si>
  <si>
    <t>zpětná montáž svodu na zateplenou fasádu</t>
  </si>
  <si>
    <t>dle pol.764004863</t>
  </si>
  <si>
    <t>189,0</t>
  </si>
  <si>
    <t>239</t>
  </si>
  <si>
    <t>764508132</t>
  </si>
  <si>
    <t>Montáž objímky kruhového svodu</t>
  </si>
  <si>
    <t>1207815800</t>
  </si>
  <si>
    <t>zpětná montáž svodu na zateplenou fasádu - kotvení objímkami do zateplené fasády</t>
  </si>
  <si>
    <t>cca á 1,5 m</t>
  </si>
  <si>
    <t>189,0/1,5</t>
  </si>
  <si>
    <t>240</t>
  </si>
  <si>
    <t>5534433R</t>
  </si>
  <si>
    <t>objímka svodu s trnem do zateplené fasády</t>
  </si>
  <si>
    <t>1155543321</t>
  </si>
  <si>
    <t>dodávka, doprava k pol.764508132, ztratné 5%</t>
  </si>
  <si>
    <t>136,0*1,05+0,2</t>
  </si>
  <si>
    <t>241</t>
  </si>
  <si>
    <t>-612436847</t>
  </si>
  <si>
    <t>242</t>
  </si>
  <si>
    <t>76701000R</t>
  </si>
  <si>
    <t>Demontáž kovové brány v průjezdu, úprava jejích rozměrů (zkrácení) a zpětné osazení - kotvení do zdiva speciálními kotvami upravené na tl. zateplení</t>
  </si>
  <si>
    <t>1791261011</t>
  </si>
  <si>
    <t>243</t>
  </si>
  <si>
    <t>76701100R</t>
  </si>
  <si>
    <t>Demontáž části kovového oplocení, která byla byla kotvena nebo příléhala těsně k fasádě + úprava rozměrů (zkrácení demont.části) a zpětné osazení - kotvení do zdiva upravené na tl. zateplení</t>
  </si>
  <si>
    <t>1252926602</t>
  </si>
  <si>
    <t>244</t>
  </si>
  <si>
    <t>767220120</t>
  </si>
  <si>
    <t>Montáž zábradlí schodišťového hm přes 15 do 25 kg z trubek do zdi</t>
  </si>
  <si>
    <t>1203109095</t>
  </si>
  <si>
    <t>zpětná montáž zábradlí u únikového</t>
  </si>
  <si>
    <t>schodiště - 767161823 mezisoučet A</t>
  </si>
  <si>
    <t>245</t>
  </si>
  <si>
    <t>767662110</t>
  </si>
  <si>
    <t>Montáž mříží pevných šroubovaných</t>
  </si>
  <si>
    <t>-886011297</t>
  </si>
  <si>
    <t>zpětná montáž</t>
  </si>
  <si>
    <t>svislé mříže světlíku na SZ fasádě</t>
  </si>
  <si>
    <t>0,75*2,7</t>
  </si>
  <si>
    <t>246</t>
  </si>
  <si>
    <t>767662210</t>
  </si>
  <si>
    <t>Montáž mříží otvíravých</t>
  </si>
  <si>
    <t>116131280</t>
  </si>
  <si>
    <t>zpětná montáž mříže u vchodu</t>
  </si>
  <si>
    <t>na SZ fasádě</t>
  </si>
  <si>
    <t>247</t>
  </si>
  <si>
    <t>Kotevní prvky pro kotvení ocelové mříže do zateplovacího systému fasády a pomocí závitové tyče M6 s distanční matkou u fasády</t>
  </si>
  <si>
    <t>1065795469</t>
  </si>
  <si>
    <t>malá mříž - 4 ks kotvení, velká mříž 6 ks kotvení</t>
  </si>
  <si>
    <t>pol.767662110+767662210</t>
  </si>
  <si>
    <t>34,0+3,0</t>
  </si>
  <si>
    <t>248</t>
  </si>
  <si>
    <t>76759010R</t>
  </si>
  <si>
    <t>Montáž mříží anglických dvorků včetně rámů</t>
  </si>
  <si>
    <t>-1744792910</t>
  </si>
  <si>
    <t>0,004</t>
  </si>
  <si>
    <t>249</t>
  </si>
  <si>
    <t>7675920R</t>
  </si>
  <si>
    <t>mříž ocelová pro anglické dvorky včetně rámu - dodávka, doprava</t>
  </si>
  <si>
    <t>1216501674</t>
  </si>
  <si>
    <t>250</t>
  </si>
  <si>
    <t>76759030R</t>
  </si>
  <si>
    <t>Úprava ocelové nosné konstrukce a zpětná monáž stříšky na SZ fasádě včetně speciálních kotev pro kotvení do zateplovacího systému</t>
  </si>
  <si>
    <t>-167434767</t>
  </si>
  <si>
    <t>zkrácení, očištění, opatření ochrannými nátěry</t>
  </si>
  <si>
    <t>251</t>
  </si>
  <si>
    <t>76759500R</t>
  </si>
  <si>
    <t>Demontáž, zpětná montáž popř.úprava stávajících čistících zón včetně případného odvodnění, pokud zasahují do výkopu pro zateplení</t>
  </si>
  <si>
    <t>1044023284</t>
  </si>
  <si>
    <t>252</t>
  </si>
  <si>
    <t>76723210R</t>
  </si>
  <si>
    <t>Zpětná montáž branky oplocení pod únikovým schodištěm vel. 1650/1350 mm (š/v), použity nové kotvy do zateplené fasády</t>
  </si>
  <si>
    <t>658924958</t>
  </si>
  <si>
    <t>253</t>
  </si>
  <si>
    <t>-35487344</t>
  </si>
  <si>
    <t>254</t>
  </si>
  <si>
    <t>1069173706</t>
  </si>
  <si>
    <t>(34,0+3,0)*2</t>
  </si>
  <si>
    <t>zpětně namontované - pol.767220120</t>
  </si>
  <si>
    <t>4,5*1,1*2+0,1</t>
  </si>
  <si>
    <t>stávající ocelové sloupky u únikového schodiště</t>
  </si>
  <si>
    <t>3,14*0,15*(6,0+6,3+7,7)</t>
  </si>
  <si>
    <t>1,58</t>
  </si>
  <si>
    <t>255</t>
  </si>
  <si>
    <t>783306801</t>
  </si>
  <si>
    <t>Odstranění nátěru ze zámečnických konstrukcí obroušením</t>
  </si>
  <si>
    <t>1176388846</t>
  </si>
  <si>
    <t xml:space="preserve">opravené (zkrácené) oplocení  a rámy po nové montáži - dotčená místa</t>
  </si>
  <si>
    <t>(branka pod únikovým schodištěm)</t>
  </si>
  <si>
    <t>3,0</t>
  </si>
  <si>
    <t>upravená znovu osazená kovová brána</t>
  </si>
  <si>
    <t>- nový nátěr celé brány</t>
  </si>
  <si>
    <t>5,0*1,1*2</t>
  </si>
  <si>
    <t>256</t>
  </si>
  <si>
    <t>-1305979444</t>
  </si>
  <si>
    <t>pol.783306809+783306801</t>
  </si>
  <si>
    <t>95,0+16,0</t>
  </si>
  <si>
    <t>nové mříže anglických dvorků</t>
  </si>
  <si>
    <t>pol.76759010R</t>
  </si>
  <si>
    <t>16,3*2</t>
  </si>
  <si>
    <t>257</t>
  </si>
  <si>
    <t>135598021</t>
  </si>
  <si>
    <t>258</t>
  </si>
  <si>
    <t>7830100_R</t>
  </si>
  <si>
    <t>689889850</t>
  </si>
  <si>
    <t>2,4</t>
  </si>
  <si>
    <t>259</t>
  </si>
  <si>
    <t>783826615</t>
  </si>
  <si>
    <t>Hydrofobizační transparentní silikonový nátěr omítek stupně členitosti 1 a 2</t>
  </si>
  <si>
    <t>1485853539</t>
  </si>
  <si>
    <t>rámečky z polystyrénu kolem oken</t>
  </si>
  <si>
    <t>1120,0*0,2</t>
  </si>
  <si>
    <t>260</t>
  </si>
  <si>
    <t>985324112</t>
  </si>
  <si>
    <t>Impregnační gelový nátěr betonu dvojnásobný (OS-A)</t>
  </si>
  <si>
    <t>-1286103347</t>
  </si>
  <si>
    <t>SV fasáda - schodišťové betonové stupně</t>
  </si>
  <si>
    <t>1,5*(0,2+0,3)*6</t>
  </si>
  <si>
    <t>SZ fasáda - schodišťové betonové stupně</t>
  </si>
  <si>
    <t>1,5*(0,2+0,3)*4</t>
  </si>
  <si>
    <t>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</si>
  <si>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</si>
  <si>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</si>
  <si>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</si>
  <si>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</si>
  <si>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</si>
  <si>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</si>
  <si>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</si>
  <si>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</si>
  <si>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</si>
  <si>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</si>
  <si>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</si>
  <si>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soubor</t>
  </si>
  <si>
    <t>1024</t>
  </si>
  <si>
    <t>-1558009524</t>
  </si>
  <si>
    <t>012103000</t>
  </si>
  <si>
    <t>Geodetické práce před výstavbou</t>
  </si>
  <si>
    <t>240618088</t>
  </si>
  <si>
    <t>zaměření stávajících inženýrských sítí</t>
  </si>
  <si>
    <t>013294000</t>
  </si>
  <si>
    <t xml:space="preserve">Zaměření oken </t>
  </si>
  <si>
    <t>soub</t>
  </si>
  <si>
    <t>1700633176</t>
  </si>
  <si>
    <t>013294001</t>
  </si>
  <si>
    <t>Dílenská dokumentace</t>
  </si>
  <si>
    <t>-1911389749</t>
  </si>
  <si>
    <t>VRN3</t>
  </si>
  <si>
    <t>Zařízení staveniště</t>
  </si>
  <si>
    <t>032002000</t>
  </si>
  <si>
    <t>Vybavení staveniště</t>
  </si>
  <si>
    <t>1056069118</t>
  </si>
  <si>
    <t>0320002001</t>
  </si>
  <si>
    <t>Osazení přenosných WC po celou dobu stavby včetně provozních nákladů</t>
  </si>
  <si>
    <t>-1918030188</t>
  </si>
  <si>
    <t>033002000</t>
  </si>
  <si>
    <t>Připojení staveniště na inženýrské sítě</t>
  </si>
  <si>
    <t>-1719535103</t>
  </si>
  <si>
    <t>včetně spotřeby všech energií</t>
  </si>
  <si>
    <t>033203000</t>
  </si>
  <si>
    <t>Energie pro zařízení staveniště</t>
  </si>
  <si>
    <t>-232121584</t>
  </si>
  <si>
    <t>- náklady na veškeré energie související s realizací akce, vč.připojení</t>
  </si>
  <si>
    <t>staveniště na inženýrské sítě</t>
  </si>
  <si>
    <t>034002000</t>
  </si>
  <si>
    <t>Zabezpečení staveniště</t>
  </si>
  <si>
    <t>-1800192059</t>
  </si>
  <si>
    <t>- opatření k zajištění bezpečnosti účastníků realizace akce a veřejnosti</t>
  </si>
  <si>
    <t>(zejména zajištění staveniště, bezpečnostní tabulky apod.)</t>
  </si>
  <si>
    <t>- zebezpečení staveniště proti vniknutí cizich osob</t>
  </si>
  <si>
    <t>celkově :</t>
  </si>
  <si>
    <t>039002000</t>
  </si>
  <si>
    <t>Zrušení zařízení staveniště</t>
  </si>
  <si>
    <t>-1569685393</t>
  </si>
  <si>
    <t xml:space="preserve"> - včetně úklidu a uvedení okolí stavby do původního stavu</t>
  </si>
  <si>
    <t>VRN4</t>
  </si>
  <si>
    <t>Inženýrská činnost</t>
  </si>
  <si>
    <t>044002000</t>
  </si>
  <si>
    <t>Revize</t>
  </si>
  <si>
    <t>1675187630</t>
  </si>
  <si>
    <t xml:space="preserve">- nutné  revizní zkoušky položkově nevykázané budou oceněny zde</t>
  </si>
  <si>
    <t>045002000</t>
  </si>
  <si>
    <t>Kompletační a koordinační činnost</t>
  </si>
  <si>
    <t>-1740207925</t>
  </si>
  <si>
    <t>VRN7</t>
  </si>
  <si>
    <t>Provozní vlivy</t>
  </si>
  <si>
    <t>071103000</t>
  </si>
  <si>
    <t>Provoz investora</t>
  </si>
  <si>
    <t>-1192500075</t>
  </si>
  <si>
    <t>072103011a</t>
  </si>
  <si>
    <t>DIO (dopravně inženýrská opatření) - dopravní značení stavby</t>
  </si>
  <si>
    <t>-1486199376</t>
  </si>
  <si>
    <t>VRN9</t>
  </si>
  <si>
    <t>Ostatní náklady</t>
  </si>
  <si>
    <t>091002000</t>
  </si>
  <si>
    <t>Ostatní náklady související s objektem</t>
  </si>
  <si>
    <t>-1381258</t>
  </si>
  <si>
    <t>- označení stavby cedulí s údaji o stavbě, uvedení staveniště do původního stavu</t>
  </si>
  <si>
    <t>094103000</t>
  </si>
  <si>
    <t>Náklady na plánované vyklizení objektu</t>
  </si>
  <si>
    <t>-1344611737</t>
  </si>
  <si>
    <t>vystěhování všech věcí a zařízení z upravovaných prostor na místo</t>
  </si>
  <si>
    <t xml:space="preserve">určené investorem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</si>
</sst>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DPT01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Karlovy Vary, ZŠ Truhlářská - budova Školní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13. 1. 2022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Statutární Město Karlovy Vary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BPO s.r.o.Ostrov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Tomanová Ing.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Výměna oken'!J30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'01 - Výměna oken'!P135</f>
        <v>0</v>
      </c>
      <c r="AV95" s="129">
        <f>'01 - Výměna oken'!J33</f>
        <v>0</v>
      </c>
      <c r="AW95" s="129">
        <f>'01 - Výměna oken'!J34</f>
        <v>0</v>
      </c>
      <c r="AX95" s="129">
        <f>'01 - Výměna oken'!J35</f>
        <v>0</v>
      </c>
      <c r="AY95" s="129">
        <f>'01 - Výměna oken'!J36</f>
        <v>0</v>
      </c>
      <c r="AZ95" s="129">
        <f>'01 - Výměna oken'!F33</f>
        <v>0</v>
      </c>
      <c r="BA95" s="129">
        <f>'01 - Výměna oken'!F34</f>
        <v>0</v>
      </c>
      <c r="BB95" s="129">
        <f>'01 - Výměna oken'!F35</f>
        <v>0</v>
      </c>
      <c r="BC95" s="129">
        <f>'01 - Výměna oken'!F36</f>
        <v>0</v>
      </c>
      <c r="BD95" s="131">
        <f>'01 - Výměna oken'!F37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86</v>
      </c>
      <c r="CM95" s="132" t="s">
        <v>87</v>
      </c>
    </row>
    <row r="96" s="7" customFormat="1" ht="16.5" customHeight="1">
      <c r="A96" s="120" t="s">
        <v>80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Zateplení, fasáda'!J30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'02 - Zateplení, fasáda'!P143</f>
        <v>0</v>
      </c>
      <c r="AV96" s="129">
        <f>'02 - Zateplení, fasáda'!J33</f>
        <v>0</v>
      </c>
      <c r="AW96" s="129">
        <f>'02 - Zateplení, fasáda'!J34</f>
        <v>0</v>
      </c>
      <c r="AX96" s="129">
        <f>'02 - Zateplení, fasáda'!J35</f>
        <v>0</v>
      </c>
      <c r="AY96" s="129">
        <f>'02 - Zateplení, fasáda'!J36</f>
        <v>0</v>
      </c>
      <c r="AZ96" s="129">
        <f>'02 - Zateplení, fasáda'!F33</f>
        <v>0</v>
      </c>
      <c r="BA96" s="129">
        <f>'02 - Zateplení, fasáda'!F34</f>
        <v>0</v>
      </c>
      <c r="BB96" s="129">
        <f>'02 - Zateplení, fasáda'!F35</f>
        <v>0</v>
      </c>
      <c r="BC96" s="129">
        <f>'02 - Zateplení, fasáda'!F36</f>
        <v>0</v>
      </c>
      <c r="BD96" s="131">
        <f>'02 - Zateplení, fasáda'!F37</f>
        <v>0</v>
      </c>
      <c r="BE96" s="7"/>
      <c r="BT96" s="132" t="s">
        <v>84</v>
      </c>
      <c r="BV96" s="132" t="s">
        <v>78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7" customFormat="1" ht="16.5" customHeight="1">
      <c r="A97" s="120" t="s">
        <v>80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VRN'!J30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33">
        <v>0</v>
      </c>
      <c r="AT97" s="134">
        <f>ROUND(SUM(AV97:AW97),2)</f>
        <v>0</v>
      </c>
      <c r="AU97" s="135">
        <f>'03 - VRN'!P122</f>
        <v>0</v>
      </c>
      <c r="AV97" s="134">
        <f>'03 - VRN'!J33</f>
        <v>0</v>
      </c>
      <c r="AW97" s="134">
        <f>'03 - VRN'!J34</f>
        <v>0</v>
      </c>
      <c r="AX97" s="134">
        <f>'03 - VRN'!J35</f>
        <v>0</v>
      </c>
      <c r="AY97" s="134">
        <f>'03 - VRN'!J36</f>
        <v>0</v>
      </c>
      <c r="AZ97" s="134">
        <f>'03 - VRN'!F33</f>
        <v>0</v>
      </c>
      <c r="BA97" s="134">
        <f>'03 - VRN'!F34</f>
        <v>0</v>
      </c>
      <c r="BB97" s="134">
        <f>'03 - VRN'!F35</f>
        <v>0</v>
      </c>
      <c r="BC97" s="134">
        <f>'03 - VRN'!F36</f>
        <v>0</v>
      </c>
      <c r="BD97" s="136">
        <f>'03 - VRN'!F37</f>
        <v>0</v>
      </c>
      <c r="BE97" s="7"/>
      <c r="BT97" s="132" t="s">
        <v>84</v>
      </c>
      <c r="BV97" s="132" t="s">
        <v>78</v>
      </c>
      <c r="BW97" s="132" t="s">
        <v>93</v>
      </c>
      <c r="BX97" s="132" t="s">
        <v>5</v>
      </c>
      <c r="CL97" s="132" t="s">
        <v>1</v>
      </c>
      <c r="CM97" s="132" t="s">
        <v>87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nemwDTST3kmQZk7eB/cNMj+ZCrCCBZ0oXAfs/yChn5B8Qfr3uglXi7RIDzl3KvHyE459HIE8Km/CQIkHGCdqdw==" hashValue="ZWehNtikXMf465/OEdnKt03GNPX35NszHt1CJ364eG01XN2gVzeBpvzMB20G8+6e7TRxDTBn76YPOi8LGJAUJg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Výměna oken'!C2" display="/"/>
    <hyperlink ref="A96" location="'02 - Zateplení, fasáda'!C2" display="/"/>
    <hyperlink ref="A97" location="'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94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Karlovy Vary, ZŠ Truhlářská - budova Školní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86</v>
      </c>
      <c r="G11" s="39"/>
      <c r="H11" s="39"/>
      <c r="I11" s="141" t="s">
        <v>19</v>
      </c>
      <c r="J11" s="144" t="s">
        <v>97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98</v>
      </c>
      <c r="G12" s="39"/>
      <c r="H12" s="39"/>
      <c r="I12" s="141" t="s">
        <v>22</v>
      </c>
      <c r="J12" s="145" t="str">
        <f>'Rekapitulace stavby'!AN8</f>
        <v>13. 1. 2022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99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100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ROUND((SUM(BE135:BE656)),  2)</f>
        <v>0</v>
      </c>
      <c r="G33" s="39"/>
      <c r="H33" s="39"/>
      <c r="I33" s="156">
        <v>0.20999999999999999</v>
      </c>
      <c r="J33" s="155">
        <f>ROUND(((SUM(BE135:BE656))*I33),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ROUND((SUM(BF135:BF656)),  2)</f>
        <v>0</v>
      </c>
      <c r="G34" s="39"/>
      <c r="H34" s="39"/>
      <c r="I34" s="156">
        <v>0.14999999999999999</v>
      </c>
      <c r="J34" s="155">
        <f>ROUND(((SUM(BF135:BF656))*I34),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ROUND((SUM(BG135:BG656)),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ROUND((SUM(BH135:BH656)),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ROUND((SUM(BI135:BI656)),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Karlovy Vary, ZŠ Truhlářská - budova Školní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Výměna oken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Karlovy Vary</v>
      </c>
      <c r="G89" s="41"/>
      <c r="H89" s="41"/>
      <c r="I89" s="33" t="s">
        <v>22</v>
      </c>
      <c r="J89" s="80" t="str">
        <f>IF(J12="","",J12)</f>
        <v>13. 1. 2022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Statutární město Karlovy Vary</v>
      </c>
      <c r="G91" s="41"/>
      <c r="H91" s="41"/>
      <c r="I91" s="33" t="s">
        <v>30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104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0"/>
      <c r="C97" s="181"/>
      <c r="D97" s="182" t="s">
        <v>106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107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108</v>
      </c>
      <c r="E99" s="189"/>
      <c r="F99" s="189"/>
      <c r="G99" s="189"/>
      <c r="H99" s="189"/>
      <c r="I99" s="189"/>
      <c r="J99" s="190">
        <f>J155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109</v>
      </c>
      <c r="E100" s="189"/>
      <c r="F100" s="189"/>
      <c r="G100" s="189"/>
      <c r="H100" s="189"/>
      <c r="I100" s="189"/>
      <c r="J100" s="190">
        <f>J204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110</v>
      </c>
      <c r="E101" s="189"/>
      <c r="F101" s="189"/>
      <c r="G101" s="189"/>
      <c r="H101" s="189"/>
      <c r="I101" s="189"/>
      <c r="J101" s="190">
        <f>J232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111</v>
      </c>
      <c r="E102" s="189"/>
      <c r="F102" s="189"/>
      <c r="G102" s="189"/>
      <c r="H102" s="189"/>
      <c r="I102" s="189"/>
      <c r="J102" s="190">
        <f>J235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112</v>
      </c>
      <c r="E103" s="189"/>
      <c r="F103" s="189"/>
      <c r="G103" s="189"/>
      <c r="H103" s="189"/>
      <c r="I103" s="189"/>
      <c r="J103" s="190">
        <f>J338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113</v>
      </c>
      <c r="E104" s="189"/>
      <c r="F104" s="189"/>
      <c r="G104" s="189"/>
      <c r="H104" s="189"/>
      <c r="I104" s="189"/>
      <c r="J104" s="190">
        <f>J345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114</v>
      </c>
      <c r="E105" s="183"/>
      <c r="F105" s="183"/>
      <c r="G105" s="183"/>
      <c r="H105" s="183"/>
      <c r="I105" s="183"/>
      <c r="J105" s="184">
        <f>J347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115</v>
      </c>
      <c r="E106" s="189"/>
      <c r="F106" s="189"/>
      <c r="G106" s="189"/>
      <c r="H106" s="189"/>
      <c r="I106" s="189"/>
      <c r="J106" s="190">
        <f>J348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116</v>
      </c>
      <c r="E107" s="189"/>
      <c r="F107" s="189"/>
      <c r="G107" s="189"/>
      <c r="H107" s="189"/>
      <c r="I107" s="189"/>
      <c r="J107" s="190">
        <f>J363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117</v>
      </c>
      <c r="E108" s="189"/>
      <c r="F108" s="189"/>
      <c r="G108" s="189"/>
      <c r="H108" s="189"/>
      <c r="I108" s="189"/>
      <c r="J108" s="190">
        <f>J383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118</v>
      </c>
      <c r="E109" s="189"/>
      <c r="F109" s="189"/>
      <c r="G109" s="189"/>
      <c r="H109" s="189"/>
      <c r="I109" s="189"/>
      <c r="J109" s="190">
        <f>J529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119</v>
      </c>
      <c r="E110" s="189"/>
      <c r="F110" s="189"/>
      <c r="G110" s="189"/>
      <c r="H110" s="189"/>
      <c r="I110" s="189"/>
      <c r="J110" s="190">
        <f>J572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120</v>
      </c>
      <c r="E111" s="189"/>
      <c r="F111" s="189"/>
      <c r="G111" s="189"/>
      <c r="H111" s="189"/>
      <c r="I111" s="189"/>
      <c r="J111" s="190">
        <f>J598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121</v>
      </c>
      <c r="E112" s="189"/>
      <c r="F112" s="189"/>
      <c r="G112" s="189"/>
      <c r="H112" s="189"/>
      <c r="I112" s="189"/>
      <c r="J112" s="190">
        <f>J617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122</v>
      </c>
      <c r="E113" s="189"/>
      <c r="F113" s="189"/>
      <c r="G113" s="189"/>
      <c r="H113" s="189"/>
      <c r="I113" s="189"/>
      <c r="J113" s="190">
        <f>J627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123</v>
      </c>
      <c r="E114" s="189"/>
      <c r="F114" s="189"/>
      <c r="G114" s="189"/>
      <c r="H114" s="189"/>
      <c r="I114" s="189"/>
      <c r="J114" s="190">
        <f>J640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0"/>
      <c r="C115" s="181"/>
      <c r="D115" s="182" t="s">
        <v>124</v>
      </c>
      <c r="E115" s="183"/>
      <c r="F115" s="183"/>
      <c r="G115" s="183"/>
      <c r="H115" s="183"/>
      <c r="I115" s="183"/>
      <c r="J115" s="184">
        <f>J653</f>
        <v>0</v>
      </c>
      <c r="K115" s="181"/>
      <c r="L115" s="18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125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Karlovy Vary, ZŠ Truhlářská - budova Školní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95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01 - Výměna oken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Karlovy Vary</v>
      </c>
      <c r="G129" s="41"/>
      <c r="H129" s="41"/>
      <c r="I129" s="33" t="s">
        <v>22</v>
      </c>
      <c r="J129" s="80" t="str">
        <f>IF(J12="","",J12)</f>
        <v>13. 1. 2022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40.05" customHeight="1">
      <c r="A131" s="39"/>
      <c r="B131" s="40"/>
      <c r="C131" s="33" t="s">
        <v>24</v>
      </c>
      <c r="D131" s="41"/>
      <c r="E131" s="41"/>
      <c r="F131" s="28" t="str">
        <f>E15</f>
        <v>Statutární město Karlovy Vary</v>
      </c>
      <c r="G131" s="41"/>
      <c r="H131" s="41"/>
      <c r="I131" s="33" t="s">
        <v>30</v>
      </c>
      <c r="J131" s="37" t="str">
        <f>E21</f>
        <v>BPO spol. s r.o.,Lidická 1239,36317 OSTROV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Tomanová Ing.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126</v>
      </c>
      <c r="D134" s="195" t="s">
        <v>61</v>
      </c>
      <c r="E134" s="195" t="s">
        <v>57</v>
      </c>
      <c r="F134" s="195" t="s">
        <v>58</v>
      </c>
      <c r="G134" s="195" t="s">
        <v>127</v>
      </c>
      <c r="H134" s="195" t="s">
        <v>128</v>
      </c>
      <c r="I134" s="195" t="s">
        <v>129</v>
      </c>
      <c r="J134" s="195" t="s">
        <v>103</v>
      </c>
      <c r="K134" s="196" t="s">
        <v>130</v>
      </c>
      <c r="L134" s="197"/>
      <c r="M134" s="101" t="s">
        <v>1</v>
      </c>
      <c r="N134" s="102" t="s">
        <v>40</v>
      </c>
      <c r="O134" s="102" t="s">
        <v>131</v>
      </c>
      <c r="P134" s="102" t="s">
        <v>132</v>
      </c>
      <c r="Q134" s="102" t="s">
        <v>133</v>
      </c>
      <c r="R134" s="102" t="s">
        <v>134</v>
      </c>
      <c r="S134" s="102" t="s">
        <v>135</v>
      </c>
      <c r="T134" s="103" t="s">
        <v>136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137</v>
      </c>
      <c r="D135" s="41"/>
      <c r="E135" s="41"/>
      <c r="F135" s="41"/>
      <c r="G135" s="41"/>
      <c r="H135" s="41"/>
      <c r="I135" s="41"/>
      <c r="J135" s="198">
        <f>BK135</f>
        <v>0</v>
      </c>
      <c r="K135" s="41"/>
      <c r="L135" s="45"/>
      <c r="M135" s="104"/>
      <c r="N135" s="199"/>
      <c r="O135" s="105"/>
      <c r="P135" s="200">
        <f>P136+P347+P653</f>
        <v>0</v>
      </c>
      <c r="Q135" s="105"/>
      <c r="R135" s="200">
        <f>R136+R347+R653</f>
        <v>20.109218000000002</v>
      </c>
      <c r="S135" s="105"/>
      <c r="T135" s="201">
        <f>T136+T347+T653</f>
        <v>32.515011999999992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105</v>
      </c>
      <c r="BK135" s="202">
        <f>BK136+BK347+BK653</f>
        <v>0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138</v>
      </c>
      <c r="F136" s="206" t="s">
        <v>139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P137+P155+P204+P232+P235+P338+P345</f>
        <v>0</v>
      </c>
      <c r="Q136" s="211"/>
      <c r="R136" s="212">
        <f>R137+R155+R204+R232+R235+R338+R345</f>
        <v>14.508700000000001</v>
      </c>
      <c r="S136" s="211"/>
      <c r="T136" s="213">
        <f>T137+T155+T204+T232+T235+T338+T345</f>
        <v>32.515011999999992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140</v>
      </c>
      <c r="BK136" s="216">
        <f>BK137+BK155+BK204+BK232+BK235+BK338+BK345</f>
        <v>0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141</v>
      </c>
      <c r="F137" s="217" t="s">
        <v>142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SUM(P138:P154)</f>
        <v>0</v>
      </c>
      <c r="Q137" s="211"/>
      <c r="R137" s="212">
        <f>SUM(R138:R154)</f>
        <v>1.9999</v>
      </c>
      <c r="S137" s="211"/>
      <c r="T137" s="213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140</v>
      </c>
      <c r="BK137" s="216">
        <f>SUM(BK138:BK154)</f>
        <v>0</v>
      </c>
    </row>
    <row r="138" s="2" customFormat="1" ht="16.5" customHeight="1">
      <c r="A138" s="39"/>
      <c r="B138" s="40"/>
      <c r="C138" s="219" t="s">
        <v>84</v>
      </c>
      <c r="D138" s="219" t="s">
        <v>143</v>
      </c>
      <c r="E138" s="220" t="s">
        <v>144</v>
      </c>
      <c r="F138" s="221" t="s">
        <v>145</v>
      </c>
      <c r="G138" s="222" t="s">
        <v>146</v>
      </c>
      <c r="H138" s="223">
        <v>1.3</v>
      </c>
      <c r="I138" s="224"/>
      <c r="J138" s="225">
        <f>ROUND(I138*H138,2)</f>
        <v>0</v>
      </c>
      <c r="K138" s="221" t="s">
        <v>147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2.5018699999999998</v>
      </c>
      <c r="R138" s="228">
        <f>Q138*H138</f>
        <v>3.2524310000000001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148</v>
      </c>
      <c r="AT138" s="230" t="s">
        <v>143</v>
      </c>
      <c r="AU138" s="230" t="s">
        <v>87</v>
      </c>
      <c r="AY138" s="18" t="s">
        <v>140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148</v>
      </c>
      <c r="BM138" s="230" t="s">
        <v>149</v>
      </c>
    </row>
    <row r="139" s="13" customFormat="1">
      <c r="A139" s="13"/>
      <c r="B139" s="232"/>
      <c r="C139" s="233"/>
      <c r="D139" s="234" t="s">
        <v>150</v>
      </c>
      <c r="E139" s="235" t="s">
        <v>1</v>
      </c>
      <c r="F139" s="236" t="s">
        <v>151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150</v>
      </c>
      <c r="AU139" s="242" t="s">
        <v>87</v>
      </c>
      <c r="AV139" s="13" t="s">
        <v>84</v>
      </c>
      <c r="AW139" s="13" t="s">
        <v>32</v>
      </c>
      <c r="AX139" s="13" t="s">
        <v>76</v>
      </c>
      <c r="AY139" s="242" t="s">
        <v>140</v>
      </c>
    </row>
    <row r="140" s="14" customFormat="1">
      <c r="A140" s="14"/>
      <c r="B140" s="243"/>
      <c r="C140" s="244"/>
      <c r="D140" s="234" t="s">
        <v>150</v>
      </c>
      <c r="E140" s="245" t="s">
        <v>1</v>
      </c>
      <c r="F140" s="246" t="s">
        <v>152</v>
      </c>
      <c r="G140" s="244"/>
      <c r="H140" s="247">
        <v>1.3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150</v>
      </c>
      <c r="AU140" s="253" t="s">
        <v>87</v>
      </c>
      <c r="AV140" s="14" t="s">
        <v>87</v>
      </c>
      <c r="AW140" s="14" t="s">
        <v>32</v>
      </c>
      <c r="AX140" s="14" t="s">
        <v>84</v>
      </c>
      <c r="AY140" s="253" t="s">
        <v>140</v>
      </c>
    </row>
    <row r="141" s="2" customFormat="1" ht="24.15" customHeight="1">
      <c r="A141" s="39"/>
      <c r="B141" s="40"/>
      <c r="C141" s="219" t="s">
        <v>87</v>
      </c>
      <c r="D141" s="219" t="s">
        <v>143</v>
      </c>
      <c r="E141" s="220" t="s">
        <v>153</v>
      </c>
      <c r="F141" s="221" t="s">
        <v>154</v>
      </c>
      <c r="G141" s="222" t="s">
        <v>155</v>
      </c>
      <c r="H141" s="223">
        <v>2.6000000000000001</v>
      </c>
      <c r="I141" s="224"/>
      <c r="J141" s="225">
        <f>ROUND(I141*H141,2)</f>
        <v>0</v>
      </c>
      <c r="K141" s="221" t="s">
        <v>147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0.0027499999999999998</v>
      </c>
      <c r="R141" s="228">
        <f>Q141*H141</f>
        <v>0.0071500000000000001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148</v>
      </c>
      <c r="AT141" s="230" t="s">
        <v>143</v>
      </c>
      <c r="AU141" s="230" t="s">
        <v>87</v>
      </c>
      <c r="AY141" s="18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148</v>
      </c>
      <c r="BM141" s="230" t="s">
        <v>156</v>
      </c>
    </row>
    <row r="142" s="13" customFormat="1">
      <c r="A142" s="13"/>
      <c r="B142" s="232"/>
      <c r="C142" s="233"/>
      <c r="D142" s="234" t="s">
        <v>150</v>
      </c>
      <c r="E142" s="235" t="s">
        <v>1</v>
      </c>
      <c r="F142" s="236" t="s">
        <v>157</v>
      </c>
      <c r="G142" s="233"/>
      <c r="H142" s="235" t="s">
        <v>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150</v>
      </c>
      <c r="AU142" s="242" t="s">
        <v>87</v>
      </c>
      <c r="AV142" s="13" t="s">
        <v>84</v>
      </c>
      <c r="AW142" s="13" t="s">
        <v>32</v>
      </c>
      <c r="AX142" s="13" t="s">
        <v>76</v>
      </c>
      <c r="AY142" s="242" t="s">
        <v>140</v>
      </c>
    </row>
    <row r="143" s="14" customFormat="1">
      <c r="A143" s="14"/>
      <c r="B143" s="243"/>
      <c r="C143" s="244"/>
      <c r="D143" s="234" t="s">
        <v>150</v>
      </c>
      <c r="E143" s="245" t="s">
        <v>1</v>
      </c>
      <c r="F143" s="246" t="s">
        <v>158</v>
      </c>
      <c r="G143" s="244"/>
      <c r="H143" s="247">
        <v>2.6000000000000001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150</v>
      </c>
      <c r="AU143" s="253" t="s">
        <v>87</v>
      </c>
      <c r="AV143" s="14" t="s">
        <v>87</v>
      </c>
      <c r="AW143" s="14" t="s">
        <v>32</v>
      </c>
      <c r="AX143" s="14" t="s">
        <v>84</v>
      </c>
      <c r="AY143" s="253" t="s">
        <v>140</v>
      </c>
    </row>
    <row r="144" s="2" customFormat="1" ht="24.15" customHeight="1">
      <c r="A144" s="39"/>
      <c r="B144" s="40"/>
      <c r="C144" s="219" t="s">
        <v>141</v>
      </c>
      <c r="D144" s="219" t="s">
        <v>143</v>
      </c>
      <c r="E144" s="220" t="s">
        <v>159</v>
      </c>
      <c r="F144" s="221" t="s">
        <v>160</v>
      </c>
      <c r="G144" s="222" t="s">
        <v>155</v>
      </c>
      <c r="H144" s="223">
        <v>2.6000000000000001</v>
      </c>
      <c r="I144" s="224"/>
      <c r="J144" s="225">
        <f>ROUND(I144*H144,2)</f>
        <v>0</v>
      </c>
      <c r="K144" s="221" t="s">
        <v>147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148</v>
      </c>
      <c r="AT144" s="230" t="s">
        <v>143</v>
      </c>
      <c r="AU144" s="230" t="s">
        <v>87</v>
      </c>
      <c r="AY144" s="18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148</v>
      </c>
      <c r="BM144" s="230" t="s">
        <v>161</v>
      </c>
    </row>
    <row r="145" s="2" customFormat="1" ht="21.75" customHeight="1">
      <c r="A145" s="39"/>
      <c r="B145" s="40"/>
      <c r="C145" s="219" t="s">
        <v>148</v>
      </c>
      <c r="D145" s="219" t="s">
        <v>143</v>
      </c>
      <c r="E145" s="220" t="s">
        <v>162</v>
      </c>
      <c r="F145" s="221" t="s">
        <v>163</v>
      </c>
      <c r="G145" s="222" t="s">
        <v>155</v>
      </c>
      <c r="H145" s="223">
        <v>70</v>
      </c>
      <c r="I145" s="224"/>
      <c r="J145" s="225">
        <f>ROUND(I145*H145,2)</f>
        <v>0</v>
      </c>
      <c r="K145" s="221" t="s">
        <v>147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0.028570000000000002</v>
      </c>
      <c r="R145" s="228">
        <f>Q145*H145</f>
        <v>1.9999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148</v>
      </c>
      <c r="AT145" s="230" t="s">
        <v>143</v>
      </c>
      <c r="AU145" s="230" t="s">
        <v>87</v>
      </c>
      <c r="AY145" s="18" t="s">
        <v>140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148</v>
      </c>
      <c r="BM145" s="230" t="s">
        <v>164</v>
      </c>
    </row>
    <row r="146" s="13" customFormat="1">
      <c r="A146" s="13"/>
      <c r="B146" s="232"/>
      <c r="C146" s="233"/>
      <c r="D146" s="234" t="s">
        <v>150</v>
      </c>
      <c r="E146" s="235" t="s">
        <v>1</v>
      </c>
      <c r="F146" s="236" t="s">
        <v>165</v>
      </c>
      <c r="G146" s="233"/>
      <c r="H146" s="235" t="s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150</v>
      </c>
      <c r="AU146" s="242" t="s">
        <v>87</v>
      </c>
      <c r="AV146" s="13" t="s">
        <v>84</v>
      </c>
      <c r="AW146" s="13" t="s">
        <v>32</v>
      </c>
      <c r="AX146" s="13" t="s">
        <v>76</v>
      </c>
      <c r="AY146" s="242" t="s">
        <v>140</v>
      </c>
    </row>
    <row r="147" s="13" customFormat="1">
      <c r="A147" s="13"/>
      <c r="B147" s="232"/>
      <c r="C147" s="233"/>
      <c r="D147" s="234" t="s">
        <v>150</v>
      </c>
      <c r="E147" s="235" t="s">
        <v>1</v>
      </c>
      <c r="F147" s="236" t="s">
        <v>166</v>
      </c>
      <c r="G147" s="233"/>
      <c r="H147" s="235" t="s">
        <v>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150</v>
      </c>
      <c r="AU147" s="242" t="s">
        <v>87</v>
      </c>
      <c r="AV147" s="13" t="s">
        <v>84</v>
      </c>
      <c r="AW147" s="13" t="s">
        <v>32</v>
      </c>
      <c r="AX147" s="13" t="s">
        <v>76</v>
      </c>
      <c r="AY147" s="242" t="s">
        <v>140</v>
      </c>
    </row>
    <row r="148" s="14" customFormat="1">
      <c r="A148" s="14"/>
      <c r="B148" s="243"/>
      <c r="C148" s="244"/>
      <c r="D148" s="234" t="s">
        <v>150</v>
      </c>
      <c r="E148" s="245" t="s">
        <v>1</v>
      </c>
      <c r="F148" s="246" t="s">
        <v>167</v>
      </c>
      <c r="G148" s="244"/>
      <c r="H148" s="247">
        <v>41.399999999999999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150</v>
      </c>
      <c r="AU148" s="253" t="s">
        <v>87</v>
      </c>
      <c r="AV148" s="14" t="s">
        <v>87</v>
      </c>
      <c r="AW148" s="14" t="s">
        <v>32</v>
      </c>
      <c r="AX148" s="14" t="s">
        <v>76</v>
      </c>
      <c r="AY148" s="253" t="s">
        <v>140</v>
      </c>
    </row>
    <row r="149" s="13" customFormat="1">
      <c r="A149" s="13"/>
      <c r="B149" s="232"/>
      <c r="C149" s="233"/>
      <c r="D149" s="234" t="s">
        <v>150</v>
      </c>
      <c r="E149" s="235" t="s">
        <v>1</v>
      </c>
      <c r="F149" s="236" t="s">
        <v>168</v>
      </c>
      <c r="G149" s="233"/>
      <c r="H149" s="235" t="s">
        <v>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150</v>
      </c>
      <c r="AU149" s="242" t="s">
        <v>87</v>
      </c>
      <c r="AV149" s="13" t="s">
        <v>84</v>
      </c>
      <c r="AW149" s="13" t="s">
        <v>32</v>
      </c>
      <c r="AX149" s="13" t="s">
        <v>76</v>
      </c>
      <c r="AY149" s="242" t="s">
        <v>140</v>
      </c>
    </row>
    <row r="150" s="14" customFormat="1">
      <c r="A150" s="14"/>
      <c r="B150" s="243"/>
      <c r="C150" s="244"/>
      <c r="D150" s="234" t="s">
        <v>150</v>
      </c>
      <c r="E150" s="245" t="s">
        <v>1</v>
      </c>
      <c r="F150" s="246" t="s">
        <v>169</v>
      </c>
      <c r="G150" s="244"/>
      <c r="H150" s="247">
        <v>16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150</v>
      </c>
      <c r="AU150" s="253" t="s">
        <v>87</v>
      </c>
      <c r="AV150" s="14" t="s">
        <v>87</v>
      </c>
      <c r="AW150" s="14" t="s">
        <v>32</v>
      </c>
      <c r="AX150" s="14" t="s">
        <v>76</v>
      </c>
      <c r="AY150" s="253" t="s">
        <v>140</v>
      </c>
    </row>
    <row r="151" s="13" customFormat="1">
      <c r="A151" s="13"/>
      <c r="B151" s="232"/>
      <c r="C151" s="233"/>
      <c r="D151" s="234" t="s">
        <v>150</v>
      </c>
      <c r="E151" s="235" t="s">
        <v>1</v>
      </c>
      <c r="F151" s="236" t="s">
        <v>170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150</v>
      </c>
      <c r="AU151" s="242" t="s">
        <v>87</v>
      </c>
      <c r="AV151" s="13" t="s">
        <v>84</v>
      </c>
      <c r="AW151" s="13" t="s">
        <v>32</v>
      </c>
      <c r="AX151" s="13" t="s">
        <v>76</v>
      </c>
      <c r="AY151" s="242" t="s">
        <v>140</v>
      </c>
    </row>
    <row r="152" s="14" customFormat="1">
      <c r="A152" s="14"/>
      <c r="B152" s="243"/>
      <c r="C152" s="244"/>
      <c r="D152" s="234" t="s">
        <v>150</v>
      </c>
      <c r="E152" s="245" t="s">
        <v>1</v>
      </c>
      <c r="F152" s="246" t="s">
        <v>171</v>
      </c>
      <c r="G152" s="244"/>
      <c r="H152" s="247">
        <v>11.970000000000001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150</v>
      </c>
      <c r="AU152" s="253" t="s">
        <v>87</v>
      </c>
      <c r="AV152" s="14" t="s">
        <v>87</v>
      </c>
      <c r="AW152" s="14" t="s">
        <v>32</v>
      </c>
      <c r="AX152" s="14" t="s">
        <v>76</v>
      </c>
      <c r="AY152" s="253" t="s">
        <v>140</v>
      </c>
    </row>
    <row r="153" s="14" customFormat="1">
      <c r="A153" s="14"/>
      <c r="B153" s="243"/>
      <c r="C153" s="244"/>
      <c r="D153" s="234" t="s">
        <v>150</v>
      </c>
      <c r="E153" s="245" t="s">
        <v>1</v>
      </c>
      <c r="F153" s="246" t="s">
        <v>172</v>
      </c>
      <c r="G153" s="244"/>
      <c r="H153" s="247">
        <v>0.63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150</v>
      </c>
      <c r="AU153" s="253" t="s">
        <v>87</v>
      </c>
      <c r="AV153" s="14" t="s">
        <v>87</v>
      </c>
      <c r="AW153" s="14" t="s">
        <v>32</v>
      </c>
      <c r="AX153" s="14" t="s">
        <v>76</v>
      </c>
      <c r="AY153" s="253" t="s">
        <v>140</v>
      </c>
    </row>
    <row r="154" s="15" customFormat="1">
      <c r="A154" s="15"/>
      <c r="B154" s="254"/>
      <c r="C154" s="255"/>
      <c r="D154" s="234" t="s">
        <v>150</v>
      </c>
      <c r="E154" s="256" t="s">
        <v>1</v>
      </c>
      <c r="F154" s="257" t="s">
        <v>173</v>
      </c>
      <c r="G154" s="255"/>
      <c r="H154" s="258">
        <v>70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150</v>
      </c>
      <c r="AU154" s="264" t="s">
        <v>87</v>
      </c>
      <c r="AV154" s="15" t="s">
        <v>148</v>
      </c>
      <c r="AW154" s="15" t="s">
        <v>32</v>
      </c>
      <c r="AX154" s="15" t="s">
        <v>84</v>
      </c>
      <c r="AY154" s="264" t="s">
        <v>140</v>
      </c>
    </row>
    <row r="155" s="12" customFormat="1" ht="22.8" customHeight="1">
      <c r="A155" s="12"/>
      <c r="B155" s="203"/>
      <c r="C155" s="204"/>
      <c r="D155" s="205" t="s">
        <v>75</v>
      </c>
      <c r="E155" s="217" t="s">
        <v>174</v>
      </c>
      <c r="F155" s="217" t="s">
        <v>175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SUM(P156:P203)</f>
        <v>0</v>
      </c>
      <c r="Q155" s="211"/>
      <c r="R155" s="212">
        <f>SUM(R156:R203)</f>
        <v>7.8325200000000015</v>
      </c>
      <c r="S155" s="211"/>
      <c r="T155" s="213">
        <f>SUM(T156:T203)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84</v>
      </c>
      <c r="AT155" s="215" t="s">
        <v>75</v>
      </c>
      <c r="AU155" s="215" t="s">
        <v>84</v>
      </c>
      <c r="AY155" s="214" t="s">
        <v>140</v>
      </c>
      <c r="BK155" s="216">
        <f>SUM(BK156:BK203)</f>
        <v>0</v>
      </c>
    </row>
    <row r="156" s="2" customFormat="1" ht="24.15" customHeight="1">
      <c r="A156" s="39"/>
      <c r="B156" s="40"/>
      <c r="C156" s="219" t="s">
        <v>176</v>
      </c>
      <c r="D156" s="219" t="s">
        <v>143</v>
      </c>
      <c r="E156" s="220" t="s">
        <v>177</v>
      </c>
      <c r="F156" s="221" t="s">
        <v>178</v>
      </c>
      <c r="G156" s="222" t="s">
        <v>155</v>
      </c>
      <c r="H156" s="223">
        <v>234</v>
      </c>
      <c r="I156" s="224"/>
      <c r="J156" s="225">
        <f>ROUND(I156*H156,2)</f>
        <v>0</v>
      </c>
      <c r="K156" s="221" t="s">
        <v>147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0.018380000000000001</v>
      </c>
      <c r="R156" s="228">
        <f>Q156*H156</f>
        <v>4.3009200000000005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148</v>
      </c>
      <c r="AT156" s="230" t="s">
        <v>143</v>
      </c>
      <c r="AU156" s="230" t="s">
        <v>87</v>
      </c>
      <c r="AY156" s="18" t="s">
        <v>140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148</v>
      </c>
      <c r="BM156" s="230" t="s">
        <v>179</v>
      </c>
    </row>
    <row r="157" s="13" customFormat="1">
      <c r="A157" s="13"/>
      <c r="B157" s="232"/>
      <c r="C157" s="233"/>
      <c r="D157" s="234" t="s">
        <v>150</v>
      </c>
      <c r="E157" s="235" t="s">
        <v>1</v>
      </c>
      <c r="F157" s="236" t="s">
        <v>180</v>
      </c>
      <c r="G157" s="233"/>
      <c r="H157" s="235" t="s">
        <v>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150</v>
      </c>
      <c r="AU157" s="242" t="s">
        <v>87</v>
      </c>
      <c r="AV157" s="13" t="s">
        <v>84</v>
      </c>
      <c r="AW157" s="13" t="s">
        <v>32</v>
      </c>
      <c r="AX157" s="13" t="s">
        <v>76</v>
      </c>
      <c r="AY157" s="242" t="s">
        <v>140</v>
      </c>
    </row>
    <row r="158" s="14" customFormat="1">
      <c r="A158" s="14"/>
      <c r="B158" s="243"/>
      <c r="C158" s="244"/>
      <c r="D158" s="234" t="s">
        <v>150</v>
      </c>
      <c r="E158" s="245" t="s">
        <v>1</v>
      </c>
      <c r="F158" s="246" t="s">
        <v>181</v>
      </c>
      <c r="G158" s="244"/>
      <c r="H158" s="247">
        <v>12.66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150</v>
      </c>
      <c r="AU158" s="253" t="s">
        <v>87</v>
      </c>
      <c r="AV158" s="14" t="s">
        <v>87</v>
      </c>
      <c r="AW158" s="14" t="s">
        <v>32</v>
      </c>
      <c r="AX158" s="14" t="s">
        <v>76</v>
      </c>
      <c r="AY158" s="253" t="s">
        <v>140</v>
      </c>
    </row>
    <row r="159" s="14" customFormat="1">
      <c r="A159" s="14"/>
      <c r="B159" s="243"/>
      <c r="C159" s="244"/>
      <c r="D159" s="234" t="s">
        <v>150</v>
      </c>
      <c r="E159" s="245" t="s">
        <v>1</v>
      </c>
      <c r="F159" s="246" t="s">
        <v>182</v>
      </c>
      <c r="G159" s="244"/>
      <c r="H159" s="247">
        <v>9.3300000000000001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150</v>
      </c>
      <c r="AU159" s="253" t="s">
        <v>87</v>
      </c>
      <c r="AV159" s="14" t="s">
        <v>87</v>
      </c>
      <c r="AW159" s="14" t="s">
        <v>32</v>
      </c>
      <c r="AX159" s="14" t="s">
        <v>76</v>
      </c>
      <c r="AY159" s="253" t="s">
        <v>140</v>
      </c>
    </row>
    <row r="160" s="14" customFormat="1">
      <c r="A160" s="14"/>
      <c r="B160" s="243"/>
      <c r="C160" s="244"/>
      <c r="D160" s="234" t="s">
        <v>150</v>
      </c>
      <c r="E160" s="245" t="s">
        <v>1</v>
      </c>
      <c r="F160" s="246" t="s">
        <v>183</v>
      </c>
      <c r="G160" s="244"/>
      <c r="H160" s="247">
        <v>3.96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150</v>
      </c>
      <c r="AU160" s="253" t="s">
        <v>87</v>
      </c>
      <c r="AV160" s="14" t="s">
        <v>87</v>
      </c>
      <c r="AW160" s="14" t="s">
        <v>32</v>
      </c>
      <c r="AX160" s="14" t="s">
        <v>76</v>
      </c>
      <c r="AY160" s="253" t="s">
        <v>140</v>
      </c>
    </row>
    <row r="161" s="13" customFormat="1">
      <c r="A161" s="13"/>
      <c r="B161" s="232"/>
      <c r="C161" s="233"/>
      <c r="D161" s="234" t="s">
        <v>150</v>
      </c>
      <c r="E161" s="235" t="s">
        <v>1</v>
      </c>
      <c r="F161" s="236" t="s">
        <v>184</v>
      </c>
      <c r="G161" s="233"/>
      <c r="H161" s="235" t="s">
        <v>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150</v>
      </c>
      <c r="AU161" s="242" t="s">
        <v>87</v>
      </c>
      <c r="AV161" s="13" t="s">
        <v>84</v>
      </c>
      <c r="AW161" s="13" t="s">
        <v>32</v>
      </c>
      <c r="AX161" s="13" t="s">
        <v>76</v>
      </c>
      <c r="AY161" s="242" t="s">
        <v>140</v>
      </c>
    </row>
    <row r="162" s="14" customFormat="1">
      <c r="A162" s="14"/>
      <c r="B162" s="243"/>
      <c r="C162" s="244"/>
      <c r="D162" s="234" t="s">
        <v>150</v>
      </c>
      <c r="E162" s="245" t="s">
        <v>1</v>
      </c>
      <c r="F162" s="246" t="s">
        <v>185</v>
      </c>
      <c r="G162" s="244"/>
      <c r="H162" s="247">
        <v>38.384999999999998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150</v>
      </c>
      <c r="AU162" s="253" t="s">
        <v>87</v>
      </c>
      <c r="AV162" s="14" t="s">
        <v>87</v>
      </c>
      <c r="AW162" s="14" t="s">
        <v>32</v>
      </c>
      <c r="AX162" s="14" t="s">
        <v>76</v>
      </c>
      <c r="AY162" s="253" t="s">
        <v>140</v>
      </c>
    </row>
    <row r="163" s="14" customFormat="1">
      <c r="A163" s="14"/>
      <c r="B163" s="243"/>
      <c r="C163" s="244"/>
      <c r="D163" s="234" t="s">
        <v>150</v>
      </c>
      <c r="E163" s="245" t="s">
        <v>1</v>
      </c>
      <c r="F163" s="246" t="s">
        <v>186</v>
      </c>
      <c r="G163" s="244"/>
      <c r="H163" s="247">
        <v>6.5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150</v>
      </c>
      <c r="AU163" s="253" t="s">
        <v>87</v>
      </c>
      <c r="AV163" s="14" t="s">
        <v>87</v>
      </c>
      <c r="AW163" s="14" t="s">
        <v>32</v>
      </c>
      <c r="AX163" s="14" t="s">
        <v>76</v>
      </c>
      <c r="AY163" s="253" t="s">
        <v>140</v>
      </c>
    </row>
    <row r="164" s="14" customFormat="1">
      <c r="A164" s="14"/>
      <c r="B164" s="243"/>
      <c r="C164" s="244"/>
      <c r="D164" s="234" t="s">
        <v>150</v>
      </c>
      <c r="E164" s="245" t="s">
        <v>1</v>
      </c>
      <c r="F164" s="246" t="s">
        <v>187</v>
      </c>
      <c r="G164" s="244"/>
      <c r="H164" s="247">
        <v>14.4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150</v>
      </c>
      <c r="AU164" s="253" t="s">
        <v>87</v>
      </c>
      <c r="AV164" s="14" t="s">
        <v>87</v>
      </c>
      <c r="AW164" s="14" t="s">
        <v>32</v>
      </c>
      <c r="AX164" s="14" t="s">
        <v>76</v>
      </c>
      <c r="AY164" s="253" t="s">
        <v>140</v>
      </c>
    </row>
    <row r="165" s="14" customFormat="1">
      <c r="A165" s="14"/>
      <c r="B165" s="243"/>
      <c r="C165" s="244"/>
      <c r="D165" s="234" t="s">
        <v>150</v>
      </c>
      <c r="E165" s="245" t="s">
        <v>1</v>
      </c>
      <c r="F165" s="246" t="s">
        <v>188</v>
      </c>
      <c r="G165" s="244"/>
      <c r="H165" s="247">
        <v>88.200000000000003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150</v>
      </c>
      <c r="AU165" s="253" t="s">
        <v>87</v>
      </c>
      <c r="AV165" s="14" t="s">
        <v>87</v>
      </c>
      <c r="AW165" s="14" t="s">
        <v>32</v>
      </c>
      <c r="AX165" s="14" t="s">
        <v>76</v>
      </c>
      <c r="AY165" s="253" t="s">
        <v>140</v>
      </c>
    </row>
    <row r="166" s="14" customFormat="1">
      <c r="A166" s="14"/>
      <c r="B166" s="243"/>
      <c r="C166" s="244"/>
      <c r="D166" s="234" t="s">
        <v>150</v>
      </c>
      <c r="E166" s="245" t="s">
        <v>1</v>
      </c>
      <c r="F166" s="246" t="s">
        <v>189</v>
      </c>
      <c r="G166" s="244"/>
      <c r="H166" s="247">
        <v>4.2400000000000002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150</v>
      </c>
      <c r="AU166" s="253" t="s">
        <v>87</v>
      </c>
      <c r="AV166" s="14" t="s">
        <v>87</v>
      </c>
      <c r="AW166" s="14" t="s">
        <v>32</v>
      </c>
      <c r="AX166" s="14" t="s">
        <v>76</v>
      </c>
      <c r="AY166" s="253" t="s">
        <v>140</v>
      </c>
    </row>
    <row r="167" s="14" customFormat="1">
      <c r="A167" s="14"/>
      <c r="B167" s="243"/>
      <c r="C167" s="244"/>
      <c r="D167" s="234" t="s">
        <v>150</v>
      </c>
      <c r="E167" s="245" t="s">
        <v>1</v>
      </c>
      <c r="F167" s="246" t="s">
        <v>190</v>
      </c>
      <c r="G167" s="244"/>
      <c r="H167" s="247">
        <v>22.960000000000001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150</v>
      </c>
      <c r="AU167" s="253" t="s">
        <v>87</v>
      </c>
      <c r="AV167" s="14" t="s">
        <v>87</v>
      </c>
      <c r="AW167" s="14" t="s">
        <v>32</v>
      </c>
      <c r="AX167" s="14" t="s">
        <v>76</v>
      </c>
      <c r="AY167" s="253" t="s">
        <v>140</v>
      </c>
    </row>
    <row r="168" s="13" customFormat="1">
      <c r="A168" s="13"/>
      <c r="B168" s="232"/>
      <c r="C168" s="233"/>
      <c r="D168" s="234" t="s">
        <v>150</v>
      </c>
      <c r="E168" s="235" t="s">
        <v>1</v>
      </c>
      <c r="F168" s="236" t="s">
        <v>170</v>
      </c>
      <c r="G168" s="233"/>
      <c r="H168" s="235" t="s">
        <v>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150</v>
      </c>
      <c r="AU168" s="242" t="s">
        <v>87</v>
      </c>
      <c r="AV168" s="13" t="s">
        <v>84</v>
      </c>
      <c r="AW168" s="13" t="s">
        <v>32</v>
      </c>
      <c r="AX168" s="13" t="s">
        <v>76</v>
      </c>
      <c r="AY168" s="242" t="s">
        <v>140</v>
      </c>
    </row>
    <row r="169" s="14" customFormat="1">
      <c r="A169" s="14"/>
      <c r="B169" s="243"/>
      <c r="C169" s="244"/>
      <c r="D169" s="234" t="s">
        <v>150</v>
      </c>
      <c r="E169" s="245" t="s">
        <v>1</v>
      </c>
      <c r="F169" s="246" t="s">
        <v>171</v>
      </c>
      <c r="G169" s="244"/>
      <c r="H169" s="247">
        <v>11.970000000000001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150</v>
      </c>
      <c r="AU169" s="253" t="s">
        <v>87</v>
      </c>
      <c r="AV169" s="14" t="s">
        <v>87</v>
      </c>
      <c r="AW169" s="14" t="s">
        <v>32</v>
      </c>
      <c r="AX169" s="14" t="s">
        <v>76</v>
      </c>
      <c r="AY169" s="253" t="s">
        <v>140</v>
      </c>
    </row>
    <row r="170" s="13" customFormat="1">
      <c r="A170" s="13"/>
      <c r="B170" s="232"/>
      <c r="C170" s="233"/>
      <c r="D170" s="234" t="s">
        <v>150</v>
      </c>
      <c r="E170" s="235" t="s">
        <v>1</v>
      </c>
      <c r="F170" s="236" t="s">
        <v>191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150</v>
      </c>
      <c r="AU170" s="242" t="s">
        <v>87</v>
      </c>
      <c r="AV170" s="13" t="s">
        <v>84</v>
      </c>
      <c r="AW170" s="13" t="s">
        <v>32</v>
      </c>
      <c r="AX170" s="13" t="s">
        <v>76</v>
      </c>
      <c r="AY170" s="242" t="s">
        <v>140</v>
      </c>
    </row>
    <row r="171" s="14" customFormat="1">
      <c r="A171" s="14"/>
      <c r="B171" s="243"/>
      <c r="C171" s="244"/>
      <c r="D171" s="234" t="s">
        <v>150</v>
      </c>
      <c r="E171" s="245" t="s">
        <v>1</v>
      </c>
      <c r="F171" s="246" t="s">
        <v>192</v>
      </c>
      <c r="G171" s="244"/>
      <c r="H171" s="247">
        <v>21.395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150</v>
      </c>
      <c r="AU171" s="253" t="s">
        <v>87</v>
      </c>
      <c r="AV171" s="14" t="s">
        <v>87</v>
      </c>
      <c r="AW171" s="14" t="s">
        <v>32</v>
      </c>
      <c r="AX171" s="14" t="s">
        <v>76</v>
      </c>
      <c r="AY171" s="253" t="s">
        <v>140</v>
      </c>
    </row>
    <row r="172" s="15" customFormat="1">
      <c r="A172" s="15"/>
      <c r="B172" s="254"/>
      <c r="C172" s="255"/>
      <c r="D172" s="234" t="s">
        <v>150</v>
      </c>
      <c r="E172" s="256" t="s">
        <v>1</v>
      </c>
      <c r="F172" s="257" t="s">
        <v>173</v>
      </c>
      <c r="G172" s="255"/>
      <c r="H172" s="258">
        <v>234.00000000000003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150</v>
      </c>
      <c r="AU172" s="264" t="s">
        <v>87</v>
      </c>
      <c r="AV172" s="15" t="s">
        <v>148</v>
      </c>
      <c r="AW172" s="15" t="s">
        <v>32</v>
      </c>
      <c r="AX172" s="15" t="s">
        <v>84</v>
      </c>
      <c r="AY172" s="264" t="s">
        <v>140</v>
      </c>
    </row>
    <row r="173" s="2" customFormat="1" ht="24.15" customHeight="1">
      <c r="A173" s="39"/>
      <c r="B173" s="40"/>
      <c r="C173" s="219" t="s">
        <v>193</v>
      </c>
      <c r="D173" s="219" t="s">
        <v>143</v>
      </c>
      <c r="E173" s="220" t="s">
        <v>194</v>
      </c>
      <c r="F173" s="221" t="s">
        <v>195</v>
      </c>
      <c r="G173" s="222" t="s">
        <v>155</v>
      </c>
      <c r="H173" s="223">
        <v>444</v>
      </c>
      <c r="I173" s="224"/>
      <c r="J173" s="225">
        <f>ROUND(I173*H173,2)</f>
        <v>0</v>
      </c>
      <c r="K173" s="221" t="s">
        <v>147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0.0079000000000000008</v>
      </c>
      <c r="R173" s="228">
        <f>Q173*H173</f>
        <v>3.5076000000000005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148</v>
      </c>
      <c r="AT173" s="230" t="s">
        <v>143</v>
      </c>
      <c r="AU173" s="230" t="s">
        <v>87</v>
      </c>
      <c r="AY173" s="18" t="s">
        <v>140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148</v>
      </c>
      <c r="BM173" s="230" t="s">
        <v>196</v>
      </c>
    </row>
    <row r="174" s="13" customFormat="1">
      <c r="A174" s="13"/>
      <c r="B174" s="232"/>
      <c r="C174" s="233"/>
      <c r="D174" s="234" t="s">
        <v>150</v>
      </c>
      <c r="E174" s="235" t="s">
        <v>1</v>
      </c>
      <c r="F174" s="236" t="s">
        <v>197</v>
      </c>
      <c r="G174" s="233"/>
      <c r="H174" s="235" t="s">
        <v>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150</v>
      </c>
      <c r="AU174" s="242" t="s">
        <v>87</v>
      </c>
      <c r="AV174" s="13" t="s">
        <v>84</v>
      </c>
      <c r="AW174" s="13" t="s">
        <v>32</v>
      </c>
      <c r="AX174" s="13" t="s">
        <v>76</v>
      </c>
      <c r="AY174" s="242" t="s">
        <v>140</v>
      </c>
    </row>
    <row r="175" s="13" customFormat="1">
      <c r="A175" s="13"/>
      <c r="B175" s="232"/>
      <c r="C175" s="233"/>
      <c r="D175" s="234" t="s">
        <v>150</v>
      </c>
      <c r="E175" s="235" t="s">
        <v>1</v>
      </c>
      <c r="F175" s="236" t="s">
        <v>198</v>
      </c>
      <c r="G175" s="233"/>
      <c r="H175" s="235" t="s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150</v>
      </c>
      <c r="AU175" s="242" t="s">
        <v>87</v>
      </c>
      <c r="AV175" s="13" t="s">
        <v>84</v>
      </c>
      <c r="AW175" s="13" t="s">
        <v>32</v>
      </c>
      <c r="AX175" s="13" t="s">
        <v>76</v>
      </c>
      <c r="AY175" s="242" t="s">
        <v>140</v>
      </c>
    </row>
    <row r="176" s="14" customFormat="1">
      <c r="A176" s="14"/>
      <c r="B176" s="243"/>
      <c r="C176" s="244"/>
      <c r="D176" s="234" t="s">
        <v>150</v>
      </c>
      <c r="E176" s="245" t="s">
        <v>1</v>
      </c>
      <c r="F176" s="246" t="s">
        <v>199</v>
      </c>
      <c r="G176" s="244"/>
      <c r="H176" s="247">
        <v>468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150</v>
      </c>
      <c r="AU176" s="253" t="s">
        <v>87</v>
      </c>
      <c r="AV176" s="14" t="s">
        <v>87</v>
      </c>
      <c r="AW176" s="14" t="s">
        <v>32</v>
      </c>
      <c r="AX176" s="14" t="s">
        <v>76</v>
      </c>
      <c r="AY176" s="253" t="s">
        <v>140</v>
      </c>
    </row>
    <row r="177" s="13" customFormat="1">
      <c r="A177" s="13"/>
      <c r="B177" s="232"/>
      <c r="C177" s="233"/>
      <c r="D177" s="234" t="s">
        <v>150</v>
      </c>
      <c r="E177" s="235" t="s">
        <v>1</v>
      </c>
      <c r="F177" s="236" t="s">
        <v>200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150</v>
      </c>
      <c r="AU177" s="242" t="s">
        <v>87</v>
      </c>
      <c r="AV177" s="13" t="s">
        <v>84</v>
      </c>
      <c r="AW177" s="13" t="s">
        <v>32</v>
      </c>
      <c r="AX177" s="13" t="s">
        <v>76</v>
      </c>
      <c r="AY177" s="242" t="s">
        <v>140</v>
      </c>
    </row>
    <row r="178" s="14" customFormat="1">
      <c r="A178" s="14"/>
      <c r="B178" s="243"/>
      <c r="C178" s="244"/>
      <c r="D178" s="234" t="s">
        <v>150</v>
      </c>
      <c r="E178" s="245" t="s">
        <v>1</v>
      </c>
      <c r="F178" s="246" t="s">
        <v>201</v>
      </c>
      <c r="G178" s="244"/>
      <c r="H178" s="247">
        <v>-24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150</v>
      </c>
      <c r="AU178" s="253" t="s">
        <v>87</v>
      </c>
      <c r="AV178" s="14" t="s">
        <v>87</v>
      </c>
      <c r="AW178" s="14" t="s">
        <v>32</v>
      </c>
      <c r="AX178" s="14" t="s">
        <v>76</v>
      </c>
      <c r="AY178" s="253" t="s">
        <v>140</v>
      </c>
    </row>
    <row r="179" s="15" customFormat="1">
      <c r="A179" s="15"/>
      <c r="B179" s="254"/>
      <c r="C179" s="255"/>
      <c r="D179" s="234" t="s">
        <v>150</v>
      </c>
      <c r="E179" s="256" t="s">
        <v>1</v>
      </c>
      <c r="F179" s="257" t="s">
        <v>173</v>
      </c>
      <c r="G179" s="255"/>
      <c r="H179" s="258">
        <v>444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150</v>
      </c>
      <c r="AU179" s="264" t="s">
        <v>87</v>
      </c>
      <c r="AV179" s="15" t="s">
        <v>148</v>
      </c>
      <c r="AW179" s="15" t="s">
        <v>32</v>
      </c>
      <c r="AX179" s="15" t="s">
        <v>84</v>
      </c>
      <c r="AY179" s="264" t="s">
        <v>140</v>
      </c>
    </row>
    <row r="180" s="2" customFormat="1" ht="16.5" customHeight="1">
      <c r="A180" s="39"/>
      <c r="B180" s="40"/>
      <c r="C180" s="219" t="s">
        <v>202</v>
      </c>
      <c r="D180" s="219" t="s">
        <v>143</v>
      </c>
      <c r="E180" s="220" t="s">
        <v>203</v>
      </c>
      <c r="F180" s="221" t="s">
        <v>204</v>
      </c>
      <c r="G180" s="222" t="s">
        <v>155</v>
      </c>
      <c r="H180" s="223">
        <v>200</v>
      </c>
      <c r="I180" s="224"/>
      <c r="J180" s="225">
        <f>ROUND(I180*H180,2)</f>
        <v>0</v>
      </c>
      <c r="K180" s="221" t="s">
        <v>147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148</v>
      </c>
      <c r="AT180" s="230" t="s">
        <v>143</v>
      </c>
      <c r="AU180" s="230" t="s">
        <v>87</v>
      </c>
      <c r="AY180" s="18" t="s">
        <v>140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148</v>
      </c>
      <c r="BM180" s="230" t="s">
        <v>205</v>
      </c>
    </row>
    <row r="181" s="13" customFormat="1">
      <c r="A181" s="13"/>
      <c r="B181" s="232"/>
      <c r="C181" s="233"/>
      <c r="D181" s="234" t="s">
        <v>150</v>
      </c>
      <c r="E181" s="235" t="s">
        <v>1</v>
      </c>
      <c r="F181" s="236" t="s">
        <v>206</v>
      </c>
      <c r="G181" s="233"/>
      <c r="H181" s="235" t="s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150</v>
      </c>
      <c r="AU181" s="242" t="s">
        <v>87</v>
      </c>
      <c r="AV181" s="13" t="s">
        <v>84</v>
      </c>
      <c r="AW181" s="13" t="s">
        <v>32</v>
      </c>
      <c r="AX181" s="13" t="s">
        <v>76</v>
      </c>
      <c r="AY181" s="242" t="s">
        <v>140</v>
      </c>
    </row>
    <row r="182" s="14" customFormat="1">
      <c r="A182" s="14"/>
      <c r="B182" s="243"/>
      <c r="C182" s="244"/>
      <c r="D182" s="234" t="s">
        <v>150</v>
      </c>
      <c r="E182" s="245" t="s">
        <v>1</v>
      </c>
      <c r="F182" s="246" t="s">
        <v>207</v>
      </c>
      <c r="G182" s="244"/>
      <c r="H182" s="247">
        <v>200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150</v>
      </c>
      <c r="AU182" s="253" t="s">
        <v>87</v>
      </c>
      <c r="AV182" s="14" t="s">
        <v>87</v>
      </c>
      <c r="AW182" s="14" t="s">
        <v>32</v>
      </c>
      <c r="AX182" s="14" t="s">
        <v>84</v>
      </c>
      <c r="AY182" s="253" t="s">
        <v>140</v>
      </c>
    </row>
    <row r="183" s="2" customFormat="1" ht="24.15" customHeight="1">
      <c r="A183" s="39"/>
      <c r="B183" s="40"/>
      <c r="C183" s="219" t="s">
        <v>208</v>
      </c>
      <c r="D183" s="219" t="s">
        <v>143</v>
      </c>
      <c r="E183" s="220" t="s">
        <v>209</v>
      </c>
      <c r="F183" s="221" t="s">
        <v>210</v>
      </c>
      <c r="G183" s="222" t="s">
        <v>155</v>
      </c>
      <c r="H183" s="223">
        <v>35</v>
      </c>
      <c r="I183" s="224"/>
      <c r="J183" s="225">
        <f>ROUND(I183*H183,2)</f>
        <v>0</v>
      </c>
      <c r="K183" s="221" t="s">
        <v>147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148</v>
      </c>
      <c r="AT183" s="230" t="s">
        <v>143</v>
      </c>
      <c r="AU183" s="230" t="s">
        <v>87</v>
      </c>
      <c r="AY183" s="18" t="s">
        <v>140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148</v>
      </c>
      <c r="BM183" s="230" t="s">
        <v>211</v>
      </c>
    </row>
    <row r="184" s="13" customFormat="1">
      <c r="A184" s="13"/>
      <c r="B184" s="232"/>
      <c r="C184" s="233"/>
      <c r="D184" s="234" t="s">
        <v>150</v>
      </c>
      <c r="E184" s="235" t="s">
        <v>1</v>
      </c>
      <c r="F184" s="236" t="s">
        <v>212</v>
      </c>
      <c r="G184" s="233"/>
      <c r="H184" s="235" t="s">
        <v>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150</v>
      </c>
      <c r="AU184" s="242" t="s">
        <v>87</v>
      </c>
      <c r="AV184" s="13" t="s">
        <v>84</v>
      </c>
      <c r="AW184" s="13" t="s">
        <v>32</v>
      </c>
      <c r="AX184" s="13" t="s">
        <v>76</v>
      </c>
      <c r="AY184" s="242" t="s">
        <v>140</v>
      </c>
    </row>
    <row r="185" s="13" customFormat="1">
      <c r="A185" s="13"/>
      <c r="B185" s="232"/>
      <c r="C185" s="233"/>
      <c r="D185" s="234" t="s">
        <v>150</v>
      </c>
      <c r="E185" s="235" t="s">
        <v>1</v>
      </c>
      <c r="F185" s="236" t="s">
        <v>213</v>
      </c>
      <c r="G185" s="233"/>
      <c r="H185" s="235" t="s">
        <v>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150</v>
      </c>
      <c r="AU185" s="242" t="s">
        <v>87</v>
      </c>
      <c r="AV185" s="13" t="s">
        <v>84</v>
      </c>
      <c r="AW185" s="13" t="s">
        <v>32</v>
      </c>
      <c r="AX185" s="13" t="s">
        <v>76</v>
      </c>
      <c r="AY185" s="242" t="s">
        <v>140</v>
      </c>
    </row>
    <row r="186" s="14" customFormat="1">
      <c r="A186" s="14"/>
      <c r="B186" s="243"/>
      <c r="C186" s="244"/>
      <c r="D186" s="234" t="s">
        <v>150</v>
      </c>
      <c r="E186" s="245" t="s">
        <v>1</v>
      </c>
      <c r="F186" s="246" t="s">
        <v>214</v>
      </c>
      <c r="G186" s="244"/>
      <c r="H186" s="247">
        <v>35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150</v>
      </c>
      <c r="AU186" s="253" t="s">
        <v>87</v>
      </c>
      <c r="AV186" s="14" t="s">
        <v>87</v>
      </c>
      <c r="AW186" s="14" t="s">
        <v>32</v>
      </c>
      <c r="AX186" s="14" t="s">
        <v>84</v>
      </c>
      <c r="AY186" s="253" t="s">
        <v>140</v>
      </c>
    </row>
    <row r="187" s="2" customFormat="1" ht="24.15" customHeight="1">
      <c r="A187" s="39"/>
      <c r="B187" s="40"/>
      <c r="C187" s="219" t="s">
        <v>215</v>
      </c>
      <c r="D187" s="219" t="s">
        <v>143</v>
      </c>
      <c r="E187" s="220" t="s">
        <v>216</v>
      </c>
      <c r="F187" s="221" t="s">
        <v>217</v>
      </c>
      <c r="G187" s="222" t="s">
        <v>218</v>
      </c>
      <c r="H187" s="223">
        <v>761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148</v>
      </c>
      <c r="AT187" s="230" t="s">
        <v>143</v>
      </c>
      <c r="AU187" s="230" t="s">
        <v>87</v>
      </c>
      <c r="AY187" s="18" t="s">
        <v>140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148</v>
      </c>
      <c r="BM187" s="230" t="s">
        <v>219</v>
      </c>
    </row>
    <row r="188" s="13" customFormat="1">
      <c r="A188" s="13"/>
      <c r="B188" s="232"/>
      <c r="C188" s="233"/>
      <c r="D188" s="234" t="s">
        <v>150</v>
      </c>
      <c r="E188" s="235" t="s">
        <v>1</v>
      </c>
      <c r="F188" s="236" t="s">
        <v>220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150</v>
      </c>
      <c r="AU188" s="242" t="s">
        <v>87</v>
      </c>
      <c r="AV188" s="13" t="s">
        <v>84</v>
      </c>
      <c r="AW188" s="13" t="s">
        <v>32</v>
      </c>
      <c r="AX188" s="13" t="s">
        <v>76</v>
      </c>
      <c r="AY188" s="242" t="s">
        <v>140</v>
      </c>
    </row>
    <row r="189" s="13" customFormat="1">
      <c r="A189" s="13"/>
      <c r="B189" s="232"/>
      <c r="C189" s="233"/>
      <c r="D189" s="234" t="s">
        <v>150</v>
      </c>
      <c r="E189" s="235" t="s">
        <v>1</v>
      </c>
      <c r="F189" s="236" t="s">
        <v>221</v>
      </c>
      <c r="G189" s="233"/>
      <c r="H189" s="235" t="s">
        <v>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150</v>
      </c>
      <c r="AU189" s="242" t="s">
        <v>87</v>
      </c>
      <c r="AV189" s="13" t="s">
        <v>84</v>
      </c>
      <c r="AW189" s="13" t="s">
        <v>32</v>
      </c>
      <c r="AX189" s="13" t="s">
        <v>76</v>
      </c>
      <c r="AY189" s="242" t="s">
        <v>140</v>
      </c>
    </row>
    <row r="190" s="14" customFormat="1">
      <c r="A190" s="14"/>
      <c r="B190" s="243"/>
      <c r="C190" s="244"/>
      <c r="D190" s="234" t="s">
        <v>150</v>
      </c>
      <c r="E190" s="245" t="s">
        <v>1</v>
      </c>
      <c r="F190" s="246" t="s">
        <v>222</v>
      </c>
      <c r="G190" s="244"/>
      <c r="H190" s="247">
        <v>21.16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150</v>
      </c>
      <c r="AU190" s="253" t="s">
        <v>87</v>
      </c>
      <c r="AV190" s="14" t="s">
        <v>87</v>
      </c>
      <c r="AW190" s="14" t="s">
        <v>32</v>
      </c>
      <c r="AX190" s="14" t="s">
        <v>76</v>
      </c>
      <c r="AY190" s="253" t="s">
        <v>140</v>
      </c>
    </row>
    <row r="191" s="14" customFormat="1">
      <c r="A191" s="14"/>
      <c r="B191" s="243"/>
      <c r="C191" s="244"/>
      <c r="D191" s="234" t="s">
        <v>150</v>
      </c>
      <c r="E191" s="245" t="s">
        <v>1</v>
      </c>
      <c r="F191" s="246" t="s">
        <v>223</v>
      </c>
      <c r="G191" s="244"/>
      <c r="H191" s="247">
        <v>8.0999999999999996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150</v>
      </c>
      <c r="AU191" s="253" t="s">
        <v>87</v>
      </c>
      <c r="AV191" s="14" t="s">
        <v>87</v>
      </c>
      <c r="AW191" s="14" t="s">
        <v>32</v>
      </c>
      <c r="AX191" s="14" t="s">
        <v>76</v>
      </c>
      <c r="AY191" s="253" t="s">
        <v>140</v>
      </c>
    </row>
    <row r="192" s="14" customFormat="1">
      <c r="A192" s="14"/>
      <c r="B192" s="243"/>
      <c r="C192" s="244"/>
      <c r="D192" s="234" t="s">
        <v>150</v>
      </c>
      <c r="E192" s="245" t="s">
        <v>1</v>
      </c>
      <c r="F192" s="246" t="s">
        <v>224</v>
      </c>
      <c r="G192" s="244"/>
      <c r="H192" s="247">
        <v>6.5999999999999996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150</v>
      </c>
      <c r="AU192" s="253" t="s">
        <v>87</v>
      </c>
      <c r="AV192" s="14" t="s">
        <v>87</v>
      </c>
      <c r="AW192" s="14" t="s">
        <v>32</v>
      </c>
      <c r="AX192" s="14" t="s">
        <v>76</v>
      </c>
      <c r="AY192" s="253" t="s">
        <v>140</v>
      </c>
    </row>
    <row r="193" s="13" customFormat="1">
      <c r="A193" s="13"/>
      <c r="B193" s="232"/>
      <c r="C193" s="233"/>
      <c r="D193" s="234" t="s">
        <v>150</v>
      </c>
      <c r="E193" s="235" t="s">
        <v>1</v>
      </c>
      <c r="F193" s="236" t="s">
        <v>225</v>
      </c>
      <c r="G193" s="233"/>
      <c r="H193" s="235" t="s">
        <v>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150</v>
      </c>
      <c r="AU193" s="242" t="s">
        <v>87</v>
      </c>
      <c r="AV193" s="13" t="s">
        <v>84</v>
      </c>
      <c r="AW193" s="13" t="s">
        <v>32</v>
      </c>
      <c r="AX193" s="13" t="s">
        <v>76</v>
      </c>
      <c r="AY193" s="242" t="s">
        <v>140</v>
      </c>
    </row>
    <row r="194" s="14" customFormat="1">
      <c r="A194" s="14"/>
      <c r="B194" s="243"/>
      <c r="C194" s="244"/>
      <c r="D194" s="234" t="s">
        <v>150</v>
      </c>
      <c r="E194" s="245" t="s">
        <v>1</v>
      </c>
      <c r="F194" s="246" t="s">
        <v>226</v>
      </c>
      <c r="G194" s="244"/>
      <c r="H194" s="247">
        <v>83.299999999999997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150</v>
      </c>
      <c r="AU194" s="253" t="s">
        <v>87</v>
      </c>
      <c r="AV194" s="14" t="s">
        <v>87</v>
      </c>
      <c r="AW194" s="14" t="s">
        <v>32</v>
      </c>
      <c r="AX194" s="14" t="s">
        <v>76</v>
      </c>
      <c r="AY194" s="253" t="s">
        <v>140</v>
      </c>
    </row>
    <row r="195" s="14" customFormat="1">
      <c r="A195" s="14"/>
      <c r="B195" s="243"/>
      <c r="C195" s="244"/>
      <c r="D195" s="234" t="s">
        <v>150</v>
      </c>
      <c r="E195" s="245" t="s">
        <v>1</v>
      </c>
      <c r="F195" s="246" t="s">
        <v>227</v>
      </c>
      <c r="G195" s="244"/>
      <c r="H195" s="247">
        <v>121.59999999999999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150</v>
      </c>
      <c r="AU195" s="253" t="s">
        <v>87</v>
      </c>
      <c r="AV195" s="14" t="s">
        <v>87</v>
      </c>
      <c r="AW195" s="14" t="s">
        <v>32</v>
      </c>
      <c r="AX195" s="14" t="s">
        <v>76</v>
      </c>
      <c r="AY195" s="253" t="s">
        <v>140</v>
      </c>
    </row>
    <row r="196" s="14" customFormat="1">
      <c r="A196" s="14"/>
      <c r="B196" s="243"/>
      <c r="C196" s="244"/>
      <c r="D196" s="234" t="s">
        <v>150</v>
      </c>
      <c r="E196" s="245" t="s">
        <v>1</v>
      </c>
      <c r="F196" s="246" t="s">
        <v>228</v>
      </c>
      <c r="G196" s="244"/>
      <c r="H196" s="247">
        <v>441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150</v>
      </c>
      <c r="AU196" s="253" t="s">
        <v>87</v>
      </c>
      <c r="AV196" s="14" t="s">
        <v>87</v>
      </c>
      <c r="AW196" s="14" t="s">
        <v>32</v>
      </c>
      <c r="AX196" s="14" t="s">
        <v>76</v>
      </c>
      <c r="AY196" s="253" t="s">
        <v>140</v>
      </c>
    </row>
    <row r="197" s="14" customFormat="1">
      <c r="A197" s="14"/>
      <c r="B197" s="243"/>
      <c r="C197" s="244"/>
      <c r="D197" s="234" t="s">
        <v>150</v>
      </c>
      <c r="E197" s="245" t="s">
        <v>1</v>
      </c>
      <c r="F197" s="246" t="s">
        <v>229</v>
      </c>
      <c r="G197" s="244"/>
      <c r="H197" s="247">
        <v>21.199999999999999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150</v>
      </c>
      <c r="AU197" s="253" t="s">
        <v>87</v>
      </c>
      <c r="AV197" s="14" t="s">
        <v>87</v>
      </c>
      <c r="AW197" s="14" t="s">
        <v>32</v>
      </c>
      <c r="AX197" s="14" t="s">
        <v>76</v>
      </c>
      <c r="AY197" s="253" t="s">
        <v>140</v>
      </c>
    </row>
    <row r="198" s="14" customFormat="1">
      <c r="A198" s="14"/>
      <c r="B198" s="243"/>
      <c r="C198" s="244"/>
      <c r="D198" s="234" t="s">
        <v>150</v>
      </c>
      <c r="E198" s="245" t="s">
        <v>1</v>
      </c>
      <c r="F198" s="246" t="s">
        <v>230</v>
      </c>
      <c r="G198" s="244"/>
      <c r="H198" s="247">
        <v>57.399999999999999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150</v>
      </c>
      <c r="AU198" s="253" t="s">
        <v>87</v>
      </c>
      <c r="AV198" s="14" t="s">
        <v>87</v>
      </c>
      <c r="AW198" s="14" t="s">
        <v>32</v>
      </c>
      <c r="AX198" s="14" t="s">
        <v>76</v>
      </c>
      <c r="AY198" s="253" t="s">
        <v>140</v>
      </c>
    </row>
    <row r="199" s="14" customFormat="1">
      <c r="A199" s="14"/>
      <c r="B199" s="243"/>
      <c r="C199" s="244"/>
      <c r="D199" s="234" t="s">
        <v>150</v>
      </c>
      <c r="E199" s="245" t="s">
        <v>1</v>
      </c>
      <c r="F199" s="246" t="s">
        <v>231</v>
      </c>
      <c r="G199" s="244"/>
      <c r="H199" s="247">
        <v>0.64000000000000001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150</v>
      </c>
      <c r="AU199" s="253" t="s">
        <v>87</v>
      </c>
      <c r="AV199" s="14" t="s">
        <v>87</v>
      </c>
      <c r="AW199" s="14" t="s">
        <v>32</v>
      </c>
      <c r="AX199" s="14" t="s">
        <v>76</v>
      </c>
      <c r="AY199" s="253" t="s">
        <v>140</v>
      </c>
    </row>
    <row r="200" s="15" customFormat="1">
      <c r="A200" s="15"/>
      <c r="B200" s="254"/>
      <c r="C200" s="255"/>
      <c r="D200" s="234" t="s">
        <v>150</v>
      </c>
      <c r="E200" s="256" t="s">
        <v>1</v>
      </c>
      <c r="F200" s="257" t="s">
        <v>173</v>
      </c>
      <c r="G200" s="255"/>
      <c r="H200" s="258">
        <v>761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150</v>
      </c>
      <c r="AU200" s="264" t="s">
        <v>87</v>
      </c>
      <c r="AV200" s="15" t="s">
        <v>148</v>
      </c>
      <c r="AW200" s="15" t="s">
        <v>32</v>
      </c>
      <c r="AX200" s="15" t="s">
        <v>84</v>
      </c>
      <c r="AY200" s="264" t="s">
        <v>140</v>
      </c>
    </row>
    <row r="201" s="2" customFormat="1" ht="16.5" customHeight="1">
      <c r="A201" s="39"/>
      <c r="B201" s="40"/>
      <c r="C201" s="265" t="s">
        <v>232</v>
      </c>
      <c r="D201" s="265" t="s">
        <v>233</v>
      </c>
      <c r="E201" s="266" t="s">
        <v>234</v>
      </c>
      <c r="F201" s="267" t="s">
        <v>235</v>
      </c>
      <c r="G201" s="268" t="s">
        <v>218</v>
      </c>
      <c r="H201" s="269">
        <v>800</v>
      </c>
      <c r="I201" s="270"/>
      <c r="J201" s="271">
        <f>ROUND(I201*H201,2)</f>
        <v>0</v>
      </c>
      <c r="K201" s="267" t="s">
        <v>1</v>
      </c>
      <c r="L201" s="272"/>
      <c r="M201" s="273" t="s">
        <v>1</v>
      </c>
      <c r="N201" s="274" t="s">
        <v>41</v>
      </c>
      <c r="O201" s="92"/>
      <c r="P201" s="228">
        <f>O201*H201</f>
        <v>0</v>
      </c>
      <c r="Q201" s="228">
        <v>3.0000000000000001E-05</v>
      </c>
      <c r="R201" s="228">
        <f>Q201*H201</f>
        <v>0.024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208</v>
      </c>
      <c r="AT201" s="230" t="s">
        <v>233</v>
      </c>
      <c r="AU201" s="230" t="s">
        <v>87</v>
      </c>
      <c r="AY201" s="18" t="s">
        <v>140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148</v>
      </c>
      <c r="BM201" s="230" t="s">
        <v>236</v>
      </c>
    </row>
    <row r="202" s="13" customFormat="1">
      <c r="A202" s="13"/>
      <c r="B202" s="232"/>
      <c r="C202" s="233"/>
      <c r="D202" s="234" t="s">
        <v>150</v>
      </c>
      <c r="E202" s="235" t="s">
        <v>1</v>
      </c>
      <c r="F202" s="236" t="s">
        <v>237</v>
      </c>
      <c r="G202" s="233"/>
      <c r="H202" s="235" t="s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150</v>
      </c>
      <c r="AU202" s="242" t="s">
        <v>87</v>
      </c>
      <c r="AV202" s="13" t="s">
        <v>84</v>
      </c>
      <c r="AW202" s="13" t="s">
        <v>32</v>
      </c>
      <c r="AX202" s="13" t="s">
        <v>76</v>
      </c>
      <c r="AY202" s="242" t="s">
        <v>140</v>
      </c>
    </row>
    <row r="203" s="14" customFormat="1">
      <c r="A203" s="14"/>
      <c r="B203" s="243"/>
      <c r="C203" s="244"/>
      <c r="D203" s="234" t="s">
        <v>150</v>
      </c>
      <c r="E203" s="245" t="s">
        <v>1</v>
      </c>
      <c r="F203" s="246" t="s">
        <v>238</v>
      </c>
      <c r="G203" s="244"/>
      <c r="H203" s="247">
        <v>800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150</v>
      </c>
      <c r="AU203" s="253" t="s">
        <v>87</v>
      </c>
      <c r="AV203" s="14" t="s">
        <v>87</v>
      </c>
      <c r="AW203" s="14" t="s">
        <v>32</v>
      </c>
      <c r="AX203" s="14" t="s">
        <v>84</v>
      </c>
      <c r="AY203" s="253" t="s">
        <v>140</v>
      </c>
    </row>
    <row r="204" s="12" customFormat="1" ht="22.8" customHeight="1">
      <c r="A204" s="12"/>
      <c r="B204" s="203"/>
      <c r="C204" s="204"/>
      <c r="D204" s="205" t="s">
        <v>75</v>
      </c>
      <c r="E204" s="217" t="s">
        <v>239</v>
      </c>
      <c r="F204" s="217" t="s">
        <v>240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SUM(P205:P231)</f>
        <v>0</v>
      </c>
      <c r="Q204" s="211"/>
      <c r="R204" s="212">
        <f>SUM(R205:R231)</f>
        <v>4.6732800000000001</v>
      </c>
      <c r="S204" s="211"/>
      <c r="T204" s="213">
        <f>SUM(T205:T231)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84</v>
      </c>
      <c r="AT204" s="215" t="s">
        <v>75</v>
      </c>
      <c r="AU204" s="215" t="s">
        <v>84</v>
      </c>
      <c r="AY204" s="214" t="s">
        <v>140</v>
      </c>
      <c r="BK204" s="216">
        <f>SUM(BK205:BK231)</f>
        <v>0</v>
      </c>
    </row>
    <row r="205" s="2" customFormat="1" ht="24.15" customHeight="1">
      <c r="A205" s="39"/>
      <c r="B205" s="40"/>
      <c r="C205" s="219" t="s">
        <v>241</v>
      </c>
      <c r="D205" s="219" t="s">
        <v>143</v>
      </c>
      <c r="E205" s="220" t="s">
        <v>242</v>
      </c>
      <c r="F205" s="221" t="s">
        <v>243</v>
      </c>
      <c r="G205" s="222" t="s">
        <v>155</v>
      </c>
      <c r="H205" s="223">
        <v>39</v>
      </c>
      <c r="I205" s="224"/>
      <c r="J205" s="225">
        <f>ROUND(I205*H205,2)</f>
        <v>0</v>
      </c>
      <c r="K205" s="221" t="s">
        <v>147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0.043040000000000002</v>
      </c>
      <c r="R205" s="228">
        <f>Q205*H205</f>
        <v>1.6785600000000001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148</v>
      </c>
      <c r="AT205" s="230" t="s">
        <v>143</v>
      </c>
      <c r="AU205" s="230" t="s">
        <v>87</v>
      </c>
      <c r="AY205" s="18" t="s">
        <v>140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148</v>
      </c>
      <c r="BM205" s="230" t="s">
        <v>244</v>
      </c>
    </row>
    <row r="206" s="13" customFormat="1">
      <c r="A206" s="13"/>
      <c r="B206" s="232"/>
      <c r="C206" s="233"/>
      <c r="D206" s="234" t="s">
        <v>150</v>
      </c>
      <c r="E206" s="235" t="s">
        <v>1</v>
      </c>
      <c r="F206" s="236" t="s">
        <v>245</v>
      </c>
      <c r="G206" s="233"/>
      <c r="H206" s="235" t="s">
        <v>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150</v>
      </c>
      <c r="AU206" s="242" t="s">
        <v>87</v>
      </c>
      <c r="AV206" s="13" t="s">
        <v>84</v>
      </c>
      <c r="AW206" s="13" t="s">
        <v>32</v>
      </c>
      <c r="AX206" s="13" t="s">
        <v>76</v>
      </c>
      <c r="AY206" s="242" t="s">
        <v>140</v>
      </c>
    </row>
    <row r="207" s="13" customFormat="1">
      <c r="A207" s="13"/>
      <c r="B207" s="232"/>
      <c r="C207" s="233"/>
      <c r="D207" s="234" t="s">
        <v>150</v>
      </c>
      <c r="E207" s="235" t="s">
        <v>1</v>
      </c>
      <c r="F207" s="236" t="s">
        <v>246</v>
      </c>
      <c r="G207" s="233"/>
      <c r="H207" s="235" t="s">
        <v>1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150</v>
      </c>
      <c r="AU207" s="242" t="s">
        <v>87</v>
      </c>
      <c r="AV207" s="13" t="s">
        <v>84</v>
      </c>
      <c r="AW207" s="13" t="s">
        <v>32</v>
      </c>
      <c r="AX207" s="13" t="s">
        <v>76</v>
      </c>
      <c r="AY207" s="242" t="s">
        <v>140</v>
      </c>
    </row>
    <row r="208" s="14" customFormat="1">
      <c r="A208" s="14"/>
      <c r="B208" s="243"/>
      <c r="C208" s="244"/>
      <c r="D208" s="234" t="s">
        <v>150</v>
      </c>
      <c r="E208" s="245" t="s">
        <v>1</v>
      </c>
      <c r="F208" s="246" t="s">
        <v>247</v>
      </c>
      <c r="G208" s="244"/>
      <c r="H208" s="247">
        <v>0.56000000000000005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150</v>
      </c>
      <c r="AU208" s="253" t="s">
        <v>87</v>
      </c>
      <c r="AV208" s="14" t="s">
        <v>87</v>
      </c>
      <c r="AW208" s="14" t="s">
        <v>32</v>
      </c>
      <c r="AX208" s="14" t="s">
        <v>76</v>
      </c>
      <c r="AY208" s="253" t="s">
        <v>140</v>
      </c>
    </row>
    <row r="209" s="14" customFormat="1">
      <c r="A209" s="14"/>
      <c r="B209" s="243"/>
      <c r="C209" s="244"/>
      <c r="D209" s="234" t="s">
        <v>150</v>
      </c>
      <c r="E209" s="245" t="s">
        <v>1</v>
      </c>
      <c r="F209" s="246" t="s">
        <v>248</v>
      </c>
      <c r="G209" s="244"/>
      <c r="H209" s="247">
        <v>4.2000000000000002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150</v>
      </c>
      <c r="AU209" s="253" t="s">
        <v>87</v>
      </c>
      <c r="AV209" s="14" t="s">
        <v>87</v>
      </c>
      <c r="AW209" s="14" t="s">
        <v>32</v>
      </c>
      <c r="AX209" s="14" t="s">
        <v>76</v>
      </c>
      <c r="AY209" s="253" t="s">
        <v>140</v>
      </c>
    </row>
    <row r="210" s="14" customFormat="1">
      <c r="A210" s="14"/>
      <c r="B210" s="243"/>
      <c r="C210" s="244"/>
      <c r="D210" s="234" t="s">
        <v>150</v>
      </c>
      <c r="E210" s="245" t="s">
        <v>1</v>
      </c>
      <c r="F210" s="246" t="s">
        <v>249</v>
      </c>
      <c r="G210" s="244"/>
      <c r="H210" s="247">
        <v>27.300000000000001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150</v>
      </c>
      <c r="AU210" s="253" t="s">
        <v>87</v>
      </c>
      <c r="AV210" s="14" t="s">
        <v>87</v>
      </c>
      <c r="AW210" s="14" t="s">
        <v>32</v>
      </c>
      <c r="AX210" s="14" t="s">
        <v>76</v>
      </c>
      <c r="AY210" s="253" t="s">
        <v>140</v>
      </c>
    </row>
    <row r="211" s="14" customFormat="1">
      <c r="A211" s="14"/>
      <c r="B211" s="243"/>
      <c r="C211" s="244"/>
      <c r="D211" s="234" t="s">
        <v>150</v>
      </c>
      <c r="E211" s="245" t="s">
        <v>1</v>
      </c>
      <c r="F211" s="246" t="s">
        <v>250</v>
      </c>
      <c r="G211" s="244"/>
      <c r="H211" s="247">
        <v>2.75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150</v>
      </c>
      <c r="AU211" s="253" t="s">
        <v>87</v>
      </c>
      <c r="AV211" s="14" t="s">
        <v>87</v>
      </c>
      <c r="AW211" s="14" t="s">
        <v>32</v>
      </c>
      <c r="AX211" s="14" t="s">
        <v>76</v>
      </c>
      <c r="AY211" s="253" t="s">
        <v>140</v>
      </c>
    </row>
    <row r="212" s="14" customFormat="1">
      <c r="A212" s="14"/>
      <c r="B212" s="243"/>
      <c r="C212" s="244"/>
      <c r="D212" s="234" t="s">
        <v>150</v>
      </c>
      <c r="E212" s="245" t="s">
        <v>1</v>
      </c>
      <c r="F212" s="246" t="s">
        <v>251</v>
      </c>
      <c r="G212" s="244"/>
      <c r="H212" s="247">
        <v>4.1900000000000004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150</v>
      </c>
      <c r="AU212" s="253" t="s">
        <v>87</v>
      </c>
      <c r="AV212" s="14" t="s">
        <v>87</v>
      </c>
      <c r="AW212" s="14" t="s">
        <v>32</v>
      </c>
      <c r="AX212" s="14" t="s">
        <v>76</v>
      </c>
      <c r="AY212" s="253" t="s">
        <v>140</v>
      </c>
    </row>
    <row r="213" s="15" customFormat="1">
      <c r="A213" s="15"/>
      <c r="B213" s="254"/>
      <c r="C213" s="255"/>
      <c r="D213" s="234" t="s">
        <v>150</v>
      </c>
      <c r="E213" s="256" t="s">
        <v>1</v>
      </c>
      <c r="F213" s="257" t="s">
        <v>173</v>
      </c>
      <c r="G213" s="255"/>
      <c r="H213" s="258">
        <v>39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150</v>
      </c>
      <c r="AU213" s="264" t="s">
        <v>87</v>
      </c>
      <c r="AV213" s="15" t="s">
        <v>148</v>
      </c>
      <c r="AW213" s="15" t="s">
        <v>32</v>
      </c>
      <c r="AX213" s="15" t="s">
        <v>84</v>
      </c>
      <c r="AY213" s="264" t="s">
        <v>140</v>
      </c>
    </row>
    <row r="214" s="2" customFormat="1" ht="24.15" customHeight="1">
      <c r="A214" s="39"/>
      <c r="B214" s="40"/>
      <c r="C214" s="219" t="s">
        <v>252</v>
      </c>
      <c r="D214" s="219" t="s">
        <v>143</v>
      </c>
      <c r="E214" s="220" t="s">
        <v>253</v>
      </c>
      <c r="F214" s="221" t="s">
        <v>254</v>
      </c>
      <c r="G214" s="222" t="s">
        <v>155</v>
      </c>
      <c r="H214" s="223">
        <v>24</v>
      </c>
      <c r="I214" s="224"/>
      <c r="J214" s="225">
        <f>ROUND(I214*H214,2)</f>
        <v>0</v>
      </c>
      <c r="K214" s="221" t="s">
        <v>147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0.03798</v>
      </c>
      <c r="R214" s="228">
        <f>Q214*H214</f>
        <v>0.91152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148</v>
      </c>
      <c r="AT214" s="230" t="s">
        <v>143</v>
      </c>
      <c r="AU214" s="230" t="s">
        <v>87</v>
      </c>
      <c r="AY214" s="18" t="s">
        <v>140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148</v>
      </c>
      <c r="BM214" s="230" t="s">
        <v>255</v>
      </c>
    </row>
    <row r="215" s="13" customFormat="1">
      <c r="A215" s="13"/>
      <c r="B215" s="232"/>
      <c r="C215" s="233"/>
      <c r="D215" s="234" t="s">
        <v>150</v>
      </c>
      <c r="E215" s="235" t="s">
        <v>1</v>
      </c>
      <c r="F215" s="236" t="s">
        <v>256</v>
      </c>
      <c r="G215" s="233"/>
      <c r="H215" s="235" t="s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150</v>
      </c>
      <c r="AU215" s="242" t="s">
        <v>87</v>
      </c>
      <c r="AV215" s="13" t="s">
        <v>84</v>
      </c>
      <c r="AW215" s="13" t="s">
        <v>32</v>
      </c>
      <c r="AX215" s="13" t="s">
        <v>76</v>
      </c>
      <c r="AY215" s="242" t="s">
        <v>140</v>
      </c>
    </row>
    <row r="216" s="14" customFormat="1">
      <c r="A216" s="14"/>
      <c r="B216" s="243"/>
      <c r="C216" s="244"/>
      <c r="D216" s="234" t="s">
        <v>150</v>
      </c>
      <c r="E216" s="245" t="s">
        <v>1</v>
      </c>
      <c r="F216" s="246" t="s">
        <v>257</v>
      </c>
      <c r="G216" s="244"/>
      <c r="H216" s="247">
        <v>24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150</v>
      </c>
      <c r="AU216" s="253" t="s">
        <v>87</v>
      </c>
      <c r="AV216" s="14" t="s">
        <v>87</v>
      </c>
      <c r="AW216" s="14" t="s">
        <v>32</v>
      </c>
      <c r="AX216" s="14" t="s">
        <v>84</v>
      </c>
      <c r="AY216" s="253" t="s">
        <v>140</v>
      </c>
    </row>
    <row r="217" s="2" customFormat="1" ht="24.15" customHeight="1">
      <c r="A217" s="39"/>
      <c r="B217" s="40"/>
      <c r="C217" s="219" t="s">
        <v>258</v>
      </c>
      <c r="D217" s="219" t="s">
        <v>143</v>
      </c>
      <c r="E217" s="220" t="s">
        <v>259</v>
      </c>
      <c r="F217" s="221" t="s">
        <v>260</v>
      </c>
      <c r="G217" s="222" t="s">
        <v>218</v>
      </c>
      <c r="H217" s="223">
        <v>77</v>
      </c>
      <c r="I217" s="224"/>
      <c r="J217" s="225">
        <f>ROUND(I217*H217,2)</f>
        <v>0</v>
      </c>
      <c r="K217" s="221" t="s">
        <v>147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0.010319999999999999</v>
      </c>
      <c r="R217" s="228">
        <f>Q217*H217</f>
        <v>0.7946399999999999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148</v>
      </c>
      <c r="AT217" s="230" t="s">
        <v>143</v>
      </c>
      <c r="AU217" s="230" t="s">
        <v>87</v>
      </c>
      <c r="AY217" s="18" t="s">
        <v>140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148</v>
      </c>
      <c r="BM217" s="230" t="s">
        <v>261</v>
      </c>
    </row>
    <row r="218" s="13" customFormat="1">
      <c r="A218" s="13"/>
      <c r="B218" s="232"/>
      <c r="C218" s="233"/>
      <c r="D218" s="234" t="s">
        <v>150</v>
      </c>
      <c r="E218" s="235" t="s">
        <v>1</v>
      </c>
      <c r="F218" s="236" t="s">
        <v>262</v>
      </c>
      <c r="G218" s="233"/>
      <c r="H218" s="235" t="s">
        <v>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150</v>
      </c>
      <c r="AU218" s="242" t="s">
        <v>87</v>
      </c>
      <c r="AV218" s="13" t="s">
        <v>84</v>
      </c>
      <c r="AW218" s="13" t="s">
        <v>32</v>
      </c>
      <c r="AX218" s="13" t="s">
        <v>76</v>
      </c>
      <c r="AY218" s="242" t="s">
        <v>140</v>
      </c>
    </row>
    <row r="219" s="13" customFormat="1">
      <c r="A219" s="13"/>
      <c r="B219" s="232"/>
      <c r="C219" s="233"/>
      <c r="D219" s="234" t="s">
        <v>150</v>
      </c>
      <c r="E219" s="235" t="s">
        <v>1</v>
      </c>
      <c r="F219" s="236" t="s">
        <v>263</v>
      </c>
      <c r="G219" s="233"/>
      <c r="H219" s="235" t="s">
        <v>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150</v>
      </c>
      <c r="AU219" s="242" t="s">
        <v>87</v>
      </c>
      <c r="AV219" s="13" t="s">
        <v>84</v>
      </c>
      <c r="AW219" s="13" t="s">
        <v>32</v>
      </c>
      <c r="AX219" s="13" t="s">
        <v>76</v>
      </c>
      <c r="AY219" s="242" t="s">
        <v>140</v>
      </c>
    </row>
    <row r="220" s="13" customFormat="1">
      <c r="A220" s="13"/>
      <c r="B220" s="232"/>
      <c r="C220" s="233"/>
      <c r="D220" s="234" t="s">
        <v>150</v>
      </c>
      <c r="E220" s="235" t="s">
        <v>1</v>
      </c>
      <c r="F220" s="236" t="s">
        <v>264</v>
      </c>
      <c r="G220" s="233"/>
      <c r="H220" s="235" t="s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150</v>
      </c>
      <c r="AU220" s="242" t="s">
        <v>87</v>
      </c>
      <c r="AV220" s="13" t="s">
        <v>84</v>
      </c>
      <c r="AW220" s="13" t="s">
        <v>32</v>
      </c>
      <c r="AX220" s="13" t="s">
        <v>76</v>
      </c>
      <c r="AY220" s="242" t="s">
        <v>140</v>
      </c>
    </row>
    <row r="221" s="14" customFormat="1">
      <c r="A221" s="14"/>
      <c r="B221" s="243"/>
      <c r="C221" s="244"/>
      <c r="D221" s="234" t="s">
        <v>150</v>
      </c>
      <c r="E221" s="245" t="s">
        <v>1</v>
      </c>
      <c r="F221" s="246" t="s">
        <v>265</v>
      </c>
      <c r="G221" s="244"/>
      <c r="H221" s="247">
        <v>77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150</v>
      </c>
      <c r="AU221" s="253" t="s">
        <v>87</v>
      </c>
      <c r="AV221" s="14" t="s">
        <v>87</v>
      </c>
      <c r="AW221" s="14" t="s">
        <v>32</v>
      </c>
      <c r="AX221" s="14" t="s">
        <v>84</v>
      </c>
      <c r="AY221" s="253" t="s">
        <v>140</v>
      </c>
    </row>
    <row r="222" s="2" customFormat="1" ht="24.15" customHeight="1">
      <c r="A222" s="39"/>
      <c r="B222" s="40"/>
      <c r="C222" s="219" t="s">
        <v>266</v>
      </c>
      <c r="D222" s="219" t="s">
        <v>143</v>
      </c>
      <c r="E222" s="220" t="s">
        <v>267</v>
      </c>
      <c r="F222" s="221" t="s">
        <v>268</v>
      </c>
      <c r="G222" s="222" t="s">
        <v>218</v>
      </c>
      <c r="H222" s="223">
        <v>62.399999999999999</v>
      </c>
      <c r="I222" s="224"/>
      <c r="J222" s="225">
        <f>ROUND(I222*H222,2)</f>
        <v>0</v>
      </c>
      <c r="K222" s="221" t="s">
        <v>147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0.020650000000000002</v>
      </c>
      <c r="R222" s="228">
        <f>Q222*H222</f>
        <v>1.2885600000000002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148</v>
      </c>
      <c r="AT222" s="230" t="s">
        <v>143</v>
      </c>
      <c r="AU222" s="230" t="s">
        <v>87</v>
      </c>
      <c r="AY222" s="18" t="s">
        <v>140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148</v>
      </c>
      <c r="BM222" s="230" t="s">
        <v>269</v>
      </c>
    </row>
    <row r="223" s="13" customFormat="1">
      <c r="A223" s="13"/>
      <c r="B223" s="232"/>
      <c r="C223" s="233"/>
      <c r="D223" s="234" t="s">
        <v>150</v>
      </c>
      <c r="E223" s="235" t="s">
        <v>1</v>
      </c>
      <c r="F223" s="236" t="s">
        <v>262</v>
      </c>
      <c r="G223" s="233"/>
      <c r="H223" s="235" t="s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150</v>
      </c>
      <c r="AU223" s="242" t="s">
        <v>87</v>
      </c>
      <c r="AV223" s="13" t="s">
        <v>84</v>
      </c>
      <c r="AW223" s="13" t="s">
        <v>32</v>
      </c>
      <c r="AX223" s="13" t="s">
        <v>76</v>
      </c>
      <c r="AY223" s="242" t="s">
        <v>140</v>
      </c>
    </row>
    <row r="224" s="13" customFormat="1">
      <c r="A224" s="13"/>
      <c r="B224" s="232"/>
      <c r="C224" s="233"/>
      <c r="D224" s="234" t="s">
        <v>150</v>
      </c>
      <c r="E224" s="235" t="s">
        <v>1</v>
      </c>
      <c r="F224" s="236" t="s">
        <v>263</v>
      </c>
      <c r="G224" s="233"/>
      <c r="H224" s="235" t="s">
        <v>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150</v>
      </c>
      <c r="AU224" s="242" t="s">
        <v>87</v>
      </c>
      <c r="AV224" s="13" t="s">
        <v>84</v>
      </c>
      <c r="AW224" s="13" t="s">
        <v>32</v>
      </c>
      <c r="AX224" s="13" t="s">
        <v>76</v>
      </c>
      <c r="AY224" s="242" t="s">
        <v>140</v>
      </c>
    </row>
    <row r="225" s="13" customFormat="1">
      <c r="A225" s="13"/>
      <c r="B225" s="232"/>
      <c r="C225" s="233"/>
      <c r="D225" s="234" t="s">
        <v>150</v>
      </c>
      <c r="E225" s="235" t="s">
        <v>1</v>
      </c>
      <c r="F225" s="236" t="s">
        <v>270</v>
      </c>
      <c r="G225" s="233"/>
      <c r="H225" s="235" t="s">
        <v>1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150</v>
      </c>
      <c r="AU225" s="242" t="s">
        <v>87</v>
      </c>
      <c r="AV225" s="13" t="s">
        <v>84</v>
      </c>
      <c r="AW225" s="13" t="s">
        <v>32</v>
      </c>
      <c r="AX225" s="13" t="s">
        <v>76</v>
      </c>
      <c r="AY225" s="242" t="s">
        <v>140</v>
      </c>
    </row>
    <row r="226" s="14" customFormat="1">
      <c r="A226" s="14"/>
      <c r="B226" s="243"/>
      <c r="C226" s="244"/>
      <c r="D226" s="234" t="s">
        <v>150</v>
      </c>
      <c r="E226" s="245" t="s">
        <v>1</v>
      </c>
      <c r="F226" s="246" t="s">
        <v>271</v>
      </c>
      <c r="G226" s="244"/>
      <c r="H226" s="247">
        <v>62.399999999999999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150</v>
      </c>
      <c r="AU226" s="253" t="s">
        <v>87</v>
      </c>
      <c r="AV226" s="14" t="s">
        <v>87</v>
      </c>
      <c r="AW226" s="14" t="s">
        <v>32</v>
      </c>
      <c r="AX226" s="14" t="s">
        <v>84</v>
      </c>
      <c r="AY226" s="253" t="s">
        <v>140</v>
      </c>
    </row>
    <row r="227" s="2" customFormat="1" ht="24.15" customHeight="1">
      <c r="A227" s="39"/>
      <c r="B227" s="40"/>
      <c r="C227" s="219" t="s">
        <v>8</v>
      </c>
      <c r="D227" s="219" t="s">
        <v>143</v>
      </c>
      <c r="E227" s="220" t="s">
        <v>272</v>
      </c>
      <c r="F227" s="221" t="s">
        <v>273</v>
      </c>
      <c r="G227" s="222" t="s">
        <v>218</v>
      </c>
      <c r="H227" s="223">
        <v>55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148</v>
      </c>
      <c r="AT227" s="230" t="s">
        <v>143</v>
      </c>
      <c r="AU227" s="230" t="s">
        <v>87</v>
      </c>
      <c r="AY227" s="18" t="s">
        <v>140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148</v>
      </c>
      <c r="BM227" s="230" t="s">
        <v>274</v>
      </c>
    </row>
    <row r="228" s="14" customFormat="1">
      <c r="A228" s="14"/>
      <c r="B228" s="243"/>
      <c r="C228" s="244"/>
      <c r="D228" s="234" t="s">
        <v>150</v>
      </c>
      <c r="E228" s="245" t="s">
        <v>1</v>
      </c>
      <c r="F228" s="246" t="s">
        <v>275</v>
      </c>
      <c r="G228" s="244"/>
      <c r="H228" s="247">
        <v>40.039999999999999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150</v>
      </c>
      <c r="AU228" s="253" t="s">
        <v>87</v>
      </c>
      <c r="AV228" s="14" t="s">
        <v>87</v>
      </c>
      <c r="AW228" s="14" t="s">
        <v>32</v>
      </c>
      <c r="AX228" s="14" t="s">
        <v>76</v>
      </c>
      <c r="AY228" s="253" t="s">
        <v>140</v>
      </c>
    </row>
    <row r="229" s="14" customFormat="1">
      <c r="A229" s="14"/>
      <c r="B229" s="243"/>
      <c r="C229" s="244"/>
      <c r="D229" s="234" t="s">
        <v>150</v>
      </c>
      <c r="E229" s="245" t="s">
        <v>1</v>
      </c>
      <c r="F229" s="246" t="s">
        <v>276</v>
      </c>
      <c r="G229" s="244"/>
      <c r="H229" s="247">
        <v>9.5999999999999996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150</v>
      </c>
      <c r="AU229" s="253" t="s">
        <v>87</v>
      </c>
      <c r="AV229" s="14" t="s">
        <v>87</v>
      </c>
      <c r="AW229" s="14" t="s">
        <v>32</v>
      </c>
      <c r="AX229" s="14" t="s">
        <v>76</v>
      </c>
      <c r="AY229" s="253" t="s">
        <v>140</v>
      </c>
    </row>
    <row r="230" s="14" customFormat="1">
      <c r="A230" s="14"/>
      <c r="B230" s="243"/>
      <c r="C230" s="244"/>
      <c r="D230" s="234" t="s">
        <v>150</v>
      </c>
      <c r="E230" s="245" t="s">
        <v>1</v>
      </c>
      <c r="F230" s="246" t="s">
        <v>277</v>
      </c>
      <c r="G230" s="244"/>
      <c r="H230" s="247">
        <v>5.3600000000000003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150</v>
      </c>
      <c r="AU230" s="253" t="s">
        <v>87</v>
      </c>
      <c r="AV230" s="14" t="s">
        <v>87</v>
      </c>
      <c r="AW230" s="14" t="s">
        <v>32</v>
      </c>
      <c r="AX230" s="14" t="s">
        <v>76</v>
      </c>
      <c r="AY230" s="253" t="s">
        <v>140</v>
      </c>
    </row>
    <row r="231" s="15" customFormat="1">
      <c r="A231" s="15"/>
      <c r="B231" s="254"/>
      <c r="C231" s="255"/>
      <c r="D231" s="234" t="s">
        <v>150</v>
      </c>
      <c r="E231" s="256" t="s">
        <v>1</v>
      </c>
      <c r="F231" s="257" t="s">
        <v>173</v>
      </c>
      <c r="G231" s="255"/>
      <c r="H231" s="258">
        <v>55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150</v>
      </c>
      <c r="AU231" s="264" t="s">
        <v>87</v>
      </c>
      <c r="AV231" s="15" t="s">
        <v>148</v>
      </c>
      <c r="AW231" s="15" t="s">
        <v>32</v>
      </c>
      <c r="AX231" s="15" t="s">
        <v>84</v>
      </c>
      <c r="AY231" s="264" t="s">
        <v>140</v>
      </c>
    </row>
    <row r="232" s="12" customFormat="1" ht="22.8" customHeight="1">
      <c r="A232" s="12"/>
      <c r="B232" s="203"/>
      <c r="C232" s="204"/>
      <c r="D232" s="205" t="s">
        <v>75</v>
      </c>
      <c r="E232" s="217" t="s">
        <v>278</v>
      </c>
      <c r="F232" s="217" t="s">
        <v>279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SUM(P233:P234)</f>
        <v>0</v>
      </c>
      <c r="Q232" s="211"/>
      <c r="R232" s="212">
        <f>SUM(R233:R234)</f>
        <v>0.0030000000000000001</v>
      </c>
      <c r="S232" s="211"/>
      <c r="T232" s="213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84</v>
      </c>
      <c r="AT232" s="215" t="s">
        <v>75</v>
      </c>
      <c r="AU232" s="215" t="s">
        <v>84</v>
      </c>
      <c r="AY232" s="214" t="s">
        <v>140</v>
      </c>
      <c r="BK232" s="216">
        <f>SUM(BK233:BK234)</f>
        <v>0</v>
      </c>
    </row>
    <row r="233" s="2" customFormat="1" ht="16.5" customHeight="1">
      <c r="A233" s="39"/>
      <c r="B233" s="40"/>
      <c r="C233" s="219" t="s">
        <v>280</v>
      </c>
      <c r="D233" s="219" t="s">
        <v>143</v>
      </c>
      <c r="E233" s="220" t="s">
        <v>281</v>
      </c>
      <c r="F233" s="221" t="s">
        <v>282</v>
      </c>
      <c r="G233" s="222" t="s">
        <v>155</v>
      </c>
      <c r="H233" s="223">
        <v>300</v>
      </c>
      <c r="I233" s="224"/>
      <c r="J233" s="225">
        <f>ROUND(I233*H233,2)</f>
        <v>0</v>
      </c>
      <c r="K233" s="221" t="s">
        <v>147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1.0000000000000001E-05</v>
      </c>
      <c r="R233" s="228">
        <f>Q233*H233</f>
        <v>0.0030000000000000001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148</v>
      </c>
      <c r="AT233" s="230" t="s">
        <v>143</v>
      </c>
      <c r="AU233" s="230" t="s">
        <v>87</v>
      </c>
      <c r="AY233" s="18" t="s">
        <v>140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148</v>
      </c>
      <c r="BM233" s="230" t="s">
        <v>283</v>
      </c>
    </row>
    <row r="234" s="2" customFormat="1" ht="16.5" customHeight="1">
      <c r="A234" s="39"/>
      <c r="B234" s="40"/>
      <c r="C234" s="219" t="s">
        <v>284</v>
      </c>
      <c r="D234" s="219" t="s">
        <v>143</v>
      </c>
      <c r="E234" s="220" t="s">
        <v>285</v>
      </c>
      <c r="F234" s="221" t="s">
        <v>286</v>
      </c>
      <c r="G234" s="222" t="s">
        <v>155</v>
      </c>
      <c r="H234" s="223">
        <v>400</v>
      </c>
      <c r="I234" s="224"/>
      <c r="J234" s="225">
        <f>ROUND(I234*H234,2)</f>
        <v>0</v>
      </c>
      <c r="K234" s="221" t="s">
        <v>147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148</v>
      </c>
      <c r="AT234" s="230" t="s">
        <v>143</v>
      </c>
      <c r="AU234" s="230" t="s">
        <v>87</v>
      </c>
      <c r="AY234" s="18" t="s">
        <v>140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148</v>
      </c>
      <c r="BM234" s="230" t="s">
        <v>287</v>
      </c>
    </row>
    <row r="235" s="12" customFormat="1" ht="22.8" customHeight="1">
      <c r="A235" s="12"/>
      <c r="B235" s="203"/>
      <c r="C235" s="204"/>
      <c r="D235" s="205" t="s">
        <v>75</v>
      </c>
      <c r="E235" s="217" t="s">
        <v>288</v>
      </c>
      <c r="F235" s="217" t="s">
        <v>289</v>
      </c>
      <c r="G235" s="204"/>
      <c r="H235" s="204"/>
      <c r="I235" s="207"/>
      <c r="J235" s="218">
        <f>BK235</f>
        <v>0</v>
      </c>
      <c r="K235" s="204"/>
      <c r="L235" s="209"/>
      <c r="M235" s="210"/>
      <c r="N235" s="211"/>
      <c r="O235" s="211"/>
      <c r="P235" s="212">
        <f>SUM(P236:P337)</f>
        <v>0</v>
      </c>
      <c r="Q235" s="211"/>
      <c r="R235" s="212">
        <f>SUM(R236:R337)</f>
        <v>0</v>
      </c>
      <c r="S235" s="211"/>
      <c r="T235" s="213">
        <f>SUM(T236:T337)</f>
        <v>32.515011999999992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84</v>
      </c>
      <c r="AT235" s="215" t="s">
        <v>75</v>
      </c>
      <c r="AU235" s="215" t="s">
        <v>84</v>
      </c>
      <c r="AY235" s="214" t="s">
        <v>140</v>
      </c>
      <c r="BK235" s="216">
        <f>SUM(BK236:BK337)</f>
        <v>0</v>
      </c>
    </row>
    <row r="236" s="2" customFormat="1" ht="33" customHeight="1">
      <c r="A236" s="39"/>
      <c r="B236" s="40"/>
      <c r="C236" s="219" t="s">
        <v>290</v>
      </c>
      <c r="D236" s="219" t="s">
        <v>143</v>
      </c>
      <c r="E236" s="220" t="s">
        <v>291</v>
      </c>
      <c r="F236" s="221" t="s">
        <v>292</v>
      </c>
      <c r="G236" s="222" t="s">
        <v>293</v>
      </c>
      <c r="H236" s="223">
        <v>1</v>
      </c>
      <c r="I236" s="224"/>
      <c r="J236" s="225">
        <f>ROUND(I236*H236,2)</f>
        <v>0</v>
      </c>
      <c r="K236" s="221" t="s">
        <v>147</v>
      </c>
      <c r="L236" s="45"/>
      <c r="M236" s="226" t="s">
        <v>1</v>
      </c>
      <c r="N236" s="227" t="s">
        <v>41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0.0030000000000000001</v>
      </c>
      <c r="T236" s="229">
        <f>S236*H236</f>
        <v>0.0030000000000000001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148</v>
      </c>
      <c r="AT236" s="230" t="s">
        <v>143</v>
      </c>
      <c r="AU236" s="230" t="s">
        <v>87</v>
      </c>
      <c r="AY236" s="18" t="s">
        <v>140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148</v>
      </c>
      <c r="BM236" s="230" t="s">
        <v>294</v>
      </c>
    </row>
    <row r="237" s="13" customFormat="1">
      <c r="A237" s="13"/>
      <c r="B237" s="232"/>
      <c r="C237" s="233"/>
      <c r="D237" s="234" t="s">
        <v>150</v>
      </c>
      <c r="E237" s="235" t="s">
        <v>1</v>
      </c>
      <c r="F237" s="236" t="s">
        <v>295</v>
      </c>
      <c r="G237" s="233"/>
      <c r="H237" s="235" t="s">
        <v>1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150</v>
      </c>
      <c r="AU237" s="242" t="s">
        <v>87</v>
      </c>
      <c r="AV237" s="13" t="s">
        <v>84</v>
      </c>
      <c r="AW237" s="13" t="s">
        <v>32</v>
      </c>
      <c r="AX237" s="13" t="s">
        <v>76</v>
      </c>
      <c r="AY237" s="242" t="s">
        <v>140</v>
      </c>
    </row>
    <row r="238" s="14" customFormat="1">
      <c r="A238" s="14"/>
      <c r="B238" s="243"/>
      <c r="C238" s="244"/>
      <c r="D238" s="234" t="s">
        <v>150</v>
      </c>
      <c r="E238" s="245" t="s">
        <v>1</v>
      </c>
      <c r="F238" s="246" t="s">
        <v>84</v>
      </c>
      <c r="G238" s="244"/>
      <c r="H238" s="247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150</v>
      </c>
      <c r="AU238" s="253" t="s">
        <v>87</v>
      </c>
      <c r="AV238" s="14" t="s">
        <v>87</v>
      </c>
      <c r="AW238" s="14" t="s">
        <v>32</v>
      </c>
      <c r="AX238" s="14" t="s">
        <v>84</v>
      </c>
      <c r="AY238" s="253" t="s">
        <v>140</v>
      </c>
    </row>
    <row r="239" s="2" customFormat="1" ht="33" customHeight="1">
      <c r="A239" s="39"/>
      <c r="B239" s="40"/>
      <c r="C239" s="219" t="s">
        <v>296</v>
      </c>
      <c r="D239" s="219" t="s">
        <v>143</v>
      </c>
      <c r="E239" s="220" t="s">
        <v>297</v>
      </c>
      <c r="F239" s="221" t="s">
        <v>298</v>
      </c>
      <c r="G239" s="222" t="s">
        <v>293</v>
      </c>
      <c r="H239" s="223">
        <v>52</v>
      </c>
      <c r="I239" s="224"/>
      <c r="J239" s="225">
        <f>ROUND(I239*H239,2)</f>
        <v>0</v>
      </c>
      <c r="K239" s="221" t="s">
        <v>147</v>
      </c>
      <c r="L239" s="45"/>
      <c r="M239" s="226" t="s">
        <v>1</v>
      </c>
      <c r="N239" s="227" t="s">
        <v>41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0.0050000000000000001</v>
      </c>
      <c r="T239" s="229">
        <f>S239*H239</f>
        <v>0.26000000000000001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148</v>
      </c>
      <c r="AT239" s="230" t="s">
        <v>143</v>
      </c>
      <c r="AU239" s="230" t="s">
        <v>87</v>
      </c>
      <c r="AY239" s="18" t="s">
        <v>140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148</v>
      </c>
      <c r="BM239" s="230" t="s">
        <v>299</v>
      </c>
    </row>
    <row r="240" s="13" customFormat="1">
      <c r="A240" s="13"/>
      <c r="B240" s="232"/>
      <c r="C240" s="233"/>
      <c r="D240" s="234" t="s">
        <v>150</v>
      </c>
      <c r="E240" s="235" t="s">
        <v>1</v>
      </c>
      <c r="F240" s="236" t="s">
        <v>300</v>
      </c>
      <c r="G240" s="233"/>
      <c r="H240" s="235" t="s">
        <v>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150</v>
      </c>
      <c r="AU240" s="242" t="s">
        <v>87</v>
      </c>
      <c r="AV240" s="13" t="s">
        <v>84</v>
      </c>
      <c r="AW240" s="13" t="s">
        <v>32</v>
      </c>
      <c r="AX240" s="13" t="s">
        <v>76</v>
      </c>
      <c r="AY240" s="242" t="s">
        <v>140</v>
      </c>
    </row>
    <row r="241" s="14" customFormat="1">
      <c r="A241" s="14"/>
      <c r="B241" s="243"/>
      <c r="C241" s="244"/>
      <c r="D241" s="234" t="s">
        <v>150</v>
      </c>
      <c r="E241" s="245" t="s">
        <v>1</v>
      </c>
      <c r="F241" s="246" t="s">
        <v>301</v>
      </c>
      <c r="G241" s="244"/>
      <c r="H241" s="247">
        <v>52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150</v>
      </c>
      <c r="AU241" s="253" t="s">
        <v>87</v>
      </c>
      <c r="AV241" s="14" t="s">
        <v>87</v>
      </c>
      <c r="AW241" s="14" t="s">
        <v>32</v>
      </c>
      <c r="AX241" s="14" t="s">
        <v>84</v>
      </c>
      <c r="AY241" s="253" t="s">
        <v>140</v>
      </c>
    </row>
    <row r="242" s="2" customFormat="1" ht="16.5" customHeight="1">
      <c r="A242" s="39"/>
      <c r="B242" s="40"/>
      <c r="C242" s="219" t="s">
        <v>302</v>
      </c>
      <c r="D242" s="219" t="s">
        <v>143</v>
      </c>
      <c r="E242" s="220" t="s">
        <v>303</v>
      </c>
      <c r="F242" s="221" t="s">
        <v>304</v>
      </c>
      <c r="G242" s="222" t="s">
        <v>218</v>
      </c>
      <c r="H242" s="223">
        <v>98</v>
      </c>
      <c r="I242" s="224"/>
      <c r="J242" s="225">
        <f>ROUND(I242*H242,2)</f>
        <v>0</v>
      </c>
      <c r="K242" s="221" t="s">
        <v>147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0.00167</v>
      </c>
      <c r="T242" s="229">
        <f>S242*H242</f>
        <v>0.16366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148</v>
      </c>
      <c r="AT242" s="230" t="s">
        <v>143</v>
      </c>
      <c r="AU242" s="230" t="s">
        <v>87</v>
      </c>
      <c r="AY242" s="18" t="s">
        <v>140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148</v>
      </c>
      <c r="BM242" s="230" t="s">
        <v>305</v>
      </c>
    </row>
    <row r="243" s="13" customFormat="1">
      <c r="A243" s="13"/>
      <c r="B243" s="232"/>
      <c r="C243" s="233"/>
      <c r="D243" s="234" t="s">
        <v>150</v>
      </c>
      <c r="E243" s="235" t="s">
        <v>1</v>
      </c>
      <c r="F243" s="236" t="s">
        <v>306</v>
      </c>
      <c r="G243" s="233"/>
      <c r="H243" s="235" t="s">
        <v>1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150</v>
      </c>
      <c r="AU243" s="242" t="s">
        <v>87</v>
      </c>
      <c r="AV243" s="13" t="s">
        <v>84</v>
      </c>
      <c r="AW243" s="13" t="s">
        <v>32</v>
      </c>
      <c r="AX243" s="13" t="s">
        <v>76</v>
      </c>
      <c r="AY243" s="242" t="s">
        <v>140</v>
      </c>
    </row>
    <row r="244" s="14" customFormat="1">
      <c r="A244" s="14"/>
      <c r="B244" s="243"/>
      <c r="C244" s="244"/>
      <c r="D244" s="234" t="s">
        <v>150</v>
      </c>
      <c r="E244" s="245" t="s">
        <v>1</v>
      </c>
      <c r="F244" s="246" t="s">
        <v>307</v>
      </c>
      <c r="G244" s="244"/>
      <c r="H244" s="247">
        <v>36.700000000000003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150</v>
      </c>
      <c r="AU244" s="253" t="s">
        <v>87</v>
      </c>
      <c r="AV244" s="14" t="s">
        <v>87</v>
      </c>
      <c r="AW244" s="14" t="s">
        <v>32</v>
      </c>
      <c r="AX244" s="14" t="s">
        <v>76</v>
      </c>
      <c r="AY244" s="253" t="s">
        <v>140</v>
      </c>
    </row>
    <row r="245" s="13" customFormat="1">
      <c r="A245" s="13"/>
      <c r="B245" s="232"/>
      <c r="C245" s="233"/>
      <c r="D245" s="234" t="s">
        <v>150</v>
      </c>
      <c r="E245" s="235" t="s">
        <v>1</v>
      </c>
      <c r="F245" s="236" t="s">
        <v>308</v>
      </c>
      <c r="G245" s="233"/>
      <c r="H245" s="235" t="s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150</v>
      </c>
      <c r="AU245" s="242" t="s">
        <v>87</v>
      </c>
      <c r="AV245" s="13" t="s">
        <v>84</v>
      </c>
      <c r="AW245" s="13" t="s">
        <v>32</v>
      </c>
      <c r="AX245" s="13" t="s">
        <v>76</v>
      </c>
      <c r="AY245" s="242" t="s">
        <v>140</v>
      </c>
    </row>
    <row r="246" s="14" customFormat="1">
      <c r="A246" s="14"/>
      <c r="B246" s="243"/>
      <c r="C246" s="244"/>
      <c r="D246" s="234" t="s">
        <v>150</v>
      </c>
      <c r="E246" s="245" t="s">
        <v>1</v>
      </c>
      <c r="F246" s="246" t="s">
        <v>309</v>
      </c>
      <c r="G246" s="244"/>
      <c r="H246" s="247">
        <v>47.350000000000001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150</v>
      </c>
      <c r="AU246" s="253" t="s">
        <v>87</v>
      </c>
      <c r="AV246" s="14" t="s">
        <v>87</v>
      </c>
      <c r="AW246" s="14" t="s">
        <v>32</v>
      </c>
      <c r="AX246" s="14" t="s">
        <v>76</v>
      </c>
      <c r="AY246" s="253" t="s">
        <v>140</v>
      </c>
    </row>
    <row r="247" s="13" customFormat="1">
      <c r="A247" s="13"/>
      <c r="B247" s="232"/>
      <c r="C247" s="233"/>
      <c r="D247" s="234" t="s">
        <v>150</v>
      </c>
      <c r="E247" s="235" t="s">
        <v>1</v>
      </c>
      <c r="F247" s="236" t="s">
        <v>310</v>
      </c>
      <c r="G247" s="233"/>
      <c r="H247" s="235" t="s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150</v>
      </c>
      <c r="AU247" s="242" t="s">
        <v>87</v>
      </c>
      <c r="AV247" s="13" t="s">
        <v>84</v>
      </c>
      <c r="AW247" s="13" t="s">
        <v>32</v>
      </c>
      <c r="AX247" s="13" t="s">
        <v>76</v>
      </c>
      <c r="AY247" s="242" t="s">
        <v>140</v>
      </c>
    </row>
    <row r="248" s="14" customFormat="1">
      <c r="A248" s="14"/>
      <c r="B248" s="243"/>
      <c r="C248" s="244"/>
      <c r="D248" s="234" t="s">
        <v>150</v>
      </c>
      <c r="E248" s="245" t="s">
        <v>1</v>
      </c>
      <c r="F248" s="246" t="s">
        <v>311</v>
      </c>
      <c r="G248" s="244"/>
      <c r="H248" s="247">
        <v>8.75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150</v>
      </c>
      <c r="AU248" s="253" t="s">
        <v>87</v>
      </c>
      <c r="AV248" s="14" t="s">
        <v>87</v>
      </c>
      <c r="AW248" s="14" t="s">
        <v>32</v>
      </c>
      <c r="AX248" s="14" t="s">
        <v>76</v>
      </c>
      <c r="AY248" s="253" t="s">
        <v>140</v>
      </c>
    </row>
    <row r="249" s="14" customFormat="1">
      <c r="A249" s="14"/>
      <c r="B249" s="243"/>
      <c r="C249" s="244"/>
      <c r="D249" s="234" t="s">
        <v>150</v>
      </c>
      <c r="E249" s="245" t="s">
        <v>1</v>
      </c>
      <c r="F249" s="246" t="s">
        <v>312</v>
      </c>
      <c r="G249" s="244"/>
      <c r="H249" s="247">
        <v>5.2000000000000002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150</v>
      </c>
      <c r="AU249" s="253" t="s">
        <v>87</v>
      </c>
      <c r="AV249" s="14" t="s">
        <v>87</v>
      </c>
      <c r="AW249" s="14" t="s">
        <v>32</v>
      </c>
      <c r="AX249" s="14" t="s">
        <v>76</v>
      </c>
      <c r="AY249" s="253" t="s">
        <v>140</v>
      </c>
    </row>
    <row r="250" s="15" customFormat="1">
      <c r="A250" s="15"/>
      <c r="B250" s="254"/>
      <c r="C250" s="255"/>
      <c r="D250" s="234" t="s">
        <v>150</v>
      </c>
      <c r="E250" s="256" t="s">
        <v>1</v>
      </c>
      <c r="F250" s="257" t="s">
        <v>173</v>
      </c>
      <c r="G250" s="255"/>
      <c r="H250" s="258">
        <v>98.000000000000014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150</v>
      </c>
      <c r="AU250" s="264" t="s">
        <v>87</v>
      </c>
      <c r="AV250" s="15" t="s">
        <v>148</v>
      </c>
      <c r="AW250" s="15" t="s">
        <v>32</v>
      </c>
      <c r="AX250" s="15" t="s">
        <v>84</v>
      </c>
      <c r="AY250" s="264" t="s">
        <v>140</v>
      </c>
    </row>
    <row r="251" s="2" customFormat="1" ht="21.75" customHeight="1">
      <c r="A251" s="39"/>
      <c r="B251" s="40"/>
      <c r="C251" s="219" t="s">
        <v>7</v>
      </c>
      <c r="D251" s="219" t="s">
        <v>143</v>
      </c>
      <c r="E251" s="220" t="s">
        <v>313</v>
      </c>
      <c r="F251" s="221" t="s">
        <v>314</v>
      </c>
      <c r="G251" s="222" t="s">
        <v>218</v>
      </c>
      <c r="H251" s="223">
        <v>62.399999999999999</v>
      </c>
      <c r="I251" s="224"/>
      <c r="J251" s="225">
        <f>ROUND(I251*H251,2)</f>
        <v>0</v>
      </c>
      <c r="K251" s="221" t="s">
        <v>147</v>
      </c>
      <c r="L251" s="45"/>
      <c r="M251" s="226" t="s">
        <v>1</v>
      </c>
      <c r="N251" s="227" t="s">
        <v>41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0.0022300000000000002</v>
      </c>
      <c r="T251" s="229">
        <f>S251*H251</f>
        <v>0.139152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148</v>
      </c>
      <c r="AT251" s="230" t="s">
        <v>143</v>
      </c>
      <c r="AU251" s="230" t="s">
        <v>87</v>
      </c>
      <c r="AY251" s="18" t="s">
        <v>140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84</v>
      </c>
      <c r="BK251" s="231">
        <f>ROUND(I251*H251,2)</f>
        <v>0</v>
      </c>
      <c r="BL251" s="18" t="s">
        <v>148</v>
      </c>
      <c r="BM251" s="230" t="s">
        <v>315</v>
      </c>
    </row>
    <row r="252" s="13" customFormat="1">
      <c r="A252" s="13"/>
      <c r="B252" s="232"/>
      <c r="C252" s="233"/>
      <c r="D252" s="234" t="s">
        <v>150</v>
      </c>
      <c r="E252" s="235" t="s">
        <v>1</v>
      </c>
      <c r="F252" s="236" t="s">
        <v>316</v>
      </c>
      <c r="G252" s="233"/>
      <c r="H252" s="235" t="s">
        <v>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150</v>
      </c>
      <c r="AU252" s="242" t="s">
        <v>87</v>
      </c>
      <c r="AV252" s="13" t="s">
        <v>84</v>
      </c>
      <c r="AW252" s="13" t="s">
        <v>32</v>
      </c>
      <c r="AX252" s="13" t="s">
        <v>76</v>
      </c>
      <c r="AY252" s="242" t="s">
        <v>140</v>
      </c>
    </row>
    <row r="253" s="13" customFormat="1">
      <c r="A253" s="13"/>
      <c r="B253" s="232"/>
      <c r="C253" s="233"/>
      <c r="D253" s="234" t="s">
        <v>150</v>
      </c>
      <c r="E253" s="235" t="s">
        <v>1</v>
      </c>
      <c r="F253" s="236" t="s">
        <v>317</v>
      </c>
      <c r="G253" s="233"/>
      <c r="H253" s="235" t="s">
        <v>1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150</v>
      </c>
      <c r="AU253" s="242" t="s">
        <v>87</v>
      </c>
      <c r="AV253" s="13" t="s">
        <v>84</v>
      </c>
      <c r="AW253" s="13" t="s">
        <v>32</v>
      </c>
      <c r="AX253" s="13" t="s">
        <v>76</v>
      </c>
      <c r="AY253" s="242" t="s">
        <v>140</v>
      </c>
    </row>
    <row r="254" s="14" customFormat="1">
      <c r="A254" s="14"/>
      <c r="B254" s="243"/>
      <c r="C254" s="244"/>
      <c r="D254" s="234" t="s">
        <v>150</v>
      </c>
      <c r="E254" s="245" t="s">
        <v>1</v>
      </c>
      <c r="F254" s="246" t="s">
        <v>318</v>
      </c>
      <c r="G254" s="244"/>
      <c r="H254" s="247">
        <v>62.399999999999999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150</v>
      </c>
      <c r="AU254" s="253" t="s">
        <v>87</v>
      </c>
      <c r="AV254" s="14" t="s">
        <v>87</v>
      </c>
      <c r="AW254" s="14" t="s">
        <v>32</v>
      </c>
      <c r="AX254" s="14" t="s">
        <v>84</v>
      </c>
      <c r="AY254" s="253" t="s">
        <v>140</v>
      </c>
    </row>
    <row r="255" s="2" customFormat="1" ht="24.15" customHeight="1">
      <c r="A255" s="39"/>
      <c r="B255" s="40"/>
      <c r="C255" s="219" t="s">
        <v>319</v>
      </c>
      <c r="D255" s="219" t="s">
        <v>143</v>
      </c>
      <c r="E255" s="220" t="s">
        <v>320</v>
      </c>
      <c r="F255" s="221" t="s">
        <v>321</v>
      </c>
      <c r="G255" s="222" t="s">
        <v>293</v>
      </c>
      <c r="H255" s="223">
        <v>7</v>
      </c>
      <c r="I255" s="224"/>
      <c r="J255" s="225">
        <f>ROUND(I255*H255,2)</f>
        <v>0</v>
      </c>
      <c r="K255" s="221" t="s">
        <v>147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0.024</v>
      </c>
      <c r="T255" s="229">
        <f>S255*H255</f>
        <v>0.16800000000000001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148</v>
      </c>
      <c r="AT255" s="230" t="s">
        <v>143</v>
      </c>
      <c r="AU255" s="230" t="s">
        <v>87</v>
      </c>
      <c r="AY255" s="18" t="s">
        <v>140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148</v>
      </c>
      <c r="BM255" s="230" t="s">
        <v>322</v>
      </c>
    </row>
    <row r="256" s="13" customFormat="1">
      <c r="A256" s="13"/>
      <c r="B256" s="232"/>
      <c r="C256" s="233"/>
      <c r="D256" s="234" t="s">
        <v>150</v>
      </c>
      <c r="E256" s="235" t="s">
        <v>1</v>
      </c>
      <c r="F256" s="236" t="s">
        <v>323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150</v>
      </c>
      <c r="AU256" s="242" t="s">
        <v>87</v>
      </c>
      <c r="AV256" s="13" t="s">
        <v>84</v>
      </c>
      <c r="AW256" s="13" t="s">
        <v>32</v>
      </c>
      <c r="AX256" s="13" t="s">
        <v>76</v>
      </c>
      <c r="AY256" s="242" t="s">
        <v>140</v>
      </c>
    </row>
    <row r="257" s="14" customFormat="1">
      <c r="A257" s="14"/>
      <c r="B257" s="243"/>
      <c r="C257" s="244"/>
      <c r="D257" s="234" t="s">
        <v>150</v>
      </c>
      <c r="E257" s="245" t="s">
        <v>1</v>
      </c>
      <c r="F257" s="246" t="s">
        <v>324</v>
      </c>
      <c r="G257" s="244"/>
      <c r="H257" s="247">
        <v>7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150</v>
      </c>
      <c r="AU257" s="253" t="s">
        <v>87</v>
      </c>
      <c r="AV257" s="14" t="s">
        <v>87</v>
      </c>
      <c r="AW257" s="14" t="s">
        <v>32</v>
      </c>
      <c r="AX257" s="14" t="s">
        <v>84</v>
      </c>
      <c r="AY257" s="253" t="s">
        <v>140</v>
      </c>
    </row>
    <row r="258" s="2" customFormat="1" ht="16.5" customHeight="1">
      <c r="A258" s="39"/>
      <c r="B258" s="40"/>
      <c r="C258" s="219" t="s">
        <v>325</v>
      </c>
      <c r="D258" s="219" t="s">
        <v>143</v>
      </c>
      <c r="E258" s="220" t="s">
        <v>326</v>
      </c>
      <c r="F258" s="221" t="s">
        <v>327</v>
      </c>
      <c r="G258" s="222" t="s">
        <v>155</v>
      </c>
      <c r="H258" s="223">
        <v>30</v>
      </c>
      <c r="I258" s="224"/>
      <c r="J258" s="225">
        <f>ROUND(I258*H258,2)</f>
        <v>0</v>
      </c>
      <c r="K258" s="221" t="s">
        <v>147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0.02</v>
      </c>
      <c r="T258" s="229">
        <f>S258*H258</f>
        <v>0.59999999999999998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148</v>
      </c>
      <c r="AT258" s="230" t="s">
        <v>143</v>
      </c>
      <c r="AU258" s="230" t="s">
        <v>87</v>
      </c>
      <c r="AY258" s="18" t="s">
        <v>140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148</v>
      </c>
      <c r="BM258" s="230" t="s">
        <v>328</v>
      </c>
    </row>
    <row r="259" s="13" customFormat="1">
      <c r="A259" s="13"/>
      <c r="B259" s="232"/>
      <c r="C259" s="233"/>
      <c r="D259" s="234" t="s">
        <v>150</v>
      </c>
      <c r="E259" s="235" t="s">
        <v>1</v>
      </c>
      <c r="F259" s="236" t="s">
        <v>329</v>
      </c>
      <c r="G259" s="233"/>
      <c r="H259" s="235" t="s">
        <v>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150</v>
      </c>
      <c r="AU259" s="242" t="s">
        <v>87</v>
      </c>
      <c r="AV259" s="13" t="s">
        <v>84</v>
      </c>
      <c r="AW259" s="13" t="s">
        <v>32</v>
      </c>
      <c r="AX259" s="13" t="s">
        <v>76</v>
      </c>
      <c r="AY259" s="242" t="s">
        <v>140</v>
      </c>
    </row>
    <row r="260" s="13" customFormat="1">
      <c r="A260" s="13"/>
      <c r="B260" s="232"/>
      <c r="C260" s="233"/>
      <c r="D260" s="234" t="s">
        <v>150</v>
      </c>
      <c r="E260" s="235" t="s">
        <v>1</v>
      </c>
      <c r="F260" s="236" t="s">
        <v>330</v>
      </c>
      <c r="G260" s="233"/>
      <c r="H260" s="235" t="s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150</v>
      </c>
      <c r="AU260" s="242" t="s">
        <v>87</v>
      </c>
      <c r="AV260" s="13" t="s">
        <v>84</v>
      </c>
      <c r="AW260" s="13" t="s">
        <v>32</v>
      </c>
      <c r="AX260" s="13" t="s">
        <v>76</v>
      </c>
      <c r="AY260" s="242" t="s">
        <v>140</v>
      </c>
    </row>
    <row r="261" s="14" customFormat="1">
      <c r="A261" s="14"/>
      <c r="B261" s="243"/>
      <c r="C261" s="244"/>
      <c r="D261" s="234" t="s">
        <v>150</v>
      </c>
      <c r="E261" s="245" t="s">
        <v>1</v>
      </c>
      <c r="F261" s="246" t="s">
        <v>331</v>
      </c>
      <c r="G261" s="244"/>
      <c r="H261" s="247">
        <v>28.059999999999999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150</v>
      </c>
      <c r="AU261" s="253" t="s">
        <v>87</v>
      </c>
      <c r="AV261" s="14" t="s">
        <v>87</v>
      </c>
      <c r="AW261" s="14" t="s">
        <v>32</v>
      </c>
      <c r="AX261" s="14" t="s">
        <v>76</v>
      </c>
      <c r="AY261" s="253" t="s">
        <v>140</v>
      </c>
    </row>
    <row r="262" s="14" customFormat="1">
      <c r="A262" s="14"/>
      <c r="B262" s="243"/>
      <c r="C262" s="244"/>
      <c r="D262" s="234" t="s">
        <v>150</v>
      </c>
      <c r="E262" s="245" t="s">
        <v>1</v>
      </c>
      <c r="F262" s="246" t="s">
        <v>332</v>
      </c>
      <c r="G262" s="244"/>
      <c r="H262" s="247">
        <v>1.94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150</v>
      </c>
      <c r="AU262" s="253" t="s">
        <v>87</v>
      </c>
      <c r="AV262" s="14" t="s">
        <v>87</v>
      </c>
      <c r="AW262" s="14" t="s">
        <v>32</v>
      </c>
      <c r="AX262" s="14" t="s">
        <v>76</v>
      </c>
      <c r="AY262" s="253" t="s">
        <v>140</v>
      </c>
    </row>
    <row r="263" s="15" customFormat="1">
      <c r="A263" s="15"/>
      <c r="B263" s="254"/>
      <c r="C263" s="255"/>
      <c r="D263" s="234" t="s">
        <v>150</v>
      </c>
      <c r="E263" s="256" t="s">
        <v>1</v>
      </c>
      <c r="F263" s="257" t="s">
        <v>173</v>
      </c>
      <c r="G263" s="255"/>
      <c r="H263" s="258">
        <v>30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150</v>
      </c>
      <c r="AU263" s="264" t="s">
        <v>87</v>
      </c>
      <c r="AV263" s="15" t="s">
        <v>148</v>
      </c>
      <c r="AW263" s="15" t="s">
        <v>32</v>
      </c>
      <c r="AX263" s="15" t="s">
        <v>84</v>
      </c>
      <c r="AY263" s="264" t="s">
        <v>140</v>
      </c>
    </row>
    <row r="264" s="2" customFormat="1" ht="24.15" customHeight="1">
      <c r="A264" s="39"/>
      <c r="B264" s="40"/>
      <c r="C264" s="219" t="s">
        <v>333</v>
      </c>
      <c r="D264" s="219" t="s">
        <v>143</v>
      </c>
      <c r="E264" s="220" t="s">
        <v>334</v>
      </c>
      <c r="F264" s="221" t="s">
        <v>335</v>
      </c>
      <c r="G264" s="222" t="s">
        <v>155</v>
      </c>
      <c r="H264" s="223">
        <v>40</v>
      </c>
      <c r="I264" s="224"/>
      <c r="J264" s="225">
        <f>ROUND(I264*H264,2)</f>
        <v>0</v>
      </c>
      <c r="K264" s="221" t="s">
        <v>147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0.081500000000000003</v>
      </c>
      <c r="T264" s="229">
        <f>S264*H264</f>
        <v>3.2600000000000002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148</v>
      </c>
      <c r="AT264" s="230" t="s">
        <v>143</v>
      </c>
      <c r="AU264" s="230" t="s">
        <v>87</v>
      </c>
      <c r="AY264" s="18" t="s">
        <v>140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148</v>
      </c>
      <c r="BM264" s="230" t="s">
        <v>336</v>
      </c>
    </row>
    <row r="265" s="13" customFormat="1">
      <c r="A265" s="13"/>
      <c r="B265" s="232"/>
      <c r="C265" s="233"/>
      <c r="D265" s="234" t="s">
        <v>150</v>
      </c>
      <c r="E265" s="235" t="s">
        <v>1</v>
      </c>
      <c r="F265" s="236" t="s">
        <v>337</v>
      </c>
      <c r="G265" s="233"/>
      <c r="H265" s="235" t="s">
        <v>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150</v>
      </c>
      <c r="AU265" s="242" t="s">
        <v>87</v>
      </c>
      <c r="AV265" s="13" t="s">
        <v>84</v>
      </c>
      <c r="AW265" s="13" t="s">
        <v>32</v>
      </c>
      <c r="AX265" s="13" t="s">
        <v>76</v>
      </c>
      <c r="AY265" s="242" t="s">
        <v>140</v>
      </c>
    </row>
    <row r="266" s="14" customFormat="1">
      <c r="A266" s="14"/>
      <c r="B266" s="243"/>
      <c r="C266" s="244"/>
      <c r="D266" s="234" t="s">
        <v>150</v>
      </c>
      <c r="E266" s="245" t="s">
        <v>1</v>
      </c>
      <c r="F266" s="246" t="s">
        <v>169</v>
      </c>
      <c r="G266" s="244"/>
      <c r="H266" s="247">
        <v>16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150</v>
      </c>
      <c r="AU266" s="253" t="s">
        <v>87</v>
      </c>
      <c r="AV266" s="14" t="s">
        <v>87</v>
      </c>
      <c r="AW266" s="14" t="s">
        <v>32</v>
      </c>
      <c r="AX266" s="14" t="s">
        <v>76</v>
      </c>
      <c r="AY266" s="253" t="s">
        <v>140</v>
      </c>
    </row>
    <row r="267" s="13" customFormat="1">
      <c r="A267" s="13"/>
      <c r="B267" s="232"/>
      <c r="C267" s="233"/>
      <c r="D267" s="234" t="s">
        <v>150</v>
      </c>
      <c r="E267" s="235" t="s">
        <v>1</v>
      </c>
      <c r="F267" s="236" t="s">
        <v>338</v>
      </c>
      <c r="G267" s="233"/>
      <c r="H267" s="235" t="s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150</v>
      </c>
      <c r="AU267" s="242" t="s">
        <v>87</v>
      </c>
      <c r="AV267" s="13" t="s">
        <v>84</v>
      </c>
      <c r="AW267" s="13" t="s">
        <v>32</v>
      </c>
      <c r="AX267" s="13" t="s">
        <v>76</v>
      </c>
      <c r="AY267" s="242" t="s">
        <v>140</v>
      </c>
    </row>
    <row r="268" s="14" customFormat="1">
      <c r="A268" s="14"/>
      <c r="B268" s="243"/>
      <c r="C268" s="244"/>
      <c r="D268" s="234" t="s">
        <v>150</v>
      </c>
      <c r="E268" s="245" t="s">
        <v>1</v>
      </c>
      <c r="F268" s="246" t="s">
        <v>257</v>
      </c>
      <c r="G268" s="244"/>
      <c r="H268" s="247">
        <v>24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150</v>
      </c>
      <c r="AU268" s="253" t="s">
        <v>87</v>
      </c>
      <c r="AV268" s="14" t="s">
        <v>87</v>
      </c>
      <c r="AW268" s="14" t="s">
        <v>32</v>
      </c>
      <c r="AX268" s="14" t="s">
        <v>76</v>
      </c>
      <c r="AY268" s="253" t="s">
        <v>140</v>
      </c>
    </row>
    <row r="269" s="15" customFormat="1">
      <c r="A269" s="15"/>
      <c r="B269" s="254"/>
      <c r="C269" s="255"/>
      <c r="D269" s="234" t="s">
        <v>150</v>
      </c>
      <c r="E269" s="256" t="s">
        <v>1</v>
      </c>
      <c r="F269" s="257" t="s">
        <v>173</v>
      </c>
      <c r="G269" s="255"/>
      <c r="H269" s="258">
        <v>40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150</v>
      </c>
      <c r="AU269" s="264" t="s">
        <v>87</v>
      </c>
      <c r="AV269" s="15" t="s">
        <v>148</v>
      </c>
      <c r="AW269" s="15" t="s">
        <v>32</v>
      </c>
      <c r="AX269" s="15" t="s">
        <v>84</v>
      </c>
      <c r="AY269" s="264" t="s">
        <v>140</v>
      </c>
    </row>
    <row r="270" s="2" customFormat="1" ht="21.75" customHeight="1">
      <c r="A270" s="39"/>
      <c r="B270" s="40"/>
      <c r="C270" s="219" t="s">
        <v>339</v>
      </c>
      <c r="D270" s="219" t="s">
        <v>143</v>
      </c>
      <c r="E270" s="220" t="s">
        <v>340</v>
      </c>
      <c r="F270" s="221" t="s">
        <v>341</v>
      </c>
      <c r="G270" s="222" t="s">
        <v>155</v>
      </c>
      <c r="H270" s="223">
        <v>14</v>
      </c>
      <c r="I270" s="224"/>
      <c r="J270" s="225">
        <f>ROUND(I270*H270,2)</f>
        <v>0</v>
      </c>
      <c r="K270" s="221" t="s">
        <v>147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0.055</v>
      </c>
      <c r="T270" s="229">
        <f>S270*H270</f>
        <v>0.77000000000000002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148</v>
      </c>
      <c r="AT270" s="230" t="s">
        <v>143</v>
      </c>
      <c r="AU270" s="230" t="s">
        <v>87</v>
      </c>
      <c r="AY270" s="18" t="s">
        <v>140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148</v>
      </c>
      <c r="BM270" s="230" t="s">
        <v>342</v>
      </c>
    </row>
    <row r="271" s="13" customFormat="1">
      <c r="A271" s="13"/>
      <c r="B271" s="232"/>
      <c r="C271" s="233"/>
      <c r="D271" s="234" t="s">
        <v>150</v>
      </c>
      <c r="E271" s="235" t="s">
        <v>1</v>
      </c>
      <c r="F271" s="236" t="s">
        <v>310</v>
      </c>
      <c r="G271" s="233"/>
      <c r="H271" s="235" t="s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150</v>
      </c>
      <c r="AU271" s="242" t="s">
        <v>87</v>
      </c>
      <c r="AV271" s="13" t="s">
        <v>84</v>
      </c>
      <c r="AW271" s="13" t="s">
        <v>32</v>
      </c>
      <c r="AX271" s="13" t="s">
        <v>76</v>
      </c>
      <c r="AY271" s="242" t="s">
        <v>140</v>
      </c>
    </row>
    <row r="272" s="14" customFormat="1">
      <c r="A272" s="14"/>
      <c r="B272" s="243"/>
      <c r="C272" s="244"/>
      <c r="D272" s="234" t="s">
        <v>150</v>
      </c>
      <c r="E272" s="245" t="s">
        <v>1</v>
      </c>
      <c r="F272" s="246" t="s">
        <v>343</v>
      </c>
      <c r="G272" s="244"/>
      <c r="H272" s="247">
        <v>14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150</v>
      </c>
      <c r="AU272" s="253" t="s">
        <v>87</v>
      </c>
      <c r="AV272" s="14" t="s">
        <v>87</v>
      </c>
      <c r="AW272" s="14" t="s">
        <v>32</v>
      </c>
      <c r="AX272" s="14" t="s">
        <v>84</v>
      </c>
      <c r="AY272" s="253" t="s">
        <v>140</v>
      </c>
    </row>
    <row r="273" s="2" customFormat="1" ht="24.15" customHeight="1">
      <c r="A273" s="39"/>
      <c r="B273" s="40"/>
      <c r="C273" s="219" t="s">
        <v>344</v>
      </c>
      <c r="D273" s="219" t="s">
        <v>143</v>
      </c>
      <c r="E273" s="220" t="s">
        <v>345</v>
      </c>
      <c r="F273" s="221" t="s">
        <v>346</v>
      </c>
      <c r="G273" s="222" t="s">
        <v>155</v>
      </c>
      <c r="H273" s="223">
        <v>20</v>
      </c>
      <c r="I273" s="224"/>
      <c r="J273" s="225">
        <f>ROUND(I273*H273,2)</f>
        <v>0</v>
      </c>
      <c r="K273" s="221" t="s">
        <v>147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0.037999999999999999</v>
      </c>
      <c r="T273" s="229">
        <f>S273*H273</f>
        <v>0.76000000000000001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148</v>
      </c>
      <c r="AT273" s="230" t="s">
        <v>143</v>
      </c>
      <c r="AU273" s="230" t="s">
        <v>87</v>
      </c>
      <c r="AY273" s="18" t="s">
        <v>140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148</v>
      </c>
      <c r="BM273" s="230" t="s">
        <v>347</v>
      </c>
    </row>
    <row r="274" s="13" customFormat="1">
      <c r="A274" s="13"/>
      <c r="B274" s="232"/>
      <c r="C274" s="233"/>
      <c r="D274" s="234" t="s">
        <v>150</v>
      </c>
      <c r="E274" s="235" t="s">
        <v>1</v>
      </c>
      <c r="F274" s="236" t="s">
        <v>348</v>
      </c>
      <c r="G274" s="233"/>
      <c r="H274" s="235" t="s">
        <v>1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150</v>
      </c>
      <c r="AU274" s="242" t="s">
        <v>87</v>
      </c>
      <c r="AV274" s="13" t="s">
        <v>84</v>
      </c>
      <c r="AW274" s="13" t="s">
        <v>32</v>
      </c>
      <c r="AX274" s="13" t="s">
        <v>76</v>
      </c>
      <c r="AY274" s="242" t="s">
        <v>140</v>
      </c>
    </row>
    <row r="275" s="14" customFormat="1">
      <c r="A275" s="14"/>
      <c r="B275" s="243"/>
      <c r="C275" s="244"/>
      <c r="D275" s="234" t="s">
        <v>150</v>
      </c>
      <c r="E275" s="245" t="s">
        <v>1</v>
      </c>
      <c r="F275" s="246" t="s">
        <v>349</v>
      </c>
      <c r="G275" s="244"/>
      <c r="H275" s="247">
        <v>19.719999999999999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150</v>
      </c>
      <c r="AU275" s="253" t="s">
        <v>87</v>
      </c>
      <c r="AV275" s="14" t="s">
        <v>87</v>
      </c>
      <c r="AW275" s="14" t="s">
        <v>32</v>
      </c>
      <c r="AX275" s="14" t="s">
        <v>76</v>
      </c>
      <c r="AY275" s="253" t="s">
        <v>140</v>
      </c>
    </row>
    <row r="276" s="14" customFormat="1">
      <c r="A276" s="14"/>
      <c r="B276" s="243"/>
      <c r="C276" s="244"/>
      <c r="D276" s="234" t="s">
        <v>150</v>
      </c>
      <c r="E276" s="245" t="s">
        <v>1</v>
      </c>
      <c r="F276" s="246" t="s">
        <v>350</v>
      </c>
      <c r="G276" s="244"/>
      <c r="H276" s="247">
        <v>0.28000000000000003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150</v>
      </c>
      <c r="AU276" s="253" t="s">
        <v>87</v>
      </c>
      <c r="AV276" s="14" t="s">
        <v>87</v>
      </c>
      <c r="AW276" s="14" t="s">
        <v>32</v>
      </c>
      <c r="AX276" s="14" t="s">
        <v>76</v>
      </c>
      <c r="AY276" s="253" t="s">
        <v>140</v>
      </c>
    </row>
    <row r="277" s="15" customFormat="1">
      <c r="A277" s="15"/>
      <c r="B277" s="254"/>
      <c r="C277" s="255"/>
      <c r="D277" s="234" t="s">
        <v>150</v>
      </c>
      <c r="E277" s="256" t="s">
        <v>1</v>
      </c>
      <c r="F277" s="257" t="s">
        <v>173</v>
      </c>
      <c r="G277" s="255"/>
      <c r="H277" s="258">
        <v>20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150</v>
      </c>
      <c r="AU277" s="264" t="s">
        <v>87</v>
      </c>
      <c r="AV277" s="15" t="s">
        <v>148</v>
      </c>
      <c r="AW277" s="15" t="s">
        <v>32</v>
      </c>
      <c r="AX277" s="15" t="s">
        <v>84</v>
      </c>
      <c r="AY277" s="264" t="s">
        <v>140</v>
      </c>
    </row>
    <row r="278" s="2" customFormat="1" ht="24.15" customHeight="1">
      <c r="A278" s="39"/>
      <c r="B278" s="40"/>
      <c r="C278" s="219" t="s">
        <v>351</v>
      </c>
      <c r="D278" s="219" t="s">
        <v>143</v>
      </c>
      <c r="E278" s="220" t="s">
        <v>352</v>
      </c>
      <c r="F278" s="221" t="s">
        <v>353</v>
      </c>
      <c r="G278" s="222" t="s">
        <v>155</v>
      </c>
      <c r="H278" s="223">
        <v>152</v>
      </c>
      <c r="I278" s="224"/>
      <c r="J278" s="225">
        <f>ROUND(I278*H278,2)</f>
        <v>0</v>
      </c>
      <c r="K278" s="221" t="s">
        <v>147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0.034000000000000002</v>
      </c>
      <c r="T278" s="229">
        <f>S278*H278</f>
        <v>5.1680000000000001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148</v>
      </c>
      <c r="AT278" s="230" t="s">
        <v>143</v>
      </c>
      <c r="AU278" s="230" t="s">
        <v>87</v>
      </c>
      <c r="AY278" s="18" t="s">
        <v>140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148</v>
      </c>
      <c r="BM278" s="230" t="s">
        <v>354</v>
      </c>
    </row>
    <row r="279" s="13" customFormat="1">
      <c r="A279" s="13"/>
      <c r="B279" s="232"/>
      <c r="C279" s="233"/>
      <c r="D279" s="234" t="s">
        <v>150</v>
      </c>
      <c r="E279" s="235" t="s">
        <v>1</v>
      </c>
      <c r="F279" s="236" t="s">
        <v>308</v>
      </c>
      <c r="G279" s="233"/>
      <c r="H279" s="235" t="s">
        <v>1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150</v>
      </c>
      <c r="AU279" s="242" t="s">
        <v>87</v>
      </c>
      <c r="AV279" s="13" t="s">
        <v>84</v>
      </c>
      <c r="AW279" s="13" t="s">
        <v>32</v>
      </c>
      <c r="AX279" s="13" t="s">
        <v>76</v>
      </c>
      <c r="AY279" s="242" t="s">
        <v>140</v>
      </c>
    </row>
    <row r="280" s="14" customFormat="1">
      <c r="A280" s="14"/>
      <c r="B280" s="243"/>
      <c r="C280" s="244"/>
      <c r="D280" s="234" t="s">
        <v>150</v>
      </c>
      <c r="E280" s="245" t="s">
        <v>1</v>
      </c>
      <c r="F280" s="246" t="s">
        <v>355</v>
      </c>
      <c r="G280" s="244"/>
      <c r="H280" s="247">
        <v>18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150</v>
      </c>
      <c r="AU280" s="253" t="s">
        <v>87</v>
      </c>
      <c r="AV280" s="14" t="s">
        <v>87</v>
      </c>
      <c r="AW280" s="14" t="s">
        <v>32</v>
      </c>
      <c r="AX280" s="14" t="s">
        <v>76</v>
      </c>
      <c r="AY280" s="253" t="s">
        <v>140</v>
      </c>
    </row>
    <row r="281" s="14" customFormat="1">
      <c r="A281" s="14"/>
      <c r="B281" s="243"/>
      <c r="C281" s="244"/>
      <c r="D281" s="234" t="s">
        <v>150</v>
      </c>
      <c r="E281" s="245" t="s">
        <v>1</v>
      </c>
      <c r="F281" s="246" t="s">
        <v>356</v>
      </c>
      <c r="G281" s="244"/>
      <c r="H281" s="247">
        <v>126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150</v>
      </c>
      <c r="AU281" s="253" t="s">
        <v>87</v>
      </c>
      <c r="AV281" s="14" t="s">
        <v>87</v>
      </c>
      <c r="AW281" s="14" t="s">
        <v>32</v>
      </c>
      <c r="AX281" s="14" t="s">
        <v>76</v>
      </c>
      <c r="AY281" s="253" t="s">
        <v>140</v>
      </c>
    </row>
    <row r="282" s="14" customFormat="1">
      <c r="A282" s="14"/>
      <c r="B282" s="243"/>
      <c r="C282" s="244"/>
      <c r="D282" s="234" t="s">
        <v>150</v>
      </c>
      <c r="E282" s="245" t="s">
        <v>1</v>
      </c>
      <c r="F282" s="246" t="s">
        <v>357</v>
      </c>
      <c r="G282" s="244"/>
      <c r="H282" s="247">
        <v>7.0199999999999996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150</v>
      </c>
      <c r="AU282" s="253" t="s">
        <v>87</v>
      </c>
      <c r="AV282" s="14" t="s">
        <v>87</v>
      </c>
      <c r="AW282" s="14" t="s">
        <v>32</v>
      </c>
      <c r="AX282" s="14" t="s">
        <v>76</v>
      </c>
      <c r="AY282" s="253" t="s">
        <v>140</v>
      </c>
    </row>
    <row r="283" s="14" customFormat="1">
      <c r="A283" s="14"/>
      <c r="B283" s="243"/>
      <c r="C283" s="244"/>
      <c r="D283" s="234" t="s">
        <v>150</v>
      </c>
      <c r="E283" s="245" t="s">
        <v>1</v>
      </c>
      <c r="F283" s="246" t="s">
        <v>358</v>
      </c>
      <c r="G283" s="244"/>
      <c r="H283" s="247">
        <v>0.97999999999999998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150</v>
      </c>
      <c r="AU283" s="253" t="s">
        <v>87</v>
      </c>
      <c r="AV283" s="14" t="s">
        <v>87</v>
      </c>
      <c r="AW283" s="14" t="s">
        <v>32</v>
      </c>
      <c r="AX283" s="14" t="s">
        <v>76</v>
      </c>
      <c r="AY283" s="253" t="s">
        <v>140</v>
      </c>
    </row>
    <row r="284" s="15" customFormat="1">
      <c r="A284" s="15"/>
      <c r="B284" s="254"/>
      <c r="C284" s="255"/>
      <c r="D284" s="234" t="s">
        <v>150</v>
      </c>
      <c r="E284" s="256" t="s">
        <v>1</v>
      </c>
      <c r="F284" s="257" t="s">
        <v>173</v>
      </c>
      <c r="G284" s="255"/>
      <c r="H284" s="258">
        <v>152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150</v>
      </c>
      <c r="AU284" s="264" t="s">
        <v>87</v>
      </c>
      <c r="AV284" s="15" t="s">
        <v>148</v>
      </c>
      <c r="AW284" s="15" t="s">
        <v>32</v>
      </c>
      <c r="AX284" s="15" t="s">
        <v>84</v>
      </c>
      <c r="AY284" s="264" t="s">
        <v>140</v>
      </c>
    </row>
    <row r="285" s="2" customFormat="1" ht="24.15" customHeight="1">
      <c r="A285" s="39"/>
      <c r="B285" s="40"/>
      <c r="C285" s="219" t="s">
        <v>359</v>
      </c>
      <c r="D285" s="219" t="s">
        <v>143</v>
      </c>
      <c r="E285" s="220" t="s">
        <v>360</v>
      </c>
      <c r="F285" s="221" t="s">
        <v>361</v>
      </c>
      <c r="G285" s="222" t="s">
        <v>155</v>
      </c>
      <c r="H285" s="223">
        <v>17</v>
      </c>
      <c r="I285" s="224"/>
      <c r="J285" s="225">
        <f>ROUND(I285*H285,2)</f>
        <v>0</v>
      </c>
      <c r="K285" s="221" t="s">
        <v>147</v>
      </c>
      <c r="L285" s="45"/>
      <c r="M285" s="226" t="s">
        <v>1</v>
      </c>
      <c r="N285" s="227" t="s">
        <v>41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0.065000000000000002</v>
      </c>
      <c r="T285" s="229">
        <f>S285*H285</f>
        <v>1.105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148</v>
      </c>
      <c r="AT285" s="230" t="s">
        <v>143</v>
      </c>
      <c r="AU285" s="230" t="s">
        <v>87</v>
      </c>
      <c r="AY285" s="18" t="s">
        <v>140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148</v>
      </c>
      <c r="BM285" s="230" t="s">
        <v>362</v>
      </c>
    </row>
    <row r="286" s="13" customFormat="1">
      <c r="A286" s="13"/>
      <c r="B286" s="232"/>
      <c r="C286" s="233"/>
      <c r="D286" s="234" t="s">
        <v>150</v>
      </c>
      <c r="E286" s="235" t="s">
        <v>1</v>
      </c>
      <c r="F286" s="236" t="s">
        <v>363</v>
      </c>
      <c r="G286" s="233"/>
      <c r="H286" s="235" t="s">
        <v>1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150</v>
      </c>
      <c r="AU286" s="242" t="s">
        <v>87</v>
      </c>
      <c r="AV286" s="13" t="s">
        <v>84</v>
      </c>
      <c r="AW286" s="13" t="s">
        <v>32</v>
      </c>
      <c r="AX286" s="13" t="s">
        <v>76</v>
      </c>
      <c r="AY286" s="242" t="s">
        <v>140</v>
      </c>
    </row>
    <row r="287" s="14" customFormat="1">
      <c r="A287" s="14"/>
      <c r="B287" s="243"/>
      <c r="C287" s="244"/>
      <c r="D287" s="234" t="s">
        <v>150</v>
      </c>
      <c r="E287" s="245" t="s">
        <v>1</v>
      </c>
      <c r="F287" s="246" t="s">
        <v>364</v>
      </c>
      <c r="G287" s="244"/>
      <c r="H287" s="247">
        <v>16.303000000000001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150</v>
      </c>
      <c r="AU287" s="253" t="s">
        <v>87</v>
      </c>
      <c r="AV287" s="14" t="s">
        <v>87</v>
      </c>
      <c r="AW287" s="14" t="s">
        <v>32</v>
      </c>
      <c r="AX287" s="14" t="s">
        <v>76</v>
      </c>
      <c r="AY287" s="253" t="s">
        <v>140</v>
      </c>
    </row>
    <row r="288" s="14" customFormat="1">
      <c r="A288" s="14"/>
      <c r="B288" s="243"/>
      <c r="C288" s="244"/>
      <c r="D288" s="234" t="s">
        <v>150</v>
      </c>
      <c r="E288" s="245" t="s">
        <v>1</v>
      </c>
      <c r="F288" s="246" t="s">
        <v>365</v>
      </c>
      <c r="G288" s="244"/>
      <c r="H288" s="247">
        <v>0.69699999999999995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150</v>
      </c>
      <c r="AU288" s="253" t="s">
        <v>87</v>
      </c>
      <c r="AV288" s="14" t="s">
        <v>87</v>
      </c>
      <c r="AW288" s="14" t="s">
        <v>32</v>
      </c>
      <c r="AX288" s="14" t="s">
        <v>76</v>
      </c>
      <c r="AY288" s="253" t="s">
        <v>140</v>
      </c>
    </row>
    <row r="289" s="15" customFormat="1">
      <c r="A289" s="15"/>
      <c r="B289" s="254"/>
      <c r="C289" s="255"/>
      <c r="D289" s="234" t="s">
        <v>150</v>
      </c>
      <c r="E289" s="256" t="s">
        <v>1</v>
      </c>
      <c r="F289" s="257" t="s">
        <v>173</v>
      </c>
      <c r="G289" s="255"/>
      <c r="H289" s="258">
        <v>17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150</v>
      </c>
      <c r="AU289" s="264" t="s">
        <v>87</v>
      </c>
      <c r="AV289" s="15" t="s">
        <v>148</v>
      </c>
      <c r="AW289" s="15" t="s">
        <v>32</v>
      </c>
      <c r="AX289" s="15" t="s">
        <v>84</v>
      </c>
      <c r="AY289" s="264" t="s">
        <v>140</v>
      </c>
    </row>
    <row r="290" s="2" customFormat="1" ht="21.75" customHeight="1">
      <c r="A290" s="39"/>
      <c r="B290" s="40"/>
      <c r="C290" s="219" t="s">
        <v>366</v>
      </c>
      <c r="D290" s="219" t="s">
        <v>143</v>
      </c>
      <c r="E290" s="220" t="s">
        <v>367</v>
      </c>
      <c r="F290" s="221" t="s">
        <v>368</v>
      </c>
      <c r="G290" s="222" t="s">
        <v>155</v>
      </c>
      <c r="H290" s="223">
        <v>17</v>
      </c>
      <c r="I290" s="224"/>
      <c r="J290" s="225">
        <f>ROUND(I290*H290,2)</f>
        <v>0</v>
      </c>
      <c r="K290" s="221" t="s">
        <v>147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0.063</v>
      </c>
      <c r="T290" s="229">
        <f>S290*H290</f>
        <v>1.071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148</v>
      </c>
      <c r="AT290" s="230" t="s">
        <v>143</v>
      </c>
      <c r="AU290" s="230" t="s">
        <v>87</v>
      </c>
      <c r="AY290" s="18" t="s">
        <v>140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148</v>
      </c>
      <c r="BM290" s="230" t="s">
        <v>369</v>
      </c>
    </row>
    <row r="291" s="13" customFormat="1">
      <c r="A291" s="13"/>
      <c r="B291" s="232"/>
      <c r="C291" s="233"/>
      <c r="D291" s="234" t="s">
        <v>150</v>
      </c>
      <c r="E291" s="235" t="s">
        <v>1</v>
      </c>
      <c r="F291" s="236" t="s">
        <v>370</v>
      </c>
      <c r="G291" s="233"/>
      <c r="H291" s="235" t="s">
        <v>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150</v>
      </c>
      <c r="AU291" s="242" t="s">
        <v>87</v>
      </c>
      <c r="AV291" s="13" t="s">
        <v>84</v>
      </c>
      <c r="AW291" s="13" t="s">
        <v>32</v>
      </c>
      <c r="AX291" s="13" t="s">
        <v>76</v>
      </c>
      <c r="AY291" s="242" t="s">
        <v>140</v>
      </c>
    </row>
    <row r="292" s="14" customFormat="1">
      <c r="A292" s="14"/>
      <c r="B292" s="243"/>
      <c r="C292" s="244"/>
      <c r="D292" s="234" t="s">
        <v>150</v>
      </c>
      <c r="E292" s="245" t="s">
        <v>1</v>
      </c>
      <c r="F292" s="246" t="s">
        <v>371</v>
      </c>
      <c r="G292" s="244"/>
      <c r="H292" s="247">
        <v>16.43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150</v>
      </c>
      <c r="AU292" s="253" t="s">
        <v>87</v>
      </c>
      <c r="AV292" s="14" t="s">
        <v>87</v>
      </c>
      <c r="AW292" s="14" t="s">
        <v>32</v>
      </c>
      <c r="AX292" s="14" t="s">
        <v>76</v>
      </c>
      <c r="AY292" s="253" t="s">
        <v>140</v>
      </c>
    </row>
    <row r="293" s="14" customFormat="1">
      <c r="A293" s="14"/>
      <c r="B293" s="243"/>
      <c r="C293" s="244"/>
      <c r="D293" s="234" t="s">
        <v>150</v>
      </c>
      <c r="E293" s="245" t="s">
        <v>1</v>
      </c>
      <c r="F293" s="246" t="s">
        <v>372</v>
      </c>
      <c r="G293" s="244"/>
      <c r="H293" s="247">
        <v>0.56999999999999995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150</v>
      </c>
      <c r="AU293" s="253" t="s">
        <v>87</v>
      </c>
      <c r="AV293" s="14" t="s">
        <v>87</v>
      </c>
      <c r="AW293" s="14" t="s">
        <v>32</v>
      </c>
      <c r="AX293" s="14" t="s">
        <v>76</v>
      </c>
      <c r="AY293" s="253" t="s">
        <v>140</v>
      </c>
    </row>
    <row r="294" s="15" customFormat="1">
      <c r="A294" s="15"/>
      <c r="B294" s="254"/>
      <c r="C294" s="255"/>
      <c r="D294" s="234" t="s">
        <v>150</v>
      </c>
      <c r="E294" s="256" t="s">
        <v>1</v>
      </c>
      <c r="F294" s="257" t="s">
        <v>173</v>
      </c>
      <c r="G294" s="255"/>
      <c r="H294" s="258">
        <v>17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150</v>
      </c>
      <c r="AU294" s="264" t="s">
        <v>87</v>
      </c>
      <c r="AV294" s="15" t="s">
        <v>148</v>
      </c>
      <c r="AW294" s="15" t="s">
        <v>32</v>
      </c>
      <c r="AX294" s="15" t="s">
        <v>84</v>
      </c>
      <c r="AY294" s="264" t="s">
        <v>140</v>
      </c>
    </row>
    <row r="295" s="2" customFormat="1" ht="24.15" customHeight="1">
      <c r="A295" s="39"/>
      <c r="B295" s="40"/>
      <c r="C295" s="219" t="s">
        <v>373</v>
      </c>
      <c r="D295" s="219" t="s">
        <v>143</v>
      </c>
      <c r="E295" s="220" t="s">
        <v>374</v>
      </c>
      <c r="F295" s="221" t="s">
        <v>375</v>
      </c>
      <c r="G295" s="222" t="s">
        <v>155</v>
      </c>
      <c r="H295" s="223">
        <v>4.5</v>
      </c>
      <c r="I295" s="224"/>
      <c r="J295" s="225">
        <f>ROUND(I295*H295,2)</f>
        <v>0</v>
      </c>
      <c r="K295" s="221" t="s">
        <v>147</v>
      </c>
      <c r="L295" s="45"/>
      <c r="M295" s="226" t="s">
        <v>1</v>
      </c>
      <c r="N295" s="227" t="s">
        <v>41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0.014</v>
      </c>
      <c r="T295" s="229">
        <f>S295*H295</f>
        <v>0.063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148</v>
      </c>
      <c r="AT295" s="230" t="s">
        <v>143</v>
      </c>
      <c r="AU295" s="230" t="s">
        <v>87</v>
      </c>
      <c r="AY295" s="18" t="s">
        <v>140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148</v>
      </c>
      <c r="BM295" s="230" t="s">
        <v>376</v>
      </c>
    </row>
    <row r="296" s="13" customFormat="1">
      <c r="A296" s="13"/>
      <c r="B296" s="232"/>
      <c r="C296" s="233"/>
      <c r="D296" s="234" t="s">
        <v>150</v>
      </c>
      <c r="E296" s="235" t="s">
        <v>1</v>
      </c>
      <c r="F296" s="236" t="s">
        <v>377</v>
      </c>
      <c r="G296" s="233"/>
      <c r="H296" s="235" t="s">
        <v>1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150</v>
      </c>
      <c r="AU296" s="242" t="s">
        <v>87</v>
      </c>
      <c r="AV296" s="13" t="s">
        <v>84</v>
      </c>
      <c r="AW296" s="13" t="s">
        <v>32</v>
      </c>
      <c r="AX296" s="13" t="s">
        <v>76</v>
      </c>
      <c r="AY296" s="242" t="s">
        <v>140</v>
      </c>
    </row>
    <row r="297" s="13" customFormat="1">
      <c r="A297" s="13"/>
      <c r="B297" s="232"/>
      <c r="C297" s="233"/>
      <c r="D297" s="234" t="s">
        <v>150</v>
      </c>
      <c r="E297" s="235" t="s">
        <v>1</v>
      </c>
      <c r="F297" s="236" t="s">
        <v>378</v>
      </c>
      <c r="G297" s="233"/>
      <c r="H297" s="235" t="s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150</v>
      </c>
      <c r="AU297" s="242" t="s">
        <v>87</v>
      </c>
      <c r="AV297" s="13" t="s">
        <v>84</v>
      </c>
      <c r="AW297" s="13" t="s">
        <v>32</v>
      </c>
      <c r="AX297" s="13" t="s">
        <v>76</v>
      </c>
      <c r="AY297" s="242" t="s">
        <v>140</v>
      </c>
    </row>
    <row r="298" s="14" customFormat="1">
      <c r="A298" s="14"/>
      <c r="B298" s="243"/>
      <c r="C298" s="244"/>
      <c r="D298" s="234" t="s">
        <v>150</v>
      </c>
      <c r="E298" s="245" t="s">
        <v>1</v>
      </c>
      <c r="F298" s="246" t="s">
        <v>379</v>
      </c>
      <c r="G298" s="244"/>
      <c r="H298" s="247">
        <v>4.1849999999999996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150</v>
      </c>
      <c r="AU298" s="253" t="s">
        <v>87</v>
      </c>
      <c r="AV298" s="14" t="s">
        <v>87</v>
      </c>
      <c r="AW298" s="14" t="s">
        <v>32</v>
      </c>
      <c r="AX298" s="14" t="s">
        <v>76</v>
      </c>
      <c r="AY298" s="253" t="s">
        <v>140</v>
      </c>
    </row>
    <row r="299" s="14" customFormat="1">
      <c r="A299" s="14"/>
      <c r="B299" s="243"/>
      <c r="C299" s="244"/>
      <c r="D299" s="234" t="s">
        <v>150</v>
      </c>
      <c r="E299" s="245" t="s">
        <v>1</v>
      </c>
      <c r="F299" s="246" t="s">
        <v>380</v>
      </c>
      <c r="G299" s="244"/>
      <c r="H299" s="247">
        <v>0.315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150</v>
      </c>
      <c r="AU299" s="253" t="s">
        <v>87</v>
      </c>
      <c r="AV299" s="14" t="s">
        <v>87</v>
      </c>
      <c r="AW299" s="14" t="s">
        <v>32</v>
      </c>
      <c r="AX299" s="14" t="s">
        <v>76</v>
      </c>
      <c r="AY299" s="253" t="s">
        <v>140</v>
      </c>
    </row>
    <row r="300" s="15" customFormat="1">
      <c r="A300" s="15"/>
      <c r="B300" s="254"/>
      <c r="C300" s="255"/>
      <c r="D300" s="234" t="s">
        <v>150</v>
      </c>
      <c r="E300" s="256" t="s">
        <v>1</v>
      </c>
      <c r="F300" s="257" t="s">
        <v>173</v>
      </c>
      <c r="G300" s="255"/>
      <c r="H300" s="258">
        <v>4.5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150</v>
      </c>
      <c r="AU300" s="264" t="s">
        <v>87</v>
      </c>
      <c r="AV300" s="15" t="s">
        <v>148</v>
      </c>
      <c r="AW300" s="15" t="s">
        <v>32</v>
      </c>
      <c r="AX300" s="15" t="s">
        <v>84</v>
      </c>
      <c r="AY300" s="264" t="s">
        <v>140</v>
      </c>
    </row>
    <row r="301" s="2" customFormat="1" ht="16.5" customHeight="1">
      <c r="A301" s="39"/>
      <c r="B301" s="40"/>
      <c r="C301" s="219" t="s">
        <v>381</v>
      </c>
      <c r="D301" s="219" t="s">
        <v>143</v>
      </c>
      <c r="E301" s="220" t="s">
        <v>382</v>
      </c>
      <c r="F301" s="221" t="s">
        <v>383</v>
      </c>
      <c r="G301" s="222" t="s">
        <v>155</v>
      </c>
      <c r="H301" s="223">
        <v>5.04</v>
      </c>
      <c r="I301" s="224"/>
      <c r="J301" s="225">
        <f>ROUND(I301*H301,2)</f>
        <v>0</v>
      </c>
      <c r="K301" s="221" t="s">
        <v>147</v>
      </c>
      <c r="L301" s="45"/>
      <c r="M301" s="226" t="s">
        <v>1</v>
      </c>
      <c r="N301" s="227" t="s">
        <v>41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0.059999999999999998</v>
      </c>
      <c r="T301" s="229">
        <f>S301*H301</f>
        <v>0.3024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148</v>
      </c>
      <c r="AT301" s="230" t="s">
        <v>143</v>
      </c>
      <c r="AU301" s="230" t="s">
        <v>87</v>
      </c>
      <c r="AY301" s="18" t="s">
        <v>140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148</v>
      </c>
      <c r="BM301" s="230" t="s">
        <v>384</v>
      </c>
    </row>
    <row r="302" s="13" customFormat="1">
      <c r="A302" s="13"/>
      <c r="B302" s="232"/>
      <c r="C302" s="233"/>
      <c r="D302" s="234" t="s">
        <v>150</v>
      </c>
      <c r="E302" s="235" t="s">
        <v>1</v>
      </c>
      <c r="F302" s="236" t="s">
        <v>385</v>
      </c>
      <c r="G302" s="233"/>
      <c r="H302" s="235" t="s">
        <v>1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150</v>
      </c>
      <c r="AU302" s="242" t="s">
        <v>87</v>
      </c>
      <c r="AV302" s="13" t="s">
        <v>84</v>
      </c>
      <c r="AW302" s="13" t="s">
        <v>32</v>
      </c>
      <c r="AX302" s="13" t="s">
        <v>76</v>
      </c>
      <c r="AY302" s="242" t="s">
        <v>140</v>
      </c>
    </row>
    <row r="303" s="14" customFormat="1">
      <c r="A303" s="14"/>
      <c r="B303" s="243"/>
      <c r="C303" s="244"/>
      <c r="D303" s="234" t="s">
        <v>150</v>
      </c>
      <c r="E303" s="245" t="s">
        <v>1</v>
      </c>
      <c r="F303" s="246" t="s">
        <v>386</v>
      </c>
      <c r="G303" s="244"/>
      <c r="H303" s="247">
        <v>5.04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150</v>
      </c>
      <c r="AU303" s="253" t="s">
        <v>87</v>
      </c>
      <c r="AV303" s="14" t="s">
        <v>87</v>
      </c>
      <c r="AW303" s="14" t="s">
        <v>32</v>
      </c>
      <c r="AX303" s="14" t="s">
        <v>84</v>
      </c>
      <c r="AY303" s="253" t="s">
        <v>140</v>
      </c>
    </row>
    <row r="304" s="2" customFormat="1" ht="24.15" customHeight="1">
      <c r="A304" s="39"/>
      <c r="B304" s="40"/>
      <c r="C304" s="219" t="s">
        <v>387</v>
      </c>
      <c r="D304" s="219" t="s">
        <v>143</v>
      </c>
      <c r="E304" s="220" t="s">
        <v>388</v>
      </c>
      <c r="F304" s="221" t="s">
        <v>389</v>
      </c>
      <c r="G304" s="222" t="s">
        <v>155</v>
      </c>
      <c r="H304" s="223">
        <v>96</v>
      </c>
      <c r="I304" s="224"/>
      <c r="J304" s="225">
        <f>ROUND(I304*H304,2)</f>
        <v>0</v>
      </c>
      <c r="K304" s="221" t="s">
        <v>147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0.055</v>
      </c>
      <c r="T304" s="229">
        <f>S304*H304</f>
        <v>5.2800000000000002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148</v>
      </c>
      <c r="AT304" s="230" t="s">
        <v>143</v>
      </c>
      <c r="AU304" s="230" t="s">
        <v>87</v>
      </c>
      <c r="AY304" s="18" t="s">
        <v>140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148</v>
      </c>
      <c r="BM304" s="230" t="s">
        <v>390</v>
      </c>
    </row>
    <row r="305" s="13" customFormat="1">
      <c r="A305" s="13"/>
      <c r="B305" s="232"/>
      <c r="C305" s="233"/>
      <c r="D305" s="234" t="s">
        <v>150</v>
      </c>
      <c r="E305" s="235" t="s">
        <v>1</v>
      </c>
      <c r="F305" s="236" t="s">
        <v>391</v>
      </c>
      <c r="G305" s="233"/>
      <c r="H305" s="235" t="s">
        <v>1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150</v>
      </c>
      <c r="AU305" s="242" t="s">
        <v>87</v>
      </c>
      <c r="AV305" s="13" t="s">
        <v>84</v>
      </c>
      <c r="AW305" s="13" t="s">
        <v>32</v>
      </c>
      <c r="AX305" s="13" t="s">
        <v>76</v>
      </c>
      <c r="AY305" s="242" t="s">
        <v>140</v>
      </c>
    </row>
    <row r="306" s="14" customFormat="1">
      <c r="A306" s="14"/>
      <c r="B306" s="243"/>
      <c r="C306" s="244"/>
      <c r="D306" s="234" t="s">
        <v>150</v>
      </c>
      <c r="E306" s="245" t="s">
        <v>1</v>
      </c>
      <c r="F306" s="246" t="s">
        <v>392</v>
      </c>
      <c r="G306" s="244"/>
      <c r="H306" s="247">
        <v>1.95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150</v>
      </c>
      <c r="AU306" s="253" t="s">
        <v>87</v>
      </c>
      <c r="AV306" s="14" t="s">
        <v>87</v>
      </c>
      <c r="AW306" s="14" t="s">
        <v>32</v>
      </c>
      <c r="AX306" s="14" t="s">
        <v>76</v>
      </c>
      <c r="AY306" s="253" t="s">
        <v>140</v>
      </c>
    </row>
    <row r="307" s="14" customFormat="1">
      <c r="A307" s="14"/>
      <c r="B307" s="243"/>
      <c r="C307" s="244"/>
      <c r="D307" s="234" t="s">
        <v>150</v>
      </c>
      <c r="E307" s="245" t="s">
        <v>1</v>
      </c>
      <c r="F307" s="246" t="s">
        <v>393</v>
      </c>
      <c r="G307" s="244"/>
      <c r="H307" s="247">
        <v>9.8699999999999992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150</v>
      </c>
      <c r="AU307" s="253" t="s">
        <v>87</v>
      </c>
      <c r="AV307" s="14" t="s">
        <v>87</v>
      </c>
      <c r="AW307" s="14" t="s">
        <v>32</v>
      </c>
      <c r="AX307" s="14" t="s">
        <v>76</v>
      </c>
      <c r="AY307" s="253" t="s">
        <v>140</v>
      </c>
    </row>
    <row r="308" s="14" customFormat="1">
      <c r="A308" s="14"/>
      <c r="B308" s="243"/>
      <c r="C308" s="244"/>
      <c r="D308" s="234" t="s">
        <v>150</v>
      </c>
      <c r="E308" s="245" t="s">
        <v>1</v>
      </c>
      <c r="F308" s="246" t="s">
        <v>394</v>
      </c>
      <c r="G308" s="244"/>
      <c r="H308" s="247">
        <v>12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150</v>
      </c>
      <c r="AU308" s="253" t="s">
        <v>87</v>
      </c>
      <c r="AV308" s="14" t="s">
        <v>87</v>
      </c>
      <c r="AW308" s="14" t="s">
        <v>32</v>
      </c>
      <c r="AX308" s="14" t="s">
        <v>76</v>
      </c>
      <c r="AY308" s="253" t="s">
        <v>140</v>
      </c>
    </row>
    <row r="309" s="14" customFormat="1">
      <c r="A309" s="14"/>
      <c r="B309" s="243"/>
      <c r="C309" s="244"/>
      <c r="D309" s="234" t="s">
        <v>150</v>
      </c>
      <c r="E309" s="245" t="s">
        <v>1</v>
      </c>
      <c r="F309" s="246" t="s">
        <v>395</v>
      </c>
      <c r="G309" s="244"/>
      <c r="H309" s="247">
        <v>7.2000000000000002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150</v>
      </c>
      <c r="AU309" s="253" t="s">
        <v>87</v>
      </c>
      <c r="AV309" s="14" t="s">
        <v>87</v>
      </c>
      <c r="AW309" s="14" t="s">
        <v>32</v>
      </c>
      <c r="AX309" s="14" t="s">
        <v>76</v>
      </c>
      <c r="AY309" s="253" t="s">
        <v>140</v>
      </c>
    </row>
    <row r="310" s="14" customFormat="1">
      <c r="A310" s="14"/>
      <c r="B310" s="243"/>
      <c r="C310" s="244"/>
      <c r="D310" s="234" t="s">
        <v>150</v>
      </c>
      <c r="E310" s="245" t="s">
        <v>1</v>
      </c>
      <c r="F310" s="246" t="s">
        <v>396</v>
      </c>
      <c r="G310" s="244"/>
      <c r="H310" s="247">
        <v>44.100000000000001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150</v>
      </c>
      <c r="AU310" s="253" t="s">
        <v>87</v>
      </c>
      <c r="AV310" s="14" t="s">
        <v>87</v>
      </c>
      <c r="AW310" s="14" t="s">
        <v>32</v>
      </c>
      <c r="AX310" s="14" t="s">
        <v>76</v>
      </c>
      <c r="AY310" s="253" t="s">
        <v>140</v>
      </c>
    </row>
    <row r="311" s="14" customFormat="1">
      <c r="A311" s="14"/>
      <c r="B311" s="243"/>
      <c r="C311" s="244"/>
      <c r="D311" s="234" t="s">
        <v>150</v>
      </c>
      <c r="E311" s="245" t="s">
        <v>1</v>
      </c>
      <c r="F311" s="246" t="s">
        <v>397</v>
      </c>
      <c r="G311" s="244"/>
      <c r="H311" s="247">
        <v>2.1200000000000001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150</v>
      </c>
      <c r="AU311" s="253" t="s">
        <v>87</v>
      </c>
      <c r="AV311" s="14" t="s">
        <v>87</v>
      </c>
      <c r="AW311" s="14" t="s">
        <v>32</v>
      </c>
      <c r="AX311" s="14" t="s">
        <v>76</v>
      </c>
      <c r="AY311" s="253" t="s">
        <v>140</v>
      </c>
    </row>
    <row r="312" s="14" customFormat="1">
      <c r="A312" s="14"/>
      <c r="B312" s="243"/>
      <c r="C312" s="244"/>
      <c r="D312" s="234" t="s">
        <v>150</v>
      </c>
      <c r="E312" s="245" t="s">
        <v>1</v>
      </c>
      <c r="F312" s="246" t="s">
        <v>398</v>
      </c>
      <c r="G312" s="244"/>
      <c r="H312" s="247">
        <v>6.1600000000000001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150</v>
      </c>
      <c r="AU312" s="253" t="s">
        <v>87</v>
      </c>
      <c r="AV312" s="14" t="s">
        <v>87</v>
      </c>
      <c r="AW312" s="14" t="s">
        <v>32</v>
      </c>
      <c r="AX312" s="14" t="s">
        <v>76</v>
      </c>
      <c r="AY312" s="253" t="s">
        <v>140</v>
      </c>
    </row>
    <row r="313" s="14" customFormat="1">
      <c r="A313" s="14"/>
      <c r="B313" s="243"/>
      <c r="C313" s="244"/>
      <c r="D313" s="234" t="s">
        <v>150</v>
      </c>
      <c r="E313" s="245" t="s">
        <v>1</v>
      </c>
      <c r="F313" s="246" t="s">
        <v>399</v>
      </c>
      <c r="G313" s="244"/>
      <c r="H313" s="247">
        <v>5.8600000000000003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150</v>
      </c>
      <c r="AU313" s="253" t="s">
        <v>87</v>
      </c>
      <c r="AV313" s="14" t="s">
        <v>87</v>
      </c>
      <c r="AW313" s="14" t="s">
        <v>32</v>
      </c>
      <c r="AX313" s="14" t="s">
        <v>76</v>
      </c>
      <c r="AY313" s="253" t="s">
        <v>140</v>
      </c>
    </row>
    <row r="314" s="14" customFormat="1">
      <c r="A314" s="14"/>
      <c r="B314" s="243"/>
      <c r="C314" s="244"/>
      <c r="D314" s="234" t="s">
        <v>150</v>
      </c>
      <c r="E314" s="245" t="s">
        <v>1</v>
      </c>
      <c r="F314" s="246" t="s">
        <v>400</v>
      </c>
      <c r="G314" s="244"/>
      <c r="H314" s="247">
        <v>1.98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150</v>
      </c>
      <c r="AU314" s="253" t="s">
        <v>87</v>
      </c>
      <c r="AV314" s="14" t="s">
        <v>87</v>
      </c>
      <c r="AW314" s="14" t="s">
        <v>32</v>
      </c>
      <c r="AX314" s="14" t="s">
        <v>76</v>
      </c>
      <c r="AY314" s="253" t="s">
        <v>140</v>
      </c>
    </row>
    <row r="315" s="14" customFormat="1">
      <c r="A315" s="14"/>
      <c r="B315" s="243"/>
      <c r="C315" s="244"/>
      <c r="D315" s="234" t="s">
        <v>150</v>
      </c>
      <c r="E315" s="245" t="s">
        <v>1</v>
      </c>
      <c r="F315" s="246" t="s">
        <v>401</v>
      </c>
      <c r="G315" s="244"/>
      <c r="H315" s="247">
        <v>4.7599999999999998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150</v>
      </c>
      <c r="AU315" s="253" t="s">
        <v>87</v>
      </c>
      <c r="AV315" s="14" t="s">
        <v>87</v>
      </c>
      <c r="AW315" s="14" t="s">
        <v>32</v>
      </c>
      <c r="AX315" s="14" t="s">
        <v>76</v>
      </c>
      <c r="AY315" s="253" t="s">
        <v>140</v>
      </c>
    </row>
    <row r="316" s="15" customFormat="1">
      <c r="A316" s="15"/>
      <c r="B316" s="254"/>
      <c r="C316" s="255"/>
      <c r="D316" s="234" t="s">
        <v>150</v>
      </c>
      <c r="E316" s="256" t="s">
        <v>1</v>
      </c>
      <c r="F316" s="257" t="s">
        <v>173</v>
      </c>
      <c r="G316" s="255"/>
      <c r="H316" s="258">
        <v>96.000000000000014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4" t="s">
        <v>150</v>
      </c>
      <c r="AU316" s="264" t="s">
        <v>87</v>
      </c>
      <c r="AV316" s="15" t="s">
        <v>148</v>
      </c>
      <c r="AW316" s="15" t="s">
        <v>32</v>
      </c>
      <c r="AX316" s="15" t="s">
        <v>84</v>
      </c>
      <c r="AY316" s="264" t="s">
        <v>140</v>
      </c>
    </row>
    <row r="317" s="2" customFormat="1" ht="24.15" customHeight="1">
      <c r="A317" s="39"/>
      <c r="B317" s="40"/>
      <c r="C317" s="219" t="s">
        <v>402</v>
      </c>
      <c r="D317" s="219" t="s">
        <v>143</v>
      </c>
      <c r="E317" s="220" t="s">
        <v>403</v>
      </c>
      <c r="F317" s="221" t="s">
        <v>404</v>
      </c>
      <c r="G317" s="222" t="s">
        <v>155</v>
      </c>
      <c r="H317" s="223">
        <v>0.14999999999999999</v>
      </c>
      <c r="I317" s="224"/>
      <c r="J317" s="225">
        <f>ROUND(I317*H317,2)</f>
        <v>0</v>
      </c>
      <c r="K317" s="221" t="s">
        <v>147</v>
      </c>
      <c r="L317" s="45"/>
      <c r="M317" s="226" t="s">
        <v>1</v>
      </c>
      <c r="N317" s="227" t="s">
        <v>41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0.037999999999999999</v>
      </c>
      <c r="T317" s="229">
        <f>S317*H317</f>
        <v>0.0056999999999999993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148</v>
      </c>
      <c r="AT317" s="230" t="s">
        <v>143</v>
      </c>
      <c r="AU317" s="230" t="s">
        <v>87</v>
      </c>
      <c r="AY317" s="18" t="s">
        <v>140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84</v>
      </c>
      <c r="BK317" s="231">
        <f>ROUND(I317*H317,2)</f>
        <v>0</v>
      </c>
      <c r="BL317" s="18" t="s">
        <v>148</v>
      </c>
      <c r="BM317" s="230" t="s">
        <v>405</v>
      </c>
    </row>
    <row r="318" s="13" customFormat="1">
      <c r="A318" s="13"/>
      <c r="B318" s="232"/>
      <c r="C318" s="233"/>
      <c r="D318" s="234" t="s">
        <v>150</v>
      </c>
      <c r="E318" s="235" t="s">
        <v>1</v>
      </c>
      <c r="F318" s="236" t="s">
        <v>406</v>
      </c>
      <c r="G318" s="233"/>
      <c r="H318" s="235" t="s">
        <v>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150</v>
      </c>
      <c r="AU318" s="242" t="s">
        <v>87</v>
      </c>
      <c r="AV318" s="13" t="s">
        <v>84</v>
      </c>
      <c r="AW318" s="13" t="s">
        <v>32</v>
      </c>
      <c r="AX318" s="13" t="s">
        <v>76</v>
      </c>
      <c r="AY318" s="242" t="s">
        <v>140</v>
      </c>
    </row>
    <row r="319" s="14" customFormat="1">
      <c r="A319" s="14"/>
      <c r="B319" s="243"/>
      <c r="C319" s="244"/>
      <c r="D319" s="234" t="s">
        <v>150</v>
      </c>
      <c r="E319" s="245" t="s">
        <v>1</v>
      </c>
      <c r="F319" s="246" t="s">
        <v>407</v>
      </c>
      <c r="G319" s="244"/>
      <c r="H319" s="247">
        <v>0.14999999999999999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150</v>
      </c>
      <c r="AU319" s="253" t="s">
        <v>87</v>
      </c>
      <c r="AV319" s="14" t="s">
        <v>87</v>
      </c>
      <c r="AW319" s="14" t="s">
        <v>32</v>
      </c>
      <c r="AX319" s="14" t="s">
        <v>84</v>
      </c>
      <c r="AY319" s="253" t="s">
        <v>140</v>
      </c>
    </row>
    <row r="320" s="2" customFormat="1" ht="37.8" customHeight="1">
      <c r="A320" s="39"/>
      <c r="B320" s="40"/>
      <c r="C320" s="219" t="s">
        <v>408</v>
      </c>
      <c r="D320" s="219" t="s">
        <v>143</v>
      </c>
      <c r="E320" s="220" t="s">
        <v>409</v>
      </c>
      <c r="F320" s="221" t="s">
        <v>410</v>
      </c>
      <c r="G320" s="222" t="s">
        <v>155</v>
      </c>
      <c r="H320" s="223">
        <v>234</v>
      </c>
      <c r="I320" s="224"/>
      <c r="J320" s="225">
        <f>ROUND(I320*H320,2)</f>
        <v>0</v>
      </c>
      <c r="K320" s="221" t="s">
        <v>147</v>
      </c>
      <c r="L320" s="45"/>
      <c r="M320" s="226" t="s">
        <v>1</v>
      </c>
      <c r="N320" s="227" t="s">
        <v>41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0.045999999999999999</v>
      </c>
      <c r="T320" s="229">
        <f>S320*H320</f>
        <v>10.763999999999999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148</v>
      </c>
      <c r="AT320" s="230" t="s">
        <v>143</v>
      </c>
      <c r="AU320" s="230" t="s">
        <v>87</v>
      </c>
      <c r="AY320" s="18" t="s">
        <v>140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84</v>
      </c>
      <c r="BK320" s="231">
        <f>ROUND(I320*H320,2)</f>
        <v>0</v>
      </c>
      <c r="BL320" s="18" t="s">
        <v>148</v>
      </c>
      <c r="BM320" s="230" t="s">
        <v>411</v>
      </c>
    </row>
    <row r="321" s="13" customFormat="1">
      <c r="A321" s="13"/>
      <c r="B321" s="232"/>
      <c r="C321" s="233"/>
      <c r="D321" s="234" t="s">
        <v>150</v>
      </c>
      <c r="E321" s="235" t="s">
        <v>1</v>
      </c>
      <c r="F321" s="236" t="s">
        <v>412</v>
      </c>
      <c r="G321" s="233"/>
      <c r="H321" s="235" t="s">
        <v>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150</v>
      </c>
      <c r="AU321" s="242" t="s">
        <v>87</v>
      </c>
      <c r="AV321" s="13" t="s">
        <v>84</v>
      </c>
      <c r="AW321" s="13" t="s">
        <v>32</v>
      </c>
      <c r="AX321" s="13" t="s">
        <v>76</v>
      </c>
      <c r="AY321" s="242" t="s">
        <v>140</v>
      </c>
    </row>
    <row r="322" s="13" customFormat="1">
      <c r="A322" s="13"/>
      <c r="B322" s="232"/>
      <c r="C322" s="233"/>
      <c r="D322" s="234" t="s">
        <v>150</v>
      </c>
      <c r="E322" s="235" t="s">
        <v>1</v>
      </c>
      <c r="F322" s="236" t="s">
        <v>413</v>
      </c>
      <c r="G322" s="233"/>
      <c r="H322" s="235" t="s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150</v>
      </c>
      <c r="AU322" s="242" t="s">
        <v>87</v>
      </c>
      <c r="AV322" s="13" t="s">
        <v>84</v>
      </c>
      <c r="AW322" s="13" t="s">
        <v>32</v>
      </c>
      <c r="AX322" s="13" t="s">
        <v>76</v>
      </c>
      <c r="AY322" s="242" t="s">
        <v>140</v>
      </c>
    </row>
    <row r="323" s="14" customFormat="1">
      <c r="A323" s="14"/>
      <c r="B323" s="243"/>
      <c r="C323" s="244"/>
      <c r="D323" s="234" t="s">
        <v>150</v>
      </c>
      <c r="E323" s="245" t="s">
        <v>1</v>
      </c>
      <c r="F323" s="246" t="s">
        <v>414</v>
      </c>
      <c r="G323" s="244"/>
      <c r="H323" s="247">
        <v>234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150</v>
      </c>
      <c r="AU323" s="253" t="s">
        <v>87</v>
      </c>
      <c r="AV323" s="14" t="s">
        <v>87</v>
      </c>
      <c r="AW323" s="14" t="s">
        <v>32</v>
      </c>
      <c r="AX323" s="14" t="s">
        <v>84</v>
      </c>
      <c r="AY323" s="253" t="s">
        <v>140</v>
      </c>
    </row>
    <row r="324" s="2" customFormat="1" ht="37.8" customHeight="1">
      <c r="A324" s="39"/>
      <c r="B324" s="40"/>
      <c r="C324" s="219" t="s">
        <v>214</v>
      </c>
      <c r="D324" s="219" t="s">
        <v>143</v>
      </c>
      <c r="E324" s="220" t="s">
        <v>415</v>
      </c>
      <c r="F324" s="221" t="s">
        <v>416</v>
      </c>
      <c r="G324" s="222" t="s">
        <v>155</v>
      </c>
      <c r="H324" s="223">
        <v>39</v>
      </c>
      <c r="I324" s="224"/>
      <c r="J324" s="225">
        <f>ROUND(I324*H324,2)</f>
        <v>0</v>
      </c>
      <c r="K324" s="221" t="s">
        <v>147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0.058999999999999997</v>
      </c>
      <c r="T324" s="229">
        <f>S324*H324</f>
        <v>2.3009999999999997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148</v>
      </c>
      <c r="AT324" s="230" t="s">
        <v>143</v>
      </c>
      <c r="AU324" s="230" t="s">
        <v>87</v>
      </c>
      <c r="AY324" s="18" t="s">
        <v>140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148</v>
      </c>
      <c r="BM324" s="230" t="s">
        <v>417</v>
      </c>
    </row>
    <row r="325" s="13" customFormat="1">
      <c r="A325" s="13"/>
      <c r="B325" s="232"/>
      <c r="C325" s="233"/>
      <c r="D325" s="234" t="s">
        <v>150</v>
      </c>
      <c r="E325" s="235" t="s">
        <v>1</v>
      </c>
      <c r="F325" s="236" t="s">
        <v>245</v>
      </c>
      <c r="G325" s="233"/>
      <c r="H325" s="235" t="s">
        <v>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150</v>
      </c>
      <c r="AU325" s="242" t="s">
        <v>87</v>
      </c>
      <c r="AV325" s="13" t="s">
        <v>84</v>
      </c>
      <c r="AW325" s="13" t="s">
        <v>32</v>
      </c>
      <c r="AX325" s="13" t="s">
        <v>76</v>
      </c>
      <c r="AY325" s="242" t="s">
        <v>140</v>
      </c>
    </row>
    <row r="326" s="13" customFormat="1">
      <c r="A326" s="13"/>
      <c r="B326" s="232"/>
      <c r="C326" s="233"/>
      <c r="D326" s="234" t="s">
        <v>150</v>
      </c>
      <c r="E326" s="235" t="s">
        <v>1</v>
      </c>
      <c r="F326" s="236" t="s">
        <v>418</v>
      </c>
      <c r="G326" s="233"/>
      <c r="H326" s="235" t="s">
        <v>1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150</v>
      </c>
      <c r="AU326" s="242" t="s">
        <v>87</v>
      </c>
      <c r="AV326" s="13" t="s">
        <v>84</v>
      </c>
      <c r="AW326" s="13" t="s">
        <v>32</v>
      </c>
      <c r="AX326" s="13" t="s">
        <v>76</v>
      </c>
      <c r="AY326" s="242" t="s">
        <v>140</v>
      </c>
    </row>
    <row r="327" s="14" customFormat="1">
      <c r="A327" s="14"/>
      <c r="B327" s="243"/>
      <c r="C327" s="244"/>
      <c r="D327" s="234" t="s">
        <v>150</v>
      </c>
      <c r="E327" s="245" t="s">
        <v>1</v>
      </c>
      <c r="F327" s="246" t="s">
        <v>419</v>
      </c>
      <c r="G327" s="244"/>
      <c r="H327" s="247">
        <v>39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150</v>
      </c>
      <c r="AU327" s="253" t="s">
        <v>87</v>
      </c>
      <c r="AV327" s="14" t="s">
        <v>87</v>
      </c>
      <c r="AW327" s="14" t="s">
        <v>32</v>
      </c>
      <c r="AX327" s="14" t="s">
        <v>84</v>
      </c>
      <c r="AY327" s="253" t="s">
        <v>140</v>
      </c>
    </row>
    <row r="328" s="2" customFormat="1" ht="21.75" customHeight="1">
      <c r="A328" s="39"/>
      <c r="B328" s="40"/>
      <c r="C328" s="219" t="s">
        <v>420</v>
      </c>
      <c r="D328" s="219" t="s">
        <v>143</v>
      </c>
      <c r="E328" s="220" t="s">
        <v>421</v>
      </c>
      <c r="F328" s="221" t="s">
        <v>422</v>
      </c>
      <c r="G328" s="222" t="s">
        <v>155</v>
      </c>
      <c r="H328" s="223">
        <v>1.1000000000000001</v>
      </c>
      <c r="I328" s="224"/>
      <c r="J328" s="225">
        <f>ROUND(I328*H328,2)</f>
        <v>0</v>
      </c>
      <c r="K328" s="221" t="s">
        <v>147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0.26100000000000001</v>
      </c>
      <c r="T328" s="229">
        <f>S328*H328</f>
        <v>0.28710000000000002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148</v>
      </c>
      <c r="AT328" s="230" t="s">
        <v>143</v>
      </c>
      <c r="AU328" s="230" t="s">
        <v>87</v>
      </c>
      <c r="AY328" s="18" t="s">
        <v>140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148</v>
      </c>
      <c r="BM328" s="230" t="s">
        <v>423</v>
      </c>
    </row>
    <row r="329" s="13" customFormat="1">
      <c r="A329" s="13"/>
      <c r="B329" s="232"/>
      <c r="C329" s="233"/>
      <c r="D329" s="234" t="s">
        <v>150</v>
      </c>
      <c r="E329" s="235" t="s">
        <v>1</v>
      </c>
      <c r="F329" s="236" t="s">
        <v>424</v>
      </c>
      <c r="G329" s="233"/>
      <c r="H329" s="235" t="s">
        <v>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150</v>
      </c>
      <c r="AU329" s="242" t="s">
        <v>87</v>
      </c>
      <c r="AV329" s="13" t="s">
        <v>84</v>
      </c>
      <c r="AW329" s="13" t="s">
        <v>32</v>
      </c>
      <c r="AX329" s="13" t="s">
        <v>76</v>
      </c>
      <c r="AY329" s="242" t="s">
        <v>140</v>
      </c>
    </row>
    <row r="330" s="14" customFormat="1">
      <c r="A330" s="14"/>
      <c r="B330" s="243"/>
      <c r="C330" s="244"/>
      <c r="D330" s="234" t="s">
        <v>150</v>
      </c>
      <c r="E330" s="245" t="s">
        <v>1</v>
      </c>
      <c r="F330" s="246" t="s">
        <v>425</v>
      </c>
      <c r="G330" s="244"/>
      <c r="H330" s="247">
        <v>1.0800000000000001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150</v>
      </c>
      <c r="AU330" s="253" t="s">
        <v>87</v>
      </c>
      <c r="AV330" s="14" t="s">
        <v>87</v>
      </c>
      <c r="AW330" s="14" t="s">
        <v>32</v>
      </c>
      <c r="AX330" s="14" t="s">
        <v>76</v>
      </c>
      <c r="AY330" s="253" t="s">
        <v>140</v>
      </c>
    </row>
    <row r="331" s="14" customFormat="1">
      <c r="A331" s="14"/>
      <c r="B331" s="243"/>
      <c r="C331" s="244"/>
      <c r="D331" s="234" t="s">
        <v>150</v>
      </c>
      <c r="E331" s="245" t="s">
        <v>1</v>
      </c>
      <c r="F331" s="246" t="s">
        <v>426</v>
      </c>
      <c r="G331" s="244"/>
      <c r="H331" s="247">
        <v>0.02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150</v>
      </c>
      <c r="AU331" s="253" t="s">
        <v>87</v>
      </c>
      <c r="AV331" s="14" t="s">
        <v>87</v>
      </c>
      <c r="AW331" s="14" t="s">
        <v>32</v>
      </c>
      <c r="AX331" s="14" t="s">
        <v>76</v>
      </c>
      <c r="AY331" s="253" t="s">
        <v>140</v>
      </c>
    </row>
    <row r="332" s="15" customFormat="1">
      <c r="A332" s="15"/>
      <c r="B332" s="254"/>
      <c r="C332" s="255"/>
      <c r="D332" s="234" t="s">
        <v>150</v>
      </c>
      <c r="E332" s="256" t="s">
        <v>1</v>
      </c>
      <c r="F332" s="257" t="s">
        <v>173</v>
      </c>
      <c r="G332" s="255"/>
      <c r="H332" s="258">
        <v>1.1000000000000001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150</v>
      </c>
      <c r="AU332" s="264" t="s">
        <v>87</v>
      </c>
      <c r="AV332" s="15" t="s">
        <v>148</v>
      </c>
      <c r="AW332" s="15" t="s">
        <v>32</v>
      </c>
      <c r="AX332" s="15" t="s">
        <v>84</v>
      </c>
      <c r="AY332" s="264" t="s">
        <v>140</v>
      </c>
    </row>
    <row r="333" s="2" customFormat="1" ht="24.15" customHeight="1">
      <c r="A333" s="39"/>
      <c r="B333" s="40"/>
      <c r="C333" s="219" t="s">
        <v>427</v>
      </c>
      <c r="D333" s="219" t="s">
        <v>143</v>
      </c>
      <c r="E333" s="220" t="s">
        <v>428</v>
      </c>
      <c r="F333" s="221" t="s">
        <v>429</v>
      </c>
      <c r="G333" s="222" t="s">
        <v>146</v>
      </c>
      <c r="H333" s="223">
        <v>0.02</v>
      </c>
      <c r="I333" s="224"/>
      <c r="J333" s="225">
        <f>ROUND(I333*H333,2)</f>
        <v>0</v>
      </c>
      <c r="K333" s="221" t="s">
        <v>147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2.2000000000000002</v>
      </c>
      <c r="T333" s="229">
        <f>S333*H333</f>
        <v>0.044000000000000004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148</v>
      </c>
      <c r="AT333" s="230" t="s">
        <v>143</v>
      </c>
      <c r="AU333" s="230" t="s">
        <v>87</v>
      </c>
      <c r="AY333" s="18" t="s">
        <v>140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148</v>
      </c>
      <c r="BM333" s="230" t="s">
        <v>430</v>
      </c>
    </row>
    <row r="334" s="13" customFormat="1">
      <c r="A334" s="13"/>
      <c r="B334" s="232"/>
      <c r="C334" s="233"/>
      <c r="D334" s="234" t="s">
        <v>150</v>
      </c>
      <c r="E334" s="235" t="s">
        <v>1</v>
      </c>
      <c r="F334" s="236" t="s">
        <v>431</v>
      </c>
      <c r="G334" s="233"/>
      <c r="H334" s="235" t="s">
        <v>1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150</v>
      </c>
      <c r="AU334" s="242" t="s">
        <v>87</v>
      </c>
      <c r="AV334" s="13" t="s">
        <v>84</v>
      </c>
      <c r="AW334" s="13" t="s">
        <v>32</v>
      </c>
      <c r="AX334" s="13" t="s">
        <v>76</v>
      </c>
      <c r="AY334" s="242" t="s">
        <v>140</v>
      </c>
    </row>
    <row r="335" s="14" customFormat="1">
      <c r="A335" s="14"/>
      <c r="B335" s="243"/>
      <c r="C335" s="244"/>
      <c r="D335" s="234" t="s">
        <v>150</v>
      </c>
      <c r="E335" s="245" t="s">
        <v>1</v>
      </c>
      <c r="F335" s="246" t="s">
        <v>432</v>
      </c>
      <c r="G335" s="244"/>
      <c r="H335" s="247">
        <v>0.014999999999999999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150</v>
      </c>
      <c r="AU335" s="253" t="s">
        <v>87</v>
      </c>
      <c r="AV335" s="14" t="s">
        <v>87</v>
      </c>
      <c r="AW335" s="14" t="s">
        <v>32</v>
      </c>
      <c r="AX335" s="14" t="s">
        <v>76</v>
      </c>
      <c r="AY335" s="253" t="s">
        <v>140</v>
      </c>
    </row>
    <row r="336" s="14" customFormat="1">
      <c r="A336" s="14"/>
      <c r="B336" s="243"/>
      <c r="C336" s="244"/>
      <c r="D336" s="234" t="s">
        <v>150</v>
      </c>
      <c r="E336" s="245" t="s">
        <v>1</v>
      </c>
      <c r="F336" s="246" t="s">
        <v>433</v>
      </c>
      <c r="G336" s="244"/>
      <c r="H336" s="247">
        <v>0.0050000000000000001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150</v>
      </c>
      <c r="AU336" s="253" t="s">
        <v>87</v>
      </c>
      <c r="AV336" s="14" t="s">
        <v>87</v>
      </c>
      <c r="AW336" s="14" t="s">
        <v>32</v>
      </c>
      <c r="AX336" s="14" t="s">
        <v>76</v>
      </c>
      <c r="AY336" s="253" t="s">
        <v>140</v>
      </c>
    </row>
    <row r="337" s="15" customFormat="1">
      <c r="A337" s="15"/>
      <c r="B337" s="254"/>
      <c r="C337" s="255"/>
      <c r="D337" s="234" t="s">
        <v>150</v>
      </c>
      <c r="E337" s="256" t="s">
        <v>1</v>
      </c>
      <c r="F337" s="257" t="s">
        <v>173</v>
      </c>
      <c r="G337" s="255"/>
      <c r="H337" s="258">
        <v>0.02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4" t="s">
        <v>150</v>
      </c>
      <c r="AU337" s="264" t="s">
        <v>87</v>
      </c>
      <c r="AV337" s="15" t="s">
        <v>148</v>
      </c>
      <c r="AW337" s="15" t="s">
        <v>32</v>
      </c>
      <c r="AX337" s="15" t="s">
        <v>84</v>
      </c>
      <c r="AY337" s="264" t="s">
        <v>140</v>
      </c>
    </row>
    <row r="338" s="12" customFormat="1" ht="22.8" customHeight="1">
      <c r="A338" s="12"/>
      <c r="B338" s="203"/>
      <c r="C338" s="204"/>
      <c r="D338" s="205" t="s">
        <v>75</v>
      </c>
      <c r="E338" s="217" t="s">
        <v>434</v>
      </c>
      <c r="F338" s="217" t="s">
        <v>435</v>
      </c>
      <c r="G338" s="204"/>
      <c r="H338" s="204"/>
      <c r="I338" s="207"/>
      <c r="J338" s="218">
        <f>BK338</f>
        <v>0</v>
      </c>
      <c r="K338" s="204"/>
      <c r="L338" s="209"/>
      <c r="M338" s="210"/>
      <c r="N338" s="211"/>
      <c r="O338" s="211"/>
      <c r="P338" s="212">
        <f>SUM(P339:P344)</f>
        <v>0</v>
      </c>
      <c r="Q338" s="211"/>
      <c r="R338" s="212">
        <f>SUM(R339:R344)</f>
        <v>0</v>
      </c>
      <c r="S338" s="211"/>
      <c r="T338" s="213">
        <f>SUM(T339:T344)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4" t="s">
        <v>84</v>
      </c>
      <c r="AT338" s="215" t="s">
        <v>75</v>
      </c>
      <c r="AU338" s="215" t="s">
        <v>84</v>
      </c>
      <c r="AY338" s="214" t="s">
        <v>140</v>
      </c>
      <c r="BK338" s="216">
        <f>SUM(BK339:BK344)</f>
        <v>0</v>
      </c>
    </row>
    <row r="339" s="2" customFormat="1" ht="33" customHeight="1">
      <c r="A339" s="39"/>
      <c r="B339" s="40"/>
      <c r="C339" s="219" t="s">
        <v>436</v>
      </c>
      <c r="D339" s="219" t="s">
        <v>143</v>
      </c>
      <c r="E339" s="220" t="s">
        <v>437</v>
      </c>
      <c r="F339" s="221" t="s">
        <v>438</v>
      </c>
      <c r="G339" s="222" t="s">
        <v>439</v>
      </c>
      <c r="H339" s="223">
        <v>31.914999999999999</v>
      </c>
      <c r="I339" s="224"/>
      <c r="J339" s="225">
        <f>ROUND(I339*H339,2)</f>
        <v>0</v>
      </c>
      <c r="K339" s="221" t="s">
        <v>147</v>
      </c>
      <c r="L339" s="45"/>
      <c r="M339" s="226" t="s">
        <v>1</v>
      </c>
      <c r="N339" s="227" t="s">
        <v>41</v>
      </c>
      <c r="O339" s="92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148</v>
      </c>
      <c r="AT339" s="230" t="s">
        <v>143</v>
      </c>
      <c r="AU339" s="230" t="s">
        <v>87</v>
      </c>
      <c r="AY339" s="18" t="s">
        <v>140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84</v>
      </c>
      <c r="BK339" s="231">
        <f>ROUND(I339*H339,2)</f>
        <v>0</v>
      </c>
      <c r="BL339" s="18" t="s">
        <v>148</v>
      </c>
      <c r="BM339" s="230" t="s">
        <v>440</v>
      </c>
    </row>
    <row r="340" s="2" customFormat="1" ht="24.15" customHeight="1">
      <c r="A340" s="39"/>
      <c r="B340" s="40"/>
      <c r="C340" s="219" t="s">
        <v>441</v>
      </c>
      <c r="D340" s="219" t="s">
        <v>143</v>
      </c>
      <c r="E340" s="220" t="s">
        <v>442</v>
      </c>
      <c r="F340" s="221" t="s">
        <v>443</v>
      </c>
      <c r="G340" s="222" t="s">
        <v>439</v>
      </c>
      <c r="H340" s="223">
        <v>31.914999999999999</v>
      </c>
      <c r="I340" s="224"/>
      <c r="J340" s="225">
        <f>ROUND(I340*H340,2)</f>
        <v>0</v>
      </c>
      <c r="K340" s="221" t="s">
        <v>147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148</v>
      </c>
      <c r="AT340" s="230" t="s">
        <v>143</v>
      </c>
      <c r="AU340" s="230" t="s">
        <v>87</v>
      </c>
      <c r="AY340" s="18" t="s">
        <v>140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148</v>
      </c>
      <c r="BM340" s="230" t="s">
        <v>444</v>
      </c>
    </row>
    <row r="341" s="2" customFormat="1" ht="24.15" customHeight="1">
      <c r="A341" s="39"/>
      <c r="B341" s="40"/>
      <c r="C341" s="219" t="s">
        <v>445</v>
      </c>
      <c r="D341" s="219" t="s">
        <v>143</v>
      </c>
      <c r="E341" s="220" t="s">
        <v>446</v>
      </c>
      <c r="F341" s="221" t="s">
        <v>447</v>
      </c>
      <c r="G341" s="222" t="s">
        <v>439</v>
      </c>
      <c r="H341" s="223">
        <v>510.63999999999999</v>
      </c>
      <c r="I341" s="224"/>
      <c r="J341" s="225">
        <f>ROUND(I341*H341,2)</f>
        <v>0</v>
      </c>
      <c r="K341" s="221" t="s">
        <v>147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148</v>
      </c>
      <c r="AT341" s="230" t="s">
        <v>143</v>
      </c>
      <c r="AU341" s="230" t="s">
        <v>87</v>
      </c>
      <c r="AY341" s="18" t="s">
        <v>140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148</v>
      </c>
      <c r="BM341" s="230" t="s">
        <v>448</v>
      </c>
    </row>
    <row r="342" s="13" customFormat="1">
      <c r="A342" s="13"/>
      <c r="B342" s="232"/>
      <c r="C342" s="233"/>
      <c r="D342" s="234" t="s">
        <v>150</v>
      </c>
      <c r="E342" s="235" t="s">
        <v>1</v>
      </c>
      <c r="F342" s="236" t="s">
        <v>449</v>
      </c>
      <c r="G342" s="233"/>
      <c r="H342" s="235" t="s">
        <v>1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150</v>
      </c>
      <c r="AU342" s="242" t="s">
        <v>87</v>
      </c>
      <c r="AV342" s="13" t="s">
        <v>84</v>
      </c>
      <c r="AW342" s="13" t="s">
        <v>32</v>
      </c>
      <c r="AX342" s="13" t="s">
        <v>76</v>
      </c>
      <c r="AY342" s="242" t="s">
        <v>140</v>
      </c>
    </row>
    <row r="343" s="14" customFormat="1">
      <c r="A343" s="14"/>
      <c r="B343" s="243"/>
      <c r="C343" s="244"/>
      <c r="D343" s="234" t="s">
        <v>150</v>
      </c>
      <c r="E343" s="245" t="s">
        <v>1</v>
      </c>
      <c r="F343" s="246" t="s">
        <v>450</v>
      </c>
      <c r="G343" s="244"/>
      <c r="H343" s="247">
        <v>510.63999999999999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150</v>
      </c>
      <c r="AU343" s="253" t="s">
        <v>87</v>
      </c>
      <c r="AV343" s="14" t="s">
        <v>87</v>
      </c>
      <c r="AW343" s="14" t="s">
        <v>32</v>
      </c>
      <c r="AX343" s="14" t="s">
        <v>84</v>
      </c>
      <c r="AY343" s="253" t="s">
        <v>140</v>
      </c>
    </row>
    <row r="344" s="2" customFormat="1" ht="24.15" customHeight="1">
      <c r="A344" s="39"/>
      <c r="B344" s="40"/>
      <c r="C344" s="219" t="s">
        <v>451</v>
      </c>
      <c r="D344" s="219" t="s">
        <v>143</v>
      </c>
      <c r="E344" s="220" t="s">
        <v>452</v>
      </c>
      <c r="F344" s="221" t="s">
        <v>453</v>
      </c>
      <c r="G344" s="222" t="s">
        <v>439</v>
      </c>
      <c r="H344" s="223">
        <v>31.914999999999999</v>
      </c>
      <c r="I344" s="224"/>
      <c r="J344" s="225">
        <f>ROUND(I344*H344,2)</f>
        <v>0</v>
      </c>
      <c r="K344" s="221" t="s">
        <v>1</v>
      </c>
      <c r="L344" s="45"/>
      <c r="M344" s="226" t="s">
        <v>1</v>
      </c>
      <c r="N344" s="227" t="s">
        <v>41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148</v>
      </c>
      <c r="AT344" s="230" t="s">
        <v>143</v>
      </c>
      <c r="AU344" s="230" t="s">
        <v>87</v>
      </c>
      <c r="AY344" s="18" t="s">
        <v>140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148</v>
      </c>
      <c r="BM344" s="230" t="s">
        <v>454</v>
      </c>
    </row>
    <row r="345" s="12" customFormat="1" ht="22.8" customHeight="1">
      <c r="A345" s="12"/>
      <c r="B345" s="203"/>
      <c r="C345" s="204"/>
      <c r="D345" s="205" t="s">
        <v>75</v>
      </c>
      <c r="E345" s="217" t="s">
        <v>455</v>
      </c>
      <c r="F345" s="217" t="s">
        <v>456</v>
      </c>
      <c r="G345" s="204"/>
      <c r="H345" s="204"/>
      <c r="I345" s="207"/>
      <c r="J345" s="218">
        <f>BK345</f>
        <v>0</v>
      </c>
      <c r="K345" s="204"/>
      <c r="L345" s="209"/>
      <c r="M345" s="210"/>
      <c r="N345" s="211"/>
      <c r="O345" s="211"/>
      <c r="P345" s="212">
        <f>P346</f>
        <v>0</v>
      </c>
      <c r="Q345" s="211"/>
      <c r="R345" s="212">
        <f>R346</f>
        <v>0</v>
      </c>
      <c r="S345" s="211"/>
      <c r="T345" s="213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4" t="s">
        <v>84</v>
      </c>
      <c r="AT345" s="215" t="s">
        <v>75</v>
      </c>
      <c r="AU345" s="215" t="s">
        <v>84</v>
      </c>
      <c r="AY345" s="214" t="s">
        <v>140</v>
      </c>
      <c r="BK345" s="216">
        <f>BK346</f>
        <v>0</v>
      </c>
    </row>
    <row r="346" s="2" customFormat="1" ht="21.75" customHeight="1">
      <c r="A346" s="39"/>
      <c r="B346" s="40"/>
      <c r="C346" s="219" t="s">
        <v>457</v>
      </c>
      <c r="D346" s="219" t="s">
        <v>143</v>
      </c>
      <c r="E346" s="220" t="s">
        <v>458</v>
      </c>
      <c r="F346" s="221" t="s">
        <v>459</v>
      </c>
      <c r="G346" s="222" t="s">
        <v>439</v>
      </c>
      <c r="H346" s="223">
        <v>19.192</v>
      </c>
      <c r="I346" s="224"/>
      <c r="J346" s="225">
        <f>ROUND(I346*H346,2)</f>
        <v>0</v>
      </c>
      <c r="K346" s="221" t="s">
        <v>147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148</v>
      </c>
      <c r="AT346" s="230" t="s">
        <v>143</v>
      </c>
      <c r="AU346" s="230" t="s">
        <v>87</v>
      </c>
      <c r="AY346" s="18" t="s">
        <v>140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148</v>
      </c>
      <c r="BM346" s="230" t="s">
        <v>460</v>
      </c>
    </row>
    <row r="347" s="12" customFormat="1" ht="25.92" customHeight="1">
      <c r="A347" s="12"/>
      <c r="B347" s="203"/>
      <c r="C347" s="204"/>
      <c r="D347" s="205" t="s">
        <v>75</v>
      </c>
      <c r="E347" s="206" t="s">
        <v>461</v>
      </c>
      <c r="F347" s="206" t="s">
        <v>462</v>
      </c>
      <c r="G347" s="204"/>
      <c r="H347" s="204"/>
      <c r="I347" s="207"/>
      <c r="J347" s="208">
        <f>BK347</f>
        <v>0</v>
      </c>
      <c r="K347" s="204"/>
      <c r="L347" s="209"/>
      <c r="M347" s="210"/>
      <c r="N347" s="211"/>
      <c r="O347" s="211"/>
      <c r="P347" s="212">
        <f>P348+P363+P383+P529+P572+P598+P617+P627+P640</f>
        <v>0</v>
      </c>
      <c r="Q347" s="211"/>
      <c r="R347" s="212">
        <f>R348+R363+R383+R529+R572+R598+R617+R627+R640</f>
        <v>5.600518000000001</v>
      </c>
      <c r="S347" s="211"/>
      <c r="T347" s="213">
        <f>T348+T363+T383+T529+T572+T598+T617+T627+T640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4" t="s">
        <v>87</v>
      </c>
      <c r="AT347" s="215" t="s">
        <v>75</v>
      </c>
      <c r="AU347" s="215" t="s">
        <v>76</v>
      </c>
      <c r="AY347" s="214" t="s">
        <v>140</v>
      </c>
      <c r="BK347" s="216">
        <f>BK348+BK363+BK383+BK529+BK572+BK598+BK617+BK627+BK640</f>
        <v>0</v>
      </c>
    </row>
    <row r="348" s="12" customFormat="1" ht="22.8" customHeight="1">
      <c r="A348" s="12"/>
      <c r="B348" s="203"/>
      <c r="C348" s="204"/>
      <c r="D348" s="205" t="s">
        <v>75</v>
      </c>
      <c r="E348" s="217" t="s">
        <v>463</v>
      </c>
      <c r="F348" s="217" t="s">
        <v>464</v>
      </c>
      <c r="G348" s="204"/>
      <c r="H348" s="204"/>
      <c r="I348" s="207"/>
      <c r="J348" s="218">
        <f>BK348</f>
        <v>0</v>
      </c>
      <c r="K348" s="204"/>
      <c r="L348" s="209"/>
      <c r="M348" s="210"/>
      <c r="N348" s="211"/>
      <c r="O348" s="211"/>
      <c r="P348" s="212">
        <f>SUM(P349:P362)</f>
        <v>0</v>
      </c>
      <c r="Q348" s="211"/>
      <c r="R348" s="212">
        <f>SUM(R349:R362)</f>
        <v>1.4234100000000001</v>
      </c>
      <c r="S348" s="211"/>
      <c r="T348" s="213">
        <f>SUM(T349:T362)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4" t="s">
        <v>87</v>
      </c>
      <c r="AT348" s="215" t="s">
        <v>75</v>
      </c>
      <c r="AU348" s="215" t="s">
        <v>84</v>
      </c>
      <c r="AY348" s="214" t="s">
        <v>140</v>
      </c>
      <c r="BK348" s="216">
        <f>SUM(BK349:BK362)</f>
        <v>0</v>
      </c>
    </row>
    <row r="349" s="2" customFormat="1" ht="24.15" customHeight="1">
      <c r="A349" s="39"/>
      <c r="B349" s="40"/>
      <c r="C349" s="219" t="s">
        <v>465</v>
      </c>
      <c r="D349" s="219" t="s">
        <v>143</v>
      </c>
      <c r="E349" s="220" t="s">
        <v>466</v>
      </c>
      <c r="F349" s="221" t="s">
        <v>467</v>
      </c>
      <c r="G349" s="222" t="s">
        <v>155</v>
      </c>
      <c r="H349" s="223">
        <v>14.6</v>
      </c>
      <c r="I349" s="224"/>
      <c r="J349" s="225">
        <f>ROUND(I349*H349,2)</f>
        <v>0</v>
      </c>
      <c r="K349" s="221" t="s">
        <v>147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0.040349999999999997</v>
      </c>
      <c r="R349" s="228">
        <f>Q349*H349</f>
        <v>0.58910999999999991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148</v>
      </c>
      <c r="AT349" s="230" t="s">
        <v>143</v>
      </c>
      <c r="AU349" s="230" t="s">
        <v>87</v>
      </c>
      <c r="AY349" s="18" t="s">
        <v>140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148</v>
      </c>
      <c r="BM349" s="230" t="s">
        <v>468</v>
      </c>
    </row>
    <row r="350" s="13" customFormat="1">
      <c r="A350" s="13"/>
      <c r="B350" s="232"/>
      <c r="C350" s="233"/>
      <c r="D350" s="234" t="s">
        <v>150</v>
      </c>
      <c r="E350" s="235" t="s">
        <v>1</v>
      </c>
      <c r="F350" s="236" t="s">
        <v>469</v>
      </c>
      <c r="G350" s="233"/>
      <c r="H350" s="235" t="s">
        <v>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150</v>
      </c>
      <c r="AU350" s="242" t="s">
        <v>87</v>
      </c>
      <c r="AV350" s="13" t="s">
        <v>84</v>
      </c>
      <c r="AW350" s="13" t="s">
        <v>32</v>
      </c>
      <c r="AX350" s="13" t="s">
        <v>76</v>
      </c>
      <c r="AY350" s="242" t="s">
        <v>140</v>
      </c>
    </row>
    <row r="351" s="14" customFormat="1">
      <c r="A351" s="14"/>
      <c r="B351" s="243"/>
      <c r="C351" s="244"/>
      <c r="D351" s="234" t="s">
        <v>150</v>
      </c>
      <c r="E351" s="245" t="s">
        <v>1</v>
      </c>
      <c r="F351" s="246" t="s">
        <v>470</v>
      </c>
      <c r="G351" s="244"/>
      <c r="H351" s="247">
        <v>12.199999999999999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150</v>
      </c>
      <c r="AU351" s="253" t="s">
        <v>87</v>
      </c>
      <c r="AV351" s="14" t="s">
        <v>87</v>
      </c>
      <c r="AW351" s="14" t="s">
        <v>32</v>
      </c>
      <c r="AX351" s="14" t="s">
        <v>76</v>
      </c>
      <c r="AY351" s="253" t="s">
        <v>140</v>
      </c>
    </row>
    <row r="352" s="13" customFormat="1">
      <c r="A352" s="13"/>
      <c r="B352" s="232"/>
      <c r="C352" s="233"/>
      <c r="D352" s="234" t="s">
        <v>150</v>
      </c>
      <c r="E352" s="235" t="s">
        <v>1</v>
      </c>
      <c r="F352" s="236" t="s">
        <v>471</v>
      </c>
      <c r="G352" s="233"/>
      <c r="H352" s="235" t="s">
        <v>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150</v>
      </c>
      <c r="AU352" s="242" t="s">
        <v>87</v>
      </c>
      <c r="AV352" s="13" t="s">
        <v>84</v>
      </c>
      <c r="AW352" s="13" t="s">
        <v>32</v>
      </c>
      <c r="AX352" s="13" t="s">
        <v>76</v>
      </c>
      <c r="AY352" s="242" t="s">
        <v>140</v>
      </c>
    </row>
    <row r="353" s="14" customFormat="1">
      <c r="A353" s="14"/>
      <c r="B353" s="243"/>
      <c r="C353" s="244"/>
      <c r="D353" s="234" t="s">
        <v>150</v>
      </c>
      <c r="E353" s="245" t="s">
        <v>1</v>
      </c>
      <c r="F353" s="246" t="s">
        <v>472</v>
      </c>
      <c r="G353" s="244"/>
      <c r="H353" s="247">
        <v>2.3100000000000001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150</v>
      </c>
      <c r="AU353" s="253" t="s">
        <v>87</v>
      </c>
      <c r="AV353" s="14" t="s">
        <v>87</v>
      </c>
      <c r="AW353" s="14" t="s">
        <v>32</v>
      </c>
      <c r="AX353" s="14" t="s">
        <v>76</v>
      </c>
      <c r="AY353" s="253" t="s">
        <v>140</v>
      </c>
    </row>
    <row r="354" s="14" customFormat="1">
      <c r="A354" s="14"/>
      <c r="B354" s="243"/>
      <c r="C354" s="244"/>
      <c r="D354" s="234" t="s">
        <v>150</v>
      </c>
      <c r="E354" s="245" t="s">
        <v>1</v>
      </c>
      <c r="F354" s="246" t="s">
        <v>473</v>
      </c>
      <c r="G354" s="244"/>
      <c r="H354" s="247">
        <v>0.089999999999999997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150</v>
      </c>
      <c r="AU354" s="253" t="s">
        <v>87</v>
      </c>
      <c r="AV354" s="14" t="s">
        <v>87</v>
      </c>
      <c r="AW354" s="14" t="s">
        <v>32</v>
      </c>
      <c r="AX354" s="14" t="s">
        <v>76</v>
      </c>
      <c r="AY354" s="253" t="s">
        <v>140</v>
      </c>
    </row>
    <row r="355" s="15" customFormat="1">
      <c r="A355" s="15"/>
      <c r="B355" s="254"/>
      <c r="C355" s="255"/>
      <c r="D355" s="234" t="s">
        <v>150</v>
      </c>
      <c r="E355" s="256" t="s">
        <v>1</v>
      </c>
      <c r="F355" s="257" t="s">
        <v>173</v>
      </c>
      <c r="G355" s="255"/>
      <c r="H355" s="258">
        <v>14.6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150</v>
      </c>
      <c r="AU355" s="264" t="s">
        <v>87</v>
      </c>
      <c r="AV355" s="15" t="s">
        <v>148</v>
      </c>
      <c r="AW355" s="15" t="s">
        <v>32</v>
      </c>
      <c r="AX355" s="15" t="s">
        <v>84</v>
      </c>
      <c r="AY355" s="264" t="s">
        <v>140</v>
      </c>
    </row>
    <row r="356" s="13" customFormat="1">
      <c r="A356" s="13"/>
      <c r="B356" s="232"/>
      <c r="C356" s="233"/>
      <c r="D356" s="234" t="s">
        <v>150</v>
      </c>
      <c r="E356" s="235" t="s">
        <v>1</v>
      </c>
      <c r="F356" s="236" t="s">
        <v>474</v>
      </c>
      <c r="G356" s="233"/>
      <c r="H356" s="235" t="s">
        <v>1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150</v>
      </c>
      <c r="AU356" s="242" t="s">
        <v>87</v>
      </c>
      <c r="AV356" s="13" t="s">
        <v>84</v>
      </c>
      <c r="AW356" s="13" t="s">
        <v>32</v>
      </c>
      <c r="AX356" s="13" t="s">
        <v>76</v>
      </c>
      <c r="AY356" s="242" t="s">
        <v>140</v>
      </c>
    </row>
    <row r="357" s="13" customFormat="1">
      <c r="A357" s="13"/>
      <c r="B357" s="232"/>
      <c r="C357" s="233"/>
      <c r="D357" s="234" t="s">
        <v>150</v>
      </c>
      <c r="E357" s="235" t="s">
        <v>1</v>
      </c>
      <c r="F357" s="236" t="s">
        <v>475</v>
      </c>
      <c r="G357" s="233"/>
      <c r="H357" s="235" t="s">
        <v>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150</v>
      </c>
      <c r="AU357" s="242" t="s">
        <v>87</v>
      </c>
      <c r="AV357" s="13" t="s">
        <v>84</v>
      </c>
      <c r="AW357" s="13" t="s">
        <v>32</v>
      </c>
      <c r="AX357" s="13" t="s">
        <v>76</v>
      </c>
      <c r="AY357" s="242" t="s">
        <v>140</v>
      </c>
    </row>
    <row r="358" s="2" customFormat="1" ht="33" customHeight="1">
      <c r="A358" s="39"/>
      <c r="B358" s="40"/>
      <c r="C358" s="265" t="s">
        <v>476</v>
      </c>
      <c r="D358" s="265" t="s">
        <v>233</v>
      </c>
      <c r="E358" s="266" t="s">
        <v>477</v>
      </c>
      <c r="F358" s="267" t="s">
        <v>478</v>
      </c>
      <c r="G358" s="268" t="s">
        <v>293</v>
      </c>
      <c r="H358" s="269">
        <v>309</v>
      </c>
      <c r="I358" s="270"/>
      <c r="J358" s="271">
        <f>ROUND(I358*H358,2)</f>
        <v>0</v>
      </c>
      <c r="K358" s="267" t="s">
        <v>1</v>
      </c>
      <c r="L358" s="272"/>
      <c r="M358" s="273" t="s">
        <v>1</v>
      </c>
      <c r="N358" s="274" t="s">
        <v>41</v>
      </c>
      <c r="O358" s="92"/>
      <c r="P358" s="228">
        <f>O358*H358</f>
        <v>0</v>
      </c>
      <c r="Q358" s="228">
        <v>0.0027000000000000001</v>
      </c>
      <c r="R358" s="228">
        <f>Q358*H358</f>
        <v>0.83430000000000004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208</v>
      </c>
      <c r="AT358" s="230" t="s">
        <v>233</v>
      </c>
      <c r="AU358" s="230" t="s">
        <v>87</v>
      </c>
      <c r="AY358" s="18" t="s">
        <v>140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148</v>
      </c>
      <c r="BM358" s="230" t="s">
        <v>479</v>
      </c>
    </row>
    <row r="359" s="13" customFormat="1">
      <c r="A359" s="13"/>
      <c r="B359" s="232"/>
      <c r="C359" s="233"/>
      <c r="D359" s="234" t="s">
        <v>150</v>
      </c>
      <c r="E359" s="235" t="s">
        <v>1</v>
      </c>
      <c r="F359" s="236" t="s">
        <v>480</v>
      </c>
      <c r="G359" s="233"/>
      <c r="H359" s="235" t="s">
        <v>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150</v>
      </c>
      <c r="AU359" s="242" t="s">
        <v>87</v>
      </c>
      <c r="AV359" s="13" t="s">
        <v>84</v>
      </c>
      <c r="AW359" s="13" t="s">
        <v>32</v>
      </c>
      <c r="AX359" s="13" t="s">
        <v>76</v>
      </c>
      <c r="AY359" s="242" t="s">
        <v>140</v>
      </c>
    </row>
    <row r="360" s="13" customFormat="1">
      <c r="A360" s="13"/>
      <c r="B360" s="232"/>
      <c r="C360" s="233"/>
      <c r="D360" s="234" t="s">
        <v>150</v>
      </c>
      <c r="E360" s="235" t="s">
        <v>1</v>
      </c>
      <c r="F360" s="236" t="s">
        <v>481</v>
      </c>
      <c r="G360" s="233"/>
      <c r="H360" s="235" t="s">
        <v>1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150</v>
      </c>
      <c r="AU360" s="242" t="s">
        <v>87</v>
      </c>
      <c r="AV360" s="13" t="s">
        <v>84</v>
      </c>
      <c r="AW360" s="13" t="s">
        <v>32</v>
      </c>
      <c r="AX360" s="13" t="s">
        <v>76</v>
      </c>
      <c r="AY360" s="242" t="s">
        <v>140</v>
      </c>
    </row>
    <row r="361" s="14" customFormat="1">
      <c r="A361" s="14"/>
      <c r="B361" s="243"/>
      <c r="C361" s="244"/>
      <c r="D361" s="234" t="s">
        <v>150</v>
      </c>
      <c r="E361" s="245" t="s">
        <v>1</v>
      </c>
      <c r="F361" s="246" t="s">
        <v>482</v>
      </c>
      <c r="G361" s="244"/>
      <c r="H361" s="247">
        <v>309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150</v>
      </c>
      <c r="AU361" s="253" t="s">
        <v>87</v>
      </c>
      <c r="AV361" s="14" t="s">
        <v>87</v>
      </c>
      <c r="AW361" s="14" t="s">
        <v>32</v>
      </c>
      <c r="AX361" s="14" t="s">
        <v>84</v>
      </c>
      <c r="AY361" s="253" t="s">
        <v>140</v>
      </c>
    </row>
    <row r="362" s="2" customFormat="1" ht="24.15" customHeight="1">
      <c r="A362" s="39"/>
      <c r="B362" s="40"/>
      <c r="C362" s="219" t="s">
        <v>483</v>
      </c>
      <c r="D362" s="219" t="s">
        <v>143</v>
      </c>
      <c r="E362" s="220" t="s">
        <v>484</v>
      </c>
      <c r="F362" s="221" t="s">
        <v>485</v>
      </c>
      <c r="G362" s="222" t="s">
        <v>439</v>
      </c>
      <c r="H362" s="223">
        <v>1.423</v>
      </c>
      <c r="I362" s="224"/>
      <c r="J362" s="225">
        <f>ROUND(I362*H362,2)</f>
        <v>0</v>
      </c>
      <c r="K362" s="221" t="s">
        <v>147</v>
      </c>
      <c r="L362" s="45"/>
      <c r="M362" s="226" t="s">
        <v>1</v>
      </c>
      <c r="N362" s="227" t="s">
        <v>41</v>
      </c>
      <c r="O362" s="92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148</v>
      </c>
      <c r="AT362" s="230" t="s">
        <v>143</v>
      </c>
      <c r="AU362" s="230" t="s">
        <v>87</v>
      </c>
      <c r="AY362" s="18" t="s">
        <v>140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84</v>
      </c>
      <c r="BK362" s="231">
        <f>ROUND(I362*H362,2)</f>
        <v>0</v>
      </c>
      <c r="BL362" s="18" t="s">
        <v>148</v>
      </c>
      <c r="BM362" s="230" t="s">
        <v>486</v>
      </c>
    </row>
    <row r="363" s="12" customFormat="1" ht="22.8" customHeight="1">
      <c r="A363" s="12"/>
      <c r="B363" s="203"/>
      <c r="C363" s="204"/>
      <c r="D363" s="205" t="s">
        <v>75</v>
      </c>
      <c r="E363" s="217" t="s">
        <v>487</v>
      </c>
      <c r="F363" s="217" t="s">
        <v>488</v>
      </c>
      <c r="G363" s="204"/>
      <c r="H363" s="204"/>
      <c r="I363" s="207"/>
      <c r="J363" s="218">
        <f>BK363</f>
        <v>0</v>
      </c>
      <c r="K363" s="204"/>
      <c r="L363" s="209"/>
      <c r="M363" s="210"/>
      <c r="N363" s="211"/>
      <c r="O363" s="211"/>
      <c r="P363" s="212">
        <f>SUM(P364:P382)</f>
        <v>0</v>
      </c>
      <c r="Q363" s="211"/>
      <c r="R363" s="212">
        <f>SUM(R364:R382)</f>
        <v>0.21013800000000002</v>
      </c>
      <c r="S363" s="211"/>
      <c r="T363" s="213">
        <f>SUM(T364:T382)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87</v>
      </c>
      <c r="AT363" s="215" t="s">
        <v>75</v>
      </c>
      <c r="AU363" s="215" t="s">
        <v>84</v>
      </c>
      <c r="AY363" s="214" t="s">
        <v>140</v>
      </c>
      <c r="BK363" s="216">
        <f>SUM(BK364:BK382)</f>
        <v>0</v>
      </c>
    </row>
    <row r="364" s="2" customFormat="1" ht="24.15" customHeight="1">
      <c r="A364" s="39"/>
      <c r="B364" s="40"/>
      <c r="C364" s="219" t="s">
        <v>489</v>
      </c>
      <c r="D364" s="219" t="s">
        <v>143</v>
      </c>
      <c r="E364" s="220" t="s">
        <v>490</v>
      </c>
      <c r="F364" s="221" t="s">
        <v>491</v>
      </c>
      <c r="G364" s="222" t="s">
        <v>218</v>
      </c>
      <c r="H364" s="223">
        <v>77</v>
      </c>
      <c r="I364" s="224"/>
      <c r="J364" s="225">
        <f>ROUND(I364*H364,2)</f>
        <v>0</v>
      </c>
      <c r="K364" s="221" t="s">
        <v>147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0.00093000000000000005</v>
      </c>
      <c r="R364" s="228">
        <f>Q364*H364</f>
        <v>0.071610000000000007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280</v>
      </c>
      <c r="AT364" s="230" t="s">
        <v>143</v>
      </c>
      <c r="AU364" s="230" t="s">
        <v>87</v>
      </c>
      <c r="AY364" s="18" t="s">
        <v>140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280</v>
      </c>
      <c r="BM364" s="230" t="s">
        <v>492</v>
      </c>
    </row>
    <row r="365" s="13" customFormat="1">
      <c r="A365" s="13"/>
      <c r="B365" s="232"/>
      <c r="C365" s="233"/>
      <c r="D365" s="234" t="s">
        <v>150</v>
      </c>
      <c r="E365" s="235" t="s">
        <v>1</v>
      </c>
      <c r="F365" s="236" t="s">
        <v>493</v>
      </c>
      <c r="G365" s="233"/>
      <c r="H365" s="235" t="s">
        <v>1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150</v>
      </c>
      <c r="AU365" s="242" t="s">
        <v>87</v>
      </c>
      <c r="AV365" s="13" t="s">
        <v>84</v>
      </c>
      <c r="AW365" s="13" t="s">
        <v>32</v>
      </c>
      <c r="AX365" s="13" t="s">
        <v>76</v>
      </c>
      <c r="AY365" s="242" t="s">
        <v>140</v>
      </c>
    </row>
    <row r="366" s="14" customFormat="1">
      <c r="A366" s="14"/>
      <c r="B366" s="243"/>
      <c r="C366" s="244"/>
      <c r="D366" s="234" t="s">
        <v>150</v>
      </c>
      <c r="E366" s="245" t="s">
        <v>1</v>
      </c>
      <c r="F366" s="246" t="s">
        <v>494</v>
      </c>
      <c r="G366" s="244"/>
      <c r="H366" s="247">
        <v>75.599999999999994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150</v>
      </c>
      <c r="AU366" s="253" t="s">
        <v>87</v>
      </c>
      <c r="AV366" s="14" t="s">
        <v>87</v>
      </c>
      <c r="AW366" s="14" t="s">
        <v>32</v>
      </c>
      <c r="AX366" s="14" t="s">
        <v>76</v>
      </c>
      <c r="AY366" s="253" t="s">
        <v>140</v>
      </c>
    </row>
    <row r="367" s="14" customFormat="1">
      <c r="A367" s="14"/>
      <c r="B367" s="243"/>
      <c r="C367" s="244"/>
      <c r="D367" s="234" t="s">
        <v>150</v>
      </c>
      <c r="E367" s="245" t="s">
        <v>1</v>
      </c>
      <c r="F367" s="246" t="s">
        <v>495</v>
      </c>
      <c r="G367" s="244"/>
      <c r="H367" s="247">
        <v>1.3999999999999999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150</v>
      </c>
      <c r="AU367" s="253" t="s">
        <v>87</v>
      </c>
      <c r="AV367" s="14" t="s">
        <v>87</v>
      </c>
      <c r="AW367" s="14" t="s">
        <v>32</v>
      </c>
      <c r="AX367" s="14" t="s">
        <v>76</v>
      </c>
      <c r="AY367" s="253" t="s">
        <v>140</v>
      </c>
    </row>
    <row r="368" s="15" customFormat="1">
      <c r="A368" s="15"/>
      <c r="B368" s="254"/>
      <c r="C368" s="255"/>
      <c r="D368" s="234" t="s">
        <v>150</v>
      </c>
      <c r="E368" s="256" t="s">
        <v>1</v>
      </c>
      <c r="F368" s="257" t="s">
        <v>173</v>
      </c>
      <c r="G368" s="255"/>
      <c r="H368" s="258">
        <v>77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4" t="s">
        <v>150</v>
      </c>
      <c r="AU368" s="264" t="s">
        <v>87</v>
      </c>
      <c r="AV368" s="15" t="s">
        <v>148</v>
      </c>
      <c r="AW368" s="15" t="s">
        <v>32</v>
      </c>
      <c r="AX368" s="15" t="s">
        <v>84</v>
      </c>
      <c r="AY368" s="264" t="s">
        <v>140</v>
      </c>
    </row>
    <row r="369" s="13" customFormat="1">
      <c r="A369" s="13"/>
      <c r="B369" s="232"/>
      <c r="C369" s="233"/>
      <c r="D369" s="234" t="s">
        <v>150</v>
      </c>
      <c r="E369" s="235" t="s">
        <v>1</v>
      </c>
      <c r="F369" s="236" t="s">
        <v>496</v>
      </c>
      <c r="G369" s="233"/>
      <c r="H369" s="235" t="s">
        <v>1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150</v>
      </c>
      <c r="AU369" s="242" t="s">
        <v>87</v>
      </c>
      <c r="AV369" s="13" t="s">
        <v>84</v>
      </c>
      <c r="AW369" s="13" t="s">
        <v>32</v>
      </c>
      <c r="AX369" s="13" t="s">
        <v>76</v>
      </c>
      <c r="AY369" s="242" t="s">
        <v>140</v>
      </c>
    </row>
    <row r="370" s="13" customFormat="1">
      <c r="A370" s="13"/>
      <c r="B370" s="232"/>
      <c r="C370" s="233"/>
      <c r="D370" s="234" t="s">
        <v>150</v>
      </c>
      <c r="E370" s="235" t="s">
        <v>1</v>
      </c>
      <c r="F370" s="236" t="s">
        <v>497</v>
      </c>
      <c r="G370" s="233"/>
      <c r="H370" s="235" t="s">
        <v>1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150</v>
      </c>
      <c r="AU370" s="242" t="s">
        <v>87</v>
      </c>
      <c r="AV370" s="13" t="s">
        <v>84</v>
      </c>
      <c r="AW370" s="13" t="s">
        <v>32</v>
      </c>
      <c r="AX370" s="13" t="s">
        <v>76</v>
      </c>
      <c r="AY370" s="242" t="s">
        <v>140</v>
      </c>
    </row>
    <row r="371" s="13" customFormat="1">
      <c r="A371" s="13"/>
      <c r="B371" s="232"/>
      <c r="C371" s="233"/>
      <c r="D371" s="234" t="s">
        <v>150</v>
      </c>
      <c r="E371" s="235" t="s">
        <v>1</v>
      </c>
      <c r="F371" s="236" t="s">
        <v>498</v>
      </c>
      <c r="G371" s="233"/>
      <c r="H371" s="235" t="s">
        <v>1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150</v>
      </c>
      <c r="AU371" s="242" t="s">
        <v>87</v>
      </c>
      <c r="AV371" s="13" t="s">
        <v>84</v>
      </c>
      <c r="AW371" s="13" t="s">
        <v>32</v>
      </c>
      <c r="AX371" s="13" t="s">
        <v>76</v>
      </c>
      <c r="AY371" s="242" t="s">
        <v>140</v>
      </c>
    </row>
    <row r="372" s="13" customFormat="1">
      <c r="A372" s="13"/>
      <c r="B372" s="232"/>
      <c r="C372" s="233"/>
      <c r="D372" s="234" t="s">
        <v>150</v>
      </c>
      <c r="E372" s="235" t="s">
        <v>1</v>
      </c>
      <c r="F372" s="236" t="s">
        <v>499</v>
      </c>
      <c r="G372" s="233"/>
      <c r="H372" s="235" t="s">
        <v>1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150</v>
      </c>
      <c r="AU372" s="242" t="s">
        <v>87</v>
      </c>
      <c r="AV372" s="13" t="s">
        <v>84</v>
      </c>
      <c r="AW372" s="13" t="s">
        <v>32</v>
      </c>
      <c r="AX372" s="13" t="s">
        <v>76</v>
      </c>
      <c r="AY372" s="242" t="s">
        <v>140</v>
      </c>
    </row>
    <row r="373" s="13" customFormat="1">
      <c r="A373" s="13"/>
      <c r="B373" s="232"/>
      <c r="C373" s="233"/>
      <c r="D373" s="234" t="s">
        <v>150</v>
      </c>
      <c r="E373" s="235" t="s">
        <v>1</v>
      </c>
      <c r="F373" s="236" t="s">
        <v>500</v>
      </c>
      <c r="G373" s="233"/>
      <c r="H373" s="235" t="s">
        <v>1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150</v>
      </c>
      <c r="AU373" s="242" t="s">
        <v>87</v>
      </c>
      <c r="AV373" s="13" t="s">
        <v>84</v>
      </c>
      <c r="AW373" s="13" t="s">
        <v>32</v>
      </c>
      <c r="AX373" s="13" t="s">
        <v>76</v>
      </c>
      <c r="AY373" s="242" t="s">
        <v>140</v>
      </c>
    </row>
    <row r="374" s="2" customFormat="1" ht="24.15" customHeight="1">
      <c r="A374" s="39"/>
      <c r="B374" s="40"/>
      <c r="C374" s="219" t="s">
        <v>501</v>
      </c>
      <c r="D374" s="219" t="s">
        <v>143</v>
      </c>
      <c r="E374" s="220" t="s">
        <v>502</v>
      </c>
      <c r="F374" s="221" t="s">
        <v>503</v>
      </c>
      <c r="G374" s="222" t="s">
        <v>218</v>
      </c>
      <c r="H374" s="223">
        <v>62.399999999999999</v>
      </c>
      <c r="I374" s="224"/>
      <c r="J374" s="225">
        <f>ROUND(I374*H374,2)</f>
        <v>0</v>
      </c>
      <c r="K374" s="221" t="s">
        <v>147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0.0022200000000000002</v>
      </c>
      <c r="R374" s="228">
        <f>Q374*H374</f>
        <v>0.13852800000000001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280</v>
      </c>
      <c r="AT374" s="230" t="s">
        <v>143</v>
      </c>
      <c r="AU374" s="230" t="s">
        <v>87</v>
      </c>
      <c r="AY374" s="18" t="s">
        <v>140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280</v>
      </c>
      <c r="BM374" s="230" t="s">
        <v>504</v>
      </c>
    </row>
    <row r="375" s="13" customFormat="1">
      <c r="A375" s="13"/>
      <c r="B375" s="232"/>
      <c r="C375" s="233"/>
      <c r="D375" s="234" t="s">
        <v>150</v>
      </c>
      <c r="E375" s="235" t="s">
        <v>1</v>
      </c>
      <c r="F375" s="236" t="s">
        <v>505</v>
      </c>
      <c r="G375" s="233"/>
      <c r="H375" s="235" t="s">
        <v>1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150</v>
      </c>
      <c r="AU375" s="242" t="s">
        <v>87</v>
      </c>
      <c r="AV375" s="13" t="s">
        <v>84</v>
      </c>
      <c r="AW375" s="13" t="s">
        <v>32</v>
      </c>
      <c r="AX375" s="13" t="s">
        <v>76</v>
      </c>
      <c r="AY375" s="242" t="s">
        <v>140</v>
      </c>
    </row>
    <row r="376" s="14" customFormat="1">
      <c r="A376" s="14"/>
      <c r="B376" s="243"/>
      <c r="C376" s="244"/>
      <c r="D376" s="234" t="s">
        <v>150</v>
      </c>
      <c r="E376" s="245" t="s">
        <v>1</v>
      </c>
      <c r="F376" s="246" t="s">
        <v>318</v>
      </c>
      <c r="G376" s="244"/>
      <c r="H376" s="247">
        <v>62.399999999999999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150</v>
      </c>
      <c r="AU376" s="253" t="s">
        <v>87</v>
      </c>
      <c r="AV376" s="14" t="s">
        <v>87</v>
      </c>
      <c r="AW376" s="14" t="s">
        <v>32</v>
      </c>
      <c r="AX376" s="14" t="s">
        <v>84</v>
      </c>
      <c r="AY376" s="253" t="s">
        <v>140</v>
      </c>
    </row>
    <row r="377" s="13" customFormat="1">
      <c r="A377" s="13"/>
      <c r="B377" s="232"/>
      <c r="C377" s="233"/>
      <c r="D377" s="234" t="s">
        <v>150</v>
      </c>
      <c r="E377" s="235" t="s">
        <v>1</v>
      </c>
      <c r="F377" s="236" t="s">
        <v>496</v>
      </c>
      <c r="G377" s="233"/>
      <c r="H377" s="235" t="s">
        <v>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150</v>
      </c>
      <c r="AU377" s="242" t="s">
        <v>87</v>
      </c>
      <c r="AV377" s="13" t="s">
        <v>84</v>
      </c>
      <c r="AW377" s="13" t="s">
        <v>32</v>
      </c>
      <c r="AX377" s="13" t="s">
        <v>76</v>
      </c>
      <c r="AY377" s="242" t="s">
        <v>140</v>
      </c>
    </row>
    <row r="378" s="13" customFormat="1">
      <c r="A378" s="13"/>
      <c r="B378" s="232"/>
      <c r="C378" s="233"/>
      <c r="D378" s="234" t="s">
        <v>150</v>
      </c>
      <c r="E378" s="235" t="s">
        <v>1</v>
      </c>
      <c r="F378" s="236" t="s">
        <v>497</v>
      </c>
      <c r="G378" s="233"/>
      <c r="H378" s="235" t="s">
        <v>1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150</v>
      </c>
      <c r="AU378" s="242" t="s">
        <v>87</v>
      </c>
      <c r="AV378" s="13" t="s">
        <v>84</v>
      </c>
      <c r="AW378" s="13" t="s">
        <v>32</v>
      </c>
      <c r="AX378" s="13" t="s">
        <v>76</v>
      </c>
      <c r="AY378" s="242" t="s">
        <v>140</v>
      </c>
    </row>
    <row r="379" s="13" customFormat="1">
      <c r="A379" s="13"/>
      <c r="B379" s="232"/>
      <c r="C379" s="233"/>
      <c r="D379" s="234" t="s">
        <v>150</v>
      </c>
      <c r="E379" s="235" t="s">
        <v>1</v>
      </c>
      <c r="F379" s="236" t="s">
        <v>498</v>
      </c>
      <c r="G379" s="233"/>
      <c r="H379" s="235" t="s">
        <v>1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150</v>
      </c>
      <c r="AU379" s="242" t="s">
        <v>87</v>
      </c>
      <c r="AV379" s="13" t="s">
        <v>84</v>
      </c>
      <c r="AW379" s="13" t="s">
        <v>32</v>
      </c>
      <c r="AX379" s="13" t="s">
        <v>76</v>
      </c>
      <c r="AY379" s="242" t="s">
        <v>140</v>
      </c>
    </row>
    <row r="380" s="13" customFormat="1">
      <c r="A380" s="13"/>
      <c r="B380" s="232"/>
      <c r="C380" s="233"/>
      <c r="D380" s="234" t="s">
        <v>150</v>
      </c>
      <c r="E380" s="235" t="s">
        <v>1</v>
      </c>
      <c r="F380" s="236" t="s">
        <v>499</v>
      </c>
      <c r="G380" s="233"/>
      <c r="H380" s="235" t="s">
        <v>1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150</v>
      </c>
      <c r="AU380" s="242" t="s">
        <v>87</v>
      </c>
      <c r="AV380" s="13" t="s">
        <v>84</v>
      </c>
      <c r="AW380" s="13" t="s">
        <v>32</v>
      </c>
      <c r="AX380" s="13" t="s">
        <v>76</v>
      </c>
      <c r="AY380" s="242" t="s">
        <v>140</v>
      </c>
    </row>
    <row r="381" s="13" customFormat="1">
      <c r="A381" s="13"/>
      <c r="B381" s="232"/>
      <c r="C381" s="233"/>
      <c r="D381" s="234" t="s">
        <v>150</v>
      </c>
      <c r="E381" s="235" t="s">
        <v>1</v>
      </c>
      <c r="F381" s="236" t="s">
        <v>500</v>
      </c>
      <c r="G381" s="233"/>
      <c r="H381" s="235" t="s">
        <v>1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150</v>
      </c>
      <c r="AU381" s="242" t="s">
        <v>87</v>
      </c>
      <c r="AV381" s="13" t="s">
        <v>84</v>
      </c>
      <c r="AW381" s="13" t="s">
        <v>32</v>
      </c>
      <c r="AX381" s="13" t="s">
        <v>76</v>
      </c>
      <c r="AY381" s="242" t="s">
        <v>140</v>
      </c>
    </row>
    <row r="382" s="2" customFormat="1" ht="24.15" customHeight="1">
      <c r="A382" s="39"/>
      <c r="B382" s="40"/>
      <c r="C382" s="219" t="s">
        <v>506</v>
      </c>
      <c r="D382" s="219" t="s">
        <v>143</v>
      </c>
      <c r="E382" s="220" t="s">
        <v>507</v>
      </c>
      <c r="F382" s="221" t="s">
        <v>508</v>
      </c>
      <c r="G382" s="222" t="s">
        <v>439</v>
      </c>
      <c r="H382" s="223">
        <v>0.20999999999999999</v>
      </c>
      <c r="I382" s="224"/>
      <c r="J382" s="225">
        <f>ROUND(I382*H382,2)</f>
        <v>0</v>
      </c>
      <c r="K382" s="221" t="s">
        <v>147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280</v>
      </c>
      <c r="AT382" s="230" t="s">
        <v>143</v>
      </c>
      <c r="AU382" s="230" t="s">
        <v>87</v>
      </c>
      <c r="AY382" s="18" t="s">
        <v>140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280</v>
      </c>
      <c r="BM382" s="230" t="s">
        <v>509</v>
      </c>
    </row>
    <row r="383" s="12" customFormat="1" ht="22.8" customHeight="1">
      <c r="A383" s="12"/>
      <c r="B383" s="203"/>
      <c r="C383" s="204"/>
      <c r="D383" s="205" t="s">
        <v>75</v>
      </c>
      <c r="E383" s="217" t="s">
        <v>510</v>
      </c>
      <c r="F383" s="217" t="s">
        <v>511</v>
      </c>
      <c r="G383" s="204"/>
      <c r="H383" s="204"/>
      <c r="I383" s="207"/>
      <c r="J383" s="218">
        <f>BK383</f>
        <v>0</v>
      </c>
      <c r="K383" s="204"/>
      <c r="L383" s="209"/>
      <c r="M383" s="210"/>
      <c r="N383" s="211"/>
      <c r="O383" s="211"/>
      <c r="P383" s="212">
        <f>SUM(P384:P528)</f>
        <v>0</v>
      </c>
      <c r="Q383" s="211"/>
      <c r="R383" s="212">
        <f>SUM(R384:R528)</f>
        <v>2.47166</v>
      </c>
      <c r="S383" s="211"/>
      <c r="T383" s="213">
        <f>SUM(T384:T528)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4" t="s">
        <v>87</v>
      </c>
      <c r="AT383" s="215" t="s">
        <v>75</v>
      </c>
      <c r="AU383" s="215" t="s">
        <v>84</v>
      </c>
      <c r="AY383" s="214" t="s">
        <v>140</v>
      </c>
      <c r="BK383" s="216">
        <f>SUM(BK384:BK528)</f>
        <v>0</v>
      </c>
    </row>
    <row r="384" s="2" customFormat="1" ht="24.15" customHeight="1">
      <c r="A384" s="39"/>
      <c r="B384" s="40"/>
      <c r="C384" s="219" t="s">
        <v>512</v>
      </c>
      <c r="D384" s="219" t="s">
        <v>143</v>
      </c>
      <c r="E384" s="220" t="s">
        <v>513</v>
      </c>
      <c r="F384" s="221" t="s">
        <v>514</v>
      </c>
      <c r="G384" s="222" t="s">
        <v>293</v>
      </c>
      <c r="H384" s="223">
        <v>26</v>
      </c>
      <c r="I384" s="224"/>
      <c r="J384" s="225">
        <f>ROUND(I384*H384,2)</f>
        <v>0</v>
      </c>
      <c r="K384" s="221" t="s">
        <v>147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0.00027</v>
      </c>
      <c r="R384" s="228">
        <f>Q384*H384</f>
        <v>0.0070200000000000002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280</v>
      </c>
      <c r="AT384" s="230" t="s">
        <v>143</v>
      </c>
      <c r="AU384" s="230" t="s">
        <v>87</v>
      </c>
      <c r="AY384" s="18" t="s">
        <v>140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280</v>
      </c>
      <c r="BM384" s="230" t="s">
        <v>515</v>
      </c>
    </row>
    <row r="385" s="13" customFormat="1">
      <c r="A385" s="13"/>
      <c r="B385" s="232"/>
      <c r="C385" s="233"/>
      <c r="D385" s="234" t="s">
        <v>150</v>
      </c>
      <c r="E385" s="235" t="s">
        <v>1</v>
      </c>
      <c r="F385" s="236" t="s">
        <v>516</v>
      </c>
      <c r="G385" s="233"/>
      <c r="H385" s="235" t="s">
        <v>1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150</v>
      </c>
      <c r="AU385" s="242" t="s">
        <v>87</v>
      </c>
      <c r="AV385" s="13" t="s">
        <v>84</v>
      </c>
      <c r="AW385" s="13" t="s">
        <v>32</v>
      </c>
      <c r="AX385" s="13" t="s">
        <v>76</v>
      </c>
      <c r="AY385" s="242" t="s">
        <v>140</v>
      </c>
    </row>
    <row r="386" s="14" customFormat="1">
      <c r="A386" s="14"/>
      <c r="B386" s="243"/>
      <c r="C386" s="244"/>
      <c r="D386" s="234" t="s">
        <v>150</v>
      </c>
      <c r="E386" s="245" t="s">
        <v>1</v>
      </c>
      <c r="F386" s="246" t="s">
        <v>517</v>
      </c>
      <c r="G386" s="244"/>
      <c r="H386" s="247">
        <v>26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150</v>
      </c>
      <c r="AU386" s="253" t="s">
        <v>87</v>
      </c>
      <c r="AV386" s="14" t="s">
        <v>87</v>
      </c>
      <c r="AW386" s="14" t="s">
        <v>32</v>
      </c>
      <c r="AX386" s="14" t="s">
        <v>84</v>
      </c>
      <c r="AY386" s="253" t="s">
        <v>140</v>
      </c>
    </row>
    <row r="387" s="13" customFormat="1">
      <c r="A387" s="13"/>
      <c r="B387" s="232"/>
      <c r="C387" s="233"/>
      <c r="D387" s="234" t="s">
        <v>150</v>
      </c>
      <c r="E387" s="235" t="s">
        <v>1</v>
      </c>
      <c r="F387" s="236" t="s">
        <v>518</v>
      </c>
      <c r="G387" s="233"/>
      <c r="H387" s="235" t="s">
        <v>1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150</v>
      </c>
      <c r="AU387" s="242" t="s">
        <v>87</v>
      </c>
      <c r="AV387" s="13" t="s">
        <v>84</v>
      </c>
      <c r="AW387" s="13" t="s">
        <v>32</v>
      </c>
      <c r="AX387" s="13" t="s">
        <v>76</v>
      </c>
      <c r="AY387" s="242" t="s">
        <v>140</v>
      </c>
    </row>
    <row r="388" s="13" customFormat="1">
      <c r="A388" s="13"/>
      <c r="B388" s="232"/>
      <c r="C388" s="233"/>
      <c r="D388" s="234" t="s">
        <v>150</v>
      </c>
      <c r="E388" s="235" t="s">
        <v>1</v>
      </c>
      <c r="F388" s="236" t="s">
        <v>519</v>
      </c>
      <c r="G388" s="233"/>
      <c r="H388" s="235" t="s">
        <v>1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150</v>
      </c>
      <c r="AU388" s="242" t="s">
        <v>87</v>
      </c>
      <c r="AV388" s="13" t="s">
        <v>84</v>
      </c>
      <c r="AW388" s="13" t="s">
        <v>32</v>
      </c>
      <c r="AX388" s="13" t="s">
        <v>76</v>
      </c>
      <c r="AY388" s="242" t="s">
        <v>140</v>
      </c>
    </row>
    <row r="389" s="2" customFormat="1" ht="24.15" customHeight="1">
      <c r="A389" s="39"/>
      <c r="B389" s="40"/>
      <c r="C389" s="219" t="s">
        <v>520</v>
      </c>
      <c r="D389" s="219" t="s">
        <v>143</v>
      </c>
      <c r="E389" s="220" t="s">
        <v>521</v>
      </c>
      <c r="F389" s="221" t="s">
        <v>522</v>
      </c>
      <c r="G389" s="222" t="s">
        <v>155</v>
      </c>
      <c r="H389" s="223">
        <v>45</v>
      </c>
      <c r="I389" s="224"/>
      <c r="J389" s="225">
        <f>ROUND(I389*H389,2)</f>
        <v>0</v>
      </c>
      <c r="K389" s="221" t="s">
        <v>147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0.00027</v>
      </c>
      <c r="R389" s="228">
        <f>Q389*H389</f>
        <v>0.012149999999999999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280</v>
      </c>
      <c r="AT389" s="230" t="s">
        <v>143</v>
      </c>
      <c r="AU389" s="230" t="s">
        <v>87</v>
      </c>
      <c r="AY389" s="18" t="s">
        <v>140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280</v>
      </c>
      <c r="BM389" s="230" t="s">
        <v>523</v>
      </c>
    </row>
    <row r="390" s="13" customFormat="1">
      <c r="A390" s="13"/>
      <c r="B390" s="232"/>
      <c r="C390" s="233"/>
      <c r="D390" s="234" t="s">
        <v>150</v>
      </c>
      <c r="E390" s="235" t="s">
        <v>1</v>
      </c>
      <c r="F390" s="236" t="s">
        <v>524</v>
      </c>
      <c r="G390" s="233"/>
      <c r="H390" s="235" t="s">
        <v>1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150</v>
      </c>
      <c r="AU390" s="242" t="s">
        <v>87</v>
      </c>
      <c r="AV390" s="13" t="s">
        <v>84</v>
      </c>
      <c r="AW390" s="13" t="s">
        <v>32</v>
      </c>
      <c r="AX390" s="13" t="s">
        <v>76</v>
      </c>
      <c r="AY390" s="242" t="s">
        <v>140</v>
      </c>
    </row>
    <row r="391" s="14" customFormat="1">
      <c r="A391" s="14"/>
      <c r="B391" s="243"/>
      <c r="C391" s="244"/>
      <c r="D391" s="234" t="s">
        <v>150</v>
      </c>
      <c r="E391" s="245" t="s">
        <v>1</v>
      </c>
      <c r="F391" s="246" t="s">
        <v>525</v>
      </c>
      <c r="G391" s="244"/>
      <c r="H391" s="247">
        <v>37.719999999999999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150</v>
      </c>
      <c r="AU391" s="253" t="s">
        <v>87</v>
      </c>
      <c r="AV391" s="14" t="s">
        <v>87</v>
      </c>
      <c r="AW391" s="14" t="s">
        <v>32</v>
      </c>
      <c r="AX391" s="14" t="s">
        <v>76</v>
      </c>
      <c r="AY391" s="253" t="s">
        <v>140</v>
      </c>
    </row>
    <row r="392" s="14" customFormat="1">
      <c r="A392" s="14"/>
      <c r="B392" s="243"/>
      <c r="C392" s="244"/>
      <c r="D392" s="234" t="s">
        <v>150</v>
      </c>
      <c r="E392" s="245" t="s">
        <v>1</v>
      </c>
      <c r="F392" s="246" t="s">
        <v>526</v>
      </c>
      <c r="G392" s="244"/>
      <c r="H392" s="247">
        <v>7.0199999999999996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150</v>
      </c>
      <c r="AU392" s="253" t="s">
        <v>87</v>
      </c>
      <c r="AV392" s="14" t="s">
        <v>87</v>
      </c>
      <c r="AW392" s="14" t="s">
        <v>32</v>
      </c>
      <c r="AX392" s="14" t="s">
        <v>76</v>
      </c>
      <c r="AY392" s="253" t="s">
        <v>140</v>
      </c>
    </row>
    <row r="393" s="14" customFormat="1">
      <c r="A393" s="14"/>
      <c r="B393" s="243"/>
      <c r="C393" s="244"/>
      <c r="D393" s="234" t="s">
        <v>150</v>
      </c>
      <c r="E393" s="245" t="s">
        <v>1</v>
      </c>
      <c r="F393" s="246" t="s">
        <v>527</v>
      </c>
      <c r="G393" s="244"/>
      <c r="H393" s="247">
        <v>0.26000000000000001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150</v>
      </c>
      <c r="AU393" s="253" t="s">
        <v>87</v>
      </c>
      <c r="AV393" s="14" t="s">
        <v>87</v>
      </c>
      <c r="AW393" s="14" t="s">
        <v>32</v>
      </c>
      <c r="AX393" s="14" t="s">
        <v>76</v>
      </c>
      <c r="AY393" s="253" t="s">
        <v>140</v>
      </c>
    </row>
    <row r="394" s="15" customFormat="1">
      <c r="A394" s="15"/>
      <c r="B394" s="254"/>
      <c r="C394" s="255"/>
      <c r="D394" s="234" t="s">
        <v>150</v>
      </c>
      <c r="E394" s="256" t="s">
        <v>1</v>
      </c>
      <c r="F394" s="257" t="s">
        <v>173</v>
      </c>
      <c r="G394" s="255"/>
      <c r="H394" s="258">
        <v>44.999999999999993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150</v>
      </c>
      <c r="AU394" s="264" t="s">
        <v>87</v>
      </c>
      <c r="AV394" s="15" t="s">
        <v>148</v>
      </c>
      <c r="AW394" s="15" t="s">
        <v>32</v>
      </c>
      <c r="AX394" s="15" t="s">
        <v>84</v>
      </c>
      <c r="AY394" s="264" t="s">
        <v>140</v>
      </c>
    </row>
    <row r="395" s="13" customFormat="1">
      <c r="A395" s="13"/>
      <c r="B395" s="232"/>
      <c r="C395" s="233"/>
      <c r="D395" s="234" t="s">
        <v>150</v>
      </c>
      <c r="E395" s="235" t="s">
        <v>1</v>
      </c>
      <c r="F395" s="236" t="s">
        <v>518</v>
      </c>
      <c r="G395" s="233"/>
      <c r="H395" s="235" t="s">
        <v>1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150</v>
      </c>
      <c r="AU395" s="242" t="s">
        <v>87</v>
      </c>
      <c r="AV395" s="13" t="s">
        <v>84</v>
      </c>
      <c r="AW395" s="13" t="s">
        <v>32</v>
      </c>
      <c r="AX395" s="13" t="s">
        <v>76</v>
      </c>
      <c r="AY395" s="242" t="s">
        <v>140</v>
      </c>
    </row>
    <row r="396" s="13" customFormat="1">
      <c r="A396" s="13"/>
      <c r="B396" s="232"/>
      <c r="C396" s="233"/>
      <c r="D396" s="234" t="s">
        <v>150</v>
      </c>
      <c r="E396" s="235" t="s">
        <v>1</v>
      </c>
      <c r="F396" s="236" t="s">
        <v>528</v>
      </c>
      <c r="G396" s="233"/>
      <c r="H396" s="235" t="s">
        <v>1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150</v>
      </c>
      <c r="AU396" s="242" t="s">
        <v>87</v>
      </c>
      <c r="AV396" s="13" t="s">
        <v>84</v>
      </c>
      <c r="AW396" s="13" t="s">
        <v>32</v>
      </c>
      <c r="AX396" s="13" t="s">
        <v>76</v>
      </c>
      <c r="AY396" s="242" t="s">
        <v>140</v>
      </c>
    </row>
    <row r="397" s="2" customFormat="1" ht="24.15" customHeight="1">
      <c r="A397" s="39"/>
      <c r="B397" s="40"/>
      <c r="C397" s="219" t="s">
        <v>529</v>
      </c>
      <c r="D397" s="219" t="s">
        <v>143</v>
      </c>
      <c r="E397" s="220" t="s">
        <v>530</v>
      </c>
      <c r="F397" s="221" t="s">
        <v>531</v>
      </c>
      <c r="G397" s="222" t="s">
        <v>155</v>
      </c>
      <c r="H397" s="223">
        <v>126</v>
      </c>
      <c r="I397" s="224"/>
      <c r="J397" s="225">
        <f>ROUND(I397*H397,2)</f>
        <v>0</v>
      </c>
      <c r="K397" s="221" t="s">
        <v>147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0.00025999999999999998</v>
      </c>
      <c r="R397" s="228">
        <f>Q397*H397</f>
        <v>0.032759999999999997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280</v>
      </c>
      <c r="AT397" s="230" t="s">
        <v>143</v>
      </c>
      <c r="AU397" s="230" t="s">
        <v>87</v>
      </c>
      <c r="AY397" s="18" t="s">
        <v>140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280</v>
      </c>
      <c r="BM397" s="230" t="s">
        <v>532</v>
      </c>
    </row>
    <row r="398" s="13" customFormat="1">
      <c r="A398" s="13"/>
      <c r="B398" s="232"/>
      <c r="C398" s="233"/>
      <c r="D398" s="234" t="s">
        <v>150</v>
      </c>
      <c r="E398" s="235" t="s">
        <v>1</v>
      </c>
      <c r="F398" s="236" t="s">
        <v>533</v>
      </c>
      <c r="G398" s="233"/>
      <c r="H398" s="235" t="s">
        <v>1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150</v>
      </c>
      <c r="AU398" s="242" t="s">
        <v>87</v>
      </c>
      <c r="AV398" s="13" t="s">
        <v>84</v>
      </c>
      <c r="AW398" s="13" t="s">
        <v>32</v>
      </c>
      <c r="AX398" s="13" t="s">
        <v>76</v>
      </c>
      <c r="AY398" s="242" t="s">
        <v>140</v>
      </c>
    </row>
    <row r="399" s="14" customFormat="1">
      <c r="A399" s="14"/>
      <c r="B399" s="243"/>
      <c r="C399" s="244"/>
      <c r="D399" s="234" t="s">
        <v>150</v>
      </c>
      <c r="E399" s="245" t="s">
        <v>1</v>
      </c>
      <c r="F399" s="246" t="s">
        <v>534</v>
      </c>
      <c r="G399" s="244"/>
      <c r="H399" s="247">
        <v>126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150</v>
      </c>
      <c r="AU399" s="253" t="s">
        <v>87</v>
      </c>
      <c r="AV399" s="14" t="s">
        <v>87</v>
      </c>
      <c r="AW399" s="14" t="s">
        <v>32</v>
      </c>
      <c r="AX399" s="14" t="s">
        <v>84</v>
      </c>
      <c r="AY399" s="253" t="s">
        <v>140</v>
      </c>
    </row>
    <row r="400" s="13" customFormat="1">
      <c r="A400" s="13"/>
      <c r="B400" s="232"/>
      <c r="C400" s="233"/>
      <c r="D400" s="234" t="s">
        <v>150</v>
      </c>
      <c r="E400" s="235" t="s">
        <v>1</v>
      </c>
      <c r="F400" s="236" t="s">
        <v>518</v>
      </c>
      <c r="G400" s="233"/>
      <c r="H400" s="235" t="s">
        <v>1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150</v>
      </c>
      <c r="AU400" s="242" t="s">
        <v>87</v>
      </c>
      <c r="AV400" s="13" t="s">
        <v>84</v>
      </c>
      <c r="AW400" s="13" t="s">
        <v>32</v>
      </c>
      <c r="AX400" s="13" t="s">
        <v>76</v>
      </c>
      <c r="AY400" s="242" t="s">
        <v>140</v>
      </c>
    </row>
    <row r="401" s="13" customFormat="1">
      <c r="A401" s="13"/>
      <c r="B401" s="232"/>
      <c r="C401" s="233"/>
      <c r="D401" s="234" t="s">
        <v>150</v>
      </c>
      <c r="E401" s="235" t="s">
        <v>1</v>
      </c>
      <c r="F401" s="236" t="s">
        <v>528</v>
      </c>
      <c r="G401" s="233"/>
      <c r="H401" s="235" t="s">
        <v>1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150</v>
      </c>
      <c r="AU401" s="242" t="s">
        <v>87</v>
      </c>
      <c r="AV401" s="13" t="s">
        <v>84</v>
      </c>
      <c r="AW401" s="13" t="s">
        <v>32</v>
      </c>
      <c r="AX401" s="13" t="s">
        <v>76</v>
      </c>
      <c r="AY401" s="242" t="s">
        <v>140</v>
      </c>
    </row>
    <row r="402" s="2" customFormat="1" ht="49.05" customHeight="1">
      <c r="A402" s="39"/>
      <c r="B402" s="40"/>
      <c r="C402" s="265" t="s">
        <v>535</v>
      </c>
      <c r="D402" s="265" t="s">
        <v>233</v>
      </c>
      <c r="E402" s="266" t="s">
        <v>536</v>
      </c>
      <c r="F402" s="267" t="s">
        <v>537</v>
      </c>
      <c r="G402" s="268" t="s">
        <v>293</v>
      </c>
      <c r="H402" s="269">
        <v>5</v>
      </c>
      <c r="I402" s="270"/>
      <c r="J402" s="271">
        <f>ROUND(I402*H402,2)</f>
        <v>0</v>
      </c>
      <c r="K402" s="267" t="s">
        <v>1</v>
      </c>
      <c r="L402" s="272"/>
      <c r="M402" s="273" t="s">
        <v>1</v>
      </c>
      <c r="N402" s="274" t="s">
        <v>41</v>
      </c>
      <c r="O402" s="92"/>
      <c r="P402" s="228">
        <f>O402*H402</f>
        <v>0</v>
      </c>
      <c r="Q402" s="228">
        <v>0.0077999999999999996</v>
      </c>
      <c r="R402" s="228">
        <f>Q402*H402</f>
        <v>0.039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387</v>
      </c>
      <c r="AT402" s="230" t="s">
        <v>233</v>
      </c>
      <c r="AU402" s="230" t="s">
        <v>87</v>
      </c>
      <c r="AY402" s="18" t="s">
        <v>140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280</v>
      </c>
      <c r="BM402" s="230" t="s">
        <v>538</v>
      </c>
    </row>
    <row r="403" s="2" customFormat="1">
      <c r="A403" s="39"/>
      <c r="B403" s="40"/>
      <c r="C403" s="41"/>
      <c r="D403" s="234" t="s">
        <v>539</v>
      </c>
      <c r="E403" s="41"/>
      <c r="F403" s="275" t="s">
        <v>540</v>
      </c>
      <c r="G403" s="41"/>
      <c r="H403" s="41"/>
      <c r="I403" s="276"/>
      <c r="J403" s="41"/>
      <c r="K403" s="41"/>
      <c r="L403" s="45"/>
      <c r="M403" s="277"/>
      <c r="N403" s="278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539</v>
      </c>
      <c r="AU403" s="18" t="s">
        <v>87</v>
      </c>
    </row>
    <row r="404" s="13" customFormat="1">
      <c r="A404" s="13"/>
      <c r="B404" s="232"/>
      <c r="C404" s="233"/>
      <c r="D404" s="234" t="s">
        <v>150</v>
      </c>
      <c r="E404" s="235" t="s">
        <v>1</v>
      </c>
      <c r="F404" s="236" t="s">
        <v>541</v>
      </c>
      <c r="G404" s="233"/>
      <c r="H404" s="235" t="s">
        <v>1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150</v>
      </c>
      <c r="AU404" s="242" t="s">
        <v>87</v>
      </c>
      <c r="AV404" s="13" t="s">
        <v>84</v>
      </c>
      <c r="AW404" s="13" t="s">
        <v>32</v>
      </c>
      <c r="AX404" s="13" t="s">
        <v>76</v>
      </c>
      <c r="AY404" s="242" t="s">
        <v>140</v>
      </c>
    </row>
    <row r="405" s="13" customFormat="1">
      <c r="A405" s="13"/>
      <c r="B405" s="232"/>
      <c r="C405" s="233"/>
      <c r="D405" s="234" t="s">
        <v>150</v>
      </c>
      <c r="E405" s="235" t="s">
        <v>1</v>
      </c>
      <c r="F405" s="236" t="s">
        <v>542</v>
      </c>
      <c r="G405" s="233"/>
      <c r="H405" s="235" t="s">
        <v>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150</v>
      </c>
      <c r="AU405" s="242" t="s">
        <v>87</v>
      </c>
      <c r="AV405" s="13" t="s">
        <v>84</v>
      </c>
      <c r="AW405" s="13" t="s">
        <v>32</v>
      </c>
      <c r="AX405" s="13" t="s">
        <v>76</v>
      </c>
      <c r="AY405" s="242" t="s">
        <v>140</v>
      </c>
    </row>
    <row r="406" s="13" customFormat="1">
      <c r="A406" s="13"/>
      <c r="B406" s="232"/>
      <c r="C406" s="233"/>
      <c r="D406" s="234" t="s">
        <v>150</v>
      </c>
      <c r="E406" s="235" t="s">
        <v>1</v>
      </c>
      <c r="F406" s="236" t="s">
        <v>543</v>
      </c>
      <c r="G406" s="233"/>
      <c r="H406" s="235" t="s">
        <v>1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150</v>
      </c>
      <c r="AU406" s="242" t="s">
        <v>87</v>
      </c>
      <c r="AV406" s="13" t="s">
        <v>84</v>
      </c>
      <c r="AW406" s="13" t="s">
        <v>32</v>
      </c>
      <c r="AX406" s="13" t="s">
        <v>76</v>
      </c>
      <c r="AY406" s="242" t="s">
        <v>140</v>
      </c>
    </row>
    <row r="407" s="14" customFormat="1">
      <c r="A407" s="14"/>
      <c r="B407" s="243"/>
      <c r="C407" s="244"/>
      <c r="D407" s="234" t="s">
        <v>150</v>
      </c>
      <c r="E407" s="245" t="s">
        <v>1</v>
      </c>
      <c r="F407" s="246" t="s">
        <v>176</v>
      </c>
      <c r="G407" s="244"/>
      <c r="H407" s="247">
        <v>5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150</v>
      </c>
      <c r="AU407" s="253" t="s">
        <v>87</v>
      </c>
      <c r="AV407" s="14" t="s">
        <v>87</v>
      </c>
      <c r="AW407" s="14" t="s">
        <v>32</v>
      </c>
      <c r="AX407" s="14" t="s">
        <v>84</v>
      </c>
      <c r="AY407" s="253" t="s">
        <v>140</v>
      </c>
    </row>
    <row r="408" s="13" customFormat="1">
      <c r="A408" s="13"/>
      <c r="B408" s="232"/>
      <c r="C408" s="233"/>
      <c r="D408" s="234" t="s">
        <v>150</v>
      </c>
      <c r="E408" s="235" t="s">
        <v>1</v>
      </c>
      <c r="F408" s="236" t="s">
        <v>544</v>
      </c>
      <c r="G408" s="233"/>
      <c r="H408" s="235" t="s">
        <v>1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150</v>
      </c>
      <c r="AU408" s="242" t="s">
        <v>87</v>
      </c>
      <c r="AV408" s="13" t="s">
        <v>84</v>
      </c>
      <c r="AW408" s="13" t="s">
        <v>32</v>
      </c>
      <c r="AX408" s="13" t="s">
        <v>76</v>
      </c>
      <c r="AY408" s="242" t="s">
        <v>140</v>
      </c>
    </row>
    <row r="409" s="2" customFormat="1" ht="49.05" customHeight="1">
      <c r="A409" s="39"/>
      <c r="B409" s="40"/>
      <c r="C409" s="265" t="s">
        <v>545</v>
      </c>
      <c r="D409" s="265" t="s">
        <v>233</v>
      </c>
      <c r="E409" s="266" t="s">
        <v>546</v>
      </c>
      <c r="F409" s="267" t="s">
        <v>547</v>
      </c>
      <c r="G409" s="268" t="s">
        <v>293</v>
      </c>
      <c r="H409" s="269">
        <v>21</v>
      </c>
      <c r="I409" s="270"/>
      <c r="J409" s="271">
        <f>ROUND(I409*H409,2)</f>
        <v>0</v>
      </c>
      <c r="K409" s="267" t="s">
        <v>1</v>
      </c>
      <c r="L409" s="272"/>
      <c r="M409" s="273" t="s">
        <v>1</v>
      </c>
      <c r="N409" s="274" t="s">
        <v>41</v>
      </c>
      <c r="O409" s="92"/>
      <c r="P409" s="228">
        <f>O409*H409</f>
        <v>0</v>
      </c>
      <c r="Q409" s="228">
        <v>0.01</v>
      </c>
      <c r="R409" s="228">
        <f>Q409*H409</f>
        <v>0.20999999999999999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387</v>
      </c>
      <c r="AT409" s="230" t="s">
        <v>233</v>
      </c>
      <c r="AU409" s="230" t="s">
        <v>87</v>
      </c>
      <c r="AY409" s="18" t="s">
        <v>140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84</v>
      </c>
      <c r="BK409" s="231">
        <f>ROUND(I409*H409,2)</f>
        <v>0</v>
      </c>
      <c r="BL409" s="18" t="s">
        <v>280</v>
      </c>
      <c r="BM409" s="230" t="s">
        <v>548</v>
      </c>
    </row>
    <row r="410" s="2" customFormat="1">
      <c r="A410" s="39"/>
      <c r="B410" s="40"/>
      <c r="C410" s="41"/>
      <c r="D410" s="234" t="s">
        <v>539</v>
      </c>
      <c r="E410" s="41"/>
      <c r="F410" s="275" t="s">
        <v>540</v>
      </c>
      <c r="G410" s="41"/>
      <c r="H410" s="41"/>
      <c r="I410" s="276"/>
      <c r="J410" s="41"/>
      <c r="K410" s="41"/>
      <c r="L410" s="45"/>
      <c r="M410" s="277"/>
      <c r="N410" s="278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539</v>
      </c>
      <c r="AU410" s="18" t="s">
        <v>87</v>
      </c>
    </row>
    <row r="411" s="13" customFormat="1">
      <c r="A411" s="13"/>
      <c r="B411" s="232"/>
      <c r="C411" s="233"/>
      <c r="D411" s="234" t="s">
        <v>150</v>
      </c>
      <c r="E411" s="235" t="s">
        <v>1</v>
      </c>
      <c r="F411" s="236" t="s">
        <v>541</v>
      </c>
      <c r="G411" s="233"/>
      <c r="H411" s="235" t="s">
        <v>1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150</v>
      </c>
      <c r="AU411" s="242" t="s">
        <v>87</v>
      </c>
      <c r="AV411" s="13" t="s">
        <v>84</v>
      </c>
      <c r="AW411" s="13" t="s">
        <v>32</v>
      </c>
      <c r="AX411" s="13" t="s">
        <v>76</v>
      </c>
      <c r="AY411" s="242" t="s">
        <v>140</v>
      </c>
    </row>
    <row r="412" s="13" customFormat="1">
      <c r="A412" s="13"/>
      <c r="B412" s="232"/>
      <c r="C412" s="233"/>
      <c r="D412" s="234" t="s">
        <v>150</v>
      </c>
      <c r="E412" s="235" t="s">
        <v>1</v>
      </c>
      <c r="F412" s="236" t="s">
        <v>542</v>
      </c>
      <c r="G412" s="233"/>
      <c r="H412" s="235" t="s">
        <v>1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150</v>
      </c>
      <c r="AU412" s="242" t="s">
        <v>87</v>
      </c>
      <c r="AV412" s="13" t="s">
        <v>84</v>
      </c>
      <c r="AW412" s="13" t="s">
        <v>32</v>
      </c>
      <c r="AX412" s="13" t="s">
        <v>76</v>
      </c>
      <c r="AY412" s="242" t="s">
        <v>140</v>
      </c>
    </row>
    <row r="413" s="13" customFormat="1">
      <c r="A413" s="13"/>
      <c r="B413" s="232"/>
      <c r="C413" s="233"/>
      <c r="D413" s="234" t="s">
        <v>150</v>
      </c>
      <c r="E413" s="235" t="s">
        <v>1</v>
      </c>
      <c r="F413" s="236" t="s">
        <v>543</v>
      </c>
      <c r="G413" s="233"/>
      <c r="H413" s="235" t="s">
        <v>1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150</v>
      </c>
      <c r="AU413" s="242" t="s">
        <v>87</v>
      </c>
      <c r="AV413" s="13" t="s">
        <v>84</v>
      </c>
      <c r="AW413" s="13" t="s">
        <v>32</v>
      </c>
      <c r="AX413" s="13" t="s">
        <v>76</v>
      </c>
      <c r="AY413" s="242" t="s">
        <v>140</v>
      </c>
    </row>
    <row r="414" s="14" customFormat="1">
      <c r="A414" s="14"/>
      <c r="B414" s="243"/>
      <c r="C414" s="244"/>
      <c r="D414" s="234" t="s">
        <v>150</v>
      </c>
      <c r="E414" s="245" t="s">
        <v>1</v>
      </c>
      <c r="F414" s="246" t="s">
        <v>7</v>
      </c>
      <c r="G414" s="244"/>
      <c r="H414" s="247">
        <v>21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150</v>
      </c>
      <c r="AU414" s="253" t="s">
        <v>87</v>
      </c>
      <c r="AV414" s="14" t="s">
        <v>87</v>
      </c>
      <c r="AW414" s="14" t="s">
        <v>32</v>
      </c>
      <c r="AX414" s="14" t="s">
        <v>84</v>
      </c>
      <c r="AY414" s="253" t="s">
        <v>140</v>
      </c>
    </row>
    <row r="415" s="13" customFormat="1">
      <c r="A415" s="13"/>
      <c r="B415" s="232"/>
      <c r="C415" s="233"/>
      <c r="D415" s="234" t="s">
        <v>150</v>
      </c>
      <c r="E415" s="235" t="s">
        <v>1</v>
      </c>
      <c r="F415" s="236" t="s">
        <v>544</v>
      </c>
      <c r="G415" s="233"/>
      <c r="H415" s="235" t="s">
        <v>1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150</v>
      </c>
      <c r="AU415" s="242" t="s">
        <v>87</v>
      </c>
      <c r="AV415" s="13" t="s">
        <v>84</v>
      </c>
      <c r="AW415" s="13" t="s">
        <v>32</v>
      </c>
      <c r="AX415" s="13" t="s">
        <v>76</v>
      </c>
      <c r="AY415" s="242" t="s">
        <v>140</v>
      </c>
    </row>
    <row r="416" s="2" customFormat="1" ht="49.05" customHeight="1">
      <c r="A416" s="39"/>
      <c r="B416" s="40"/>
      <c r="C416" s="265" t="s">
        <v>549</v>
      </c>
      <c r="D416" s="265" t="s">
        <v>233</v>
      </c>
      <c r="E416" s="266" t="s">
        <v>550</v>
      </c>
      <c r="F416" s="267" t="s">
        <v>551</v>
      </c>
      <c r="G416" s="268" t="s">
        <v>293</v>
      </c>
      <c r="H416" s="269">
        <v>16</v>
      </c>
      <c r="I416" s="270"/>
      <c r="J416" s="271">
        <f>ROUND(I416*H416,2)</f>
        <v>0</v>
      </c>
      <c r="K416" s="267" t="s">
        <v>1</v>
      </c>
      <c r="L416" s="272"/>
      <c r="M416" s="273" t="s">
        <v>1</v>
      </c>
      <c r="N416" s="274" t="s">
        <v>41</v>
      </c>
      <c r="O416" s="92"/>
      <c r="P416" s="228">
        <f>O416*H416</f>
        <v>0</v>
      </c>
      <c r="Q416" s="228">
        <v>0.014800000000000001</v>
      </c>
      <c r="R416" s="228">
        <f>Q416*H416</f>
        <v>0.23680000000000001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387</v>
      </c>
      <c r="AT416" s="230" t="s">
        <v>233</v>
      </c>
      <c r="AU416" s="230" t="s">
        <v>87</v>
      </c>
      <c r="AY416" s="18" t="s">
        <v>140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84</v>
      </c>
      <c r="BK416" s="231">
        <f>ROUND(I416*H416,2)</f>
        <v>0</v>
      </c>
      <c r="BL416" s="18" t="s">
        <v>280</v>
      </c>
      <c r="BM416" s="230" t="s">
        <v>552</v>
      </c>
    </row>
    <row r="417" s="2" customFormat="1">
      <c r="A417" s="39"/>
      <c r="B417" s="40"/>
      <c r="C417" s="41"/>
      <c r="D417" s="234" t="s">
        <v>539</v>
      </c>
      <c r="E417" s="41"/>
      <c r="F417" s="275" t="s">
        <v>540</v>
      </c>
      <c r="G417" s="41"/>
      <c r="H417" s="41"/>
      <c r="I417" s="276"/>
      <c r="J417" s="41"/>
      <c r="K417" s="41"/>
      <c r="L417" s="45"/>
      <c r="M417" s="277"/>
      <c r="N417" s="278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539</v>
      </c>
      <c r="AU417" s="18" t="s">
        <v>87</v>
      </c>
    </row>
    <row r="418" s="13" customFormat="1">
      <c r="A418" s="13"/>
      <c r="B418" s="232"/>
      <c r="C418" s="233"/>
      <c r="D418" s="234" t="s">
        <v>150</v>
      </c>
      <c r="E418" s="235" t="s">
        <v>1</v>
      </c>
      <c r="F418" s="236" t="s">
        <v>541</v>
      </c>
      <c r="G418" s="233"/>
      <c r="H418" s="235" t="s">
        <v>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150</v>
      </c>
      <c r="AU418" s="242" t="s">
        <v>87</v>
      </c>
      <c r="AV418" s="13" t="s">
        <v>84</v>
      </c>
      <c r="AW418" s="13" t="s">
        <v>32</v>
      </c>
      <c r="AX418" s="13" t="s">
        <v>76</v>
      </c>
      <c r="AY418" s="242" t="s">
        <v>140</v>
      </c>
    </row>
    <row r="419" s="13" customFormat="1">
      <c r="A419" s="13"/>
      <c r="B419" s="232"/>
      <c r="C419" s="233"/>
      <c r="D419" s="234" t="s">
        <v>150</v>
      </c>
      <c r="E419" s="235" t="s">
        <v>1</v>
      </c>
      <c r="F419" s="236" t="s">
        <v>542</v>
      </c>
      <c r="G419" s="233"/>
      <c r="H419" s="235" t="s">
        <v>1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150</v>
      </c>
      <c r="AU419" s="242" t="s">
        <v>87</v>
      </c>
      <c r="AV419" s="13" t="s">
        <v>84</v>
      </c>
      <c r="AW419" s="13" t="s">
        <v>32</v>
      </c>
      <c r="AX419" s="13" t="s">
        <v>76</v>
      </c>
      <c r="AY419" s="242" t="s">
        <v>140</v>
      </c>
    </row>
    <row r="420" s="13" customFormat="1">
      <c r="A420" s="13"/>
      <c r="B420" s="232"/>
      <c r="C420" s="233"/>
      <c r="D420" s="234" t="s">
        <v>150</v>
      </c>
      <c r="E420" s="235" t="s">
        <v>1</v>
      </c>
      <c r="F420" s="236" t="s">
        <v>543</v>
      </c>
      <c r="G420" s="233"/>
      <c r="H420" s="235" t="s">
        <v>1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150</v>
      </c>
      <c r="AU420" s="242" t="s">
        <v>87</v>
      </c>
      <c r="AV420" s="13" t="s">
        <v>84</v>
      </c>
      <c r="AW420" s="13" t="s">
        <v>32</v>
      </c>
      <c r="AX420" s="13" t="s">
        <v>76</v>
      </c>
      <c r="AY420" s="242" t="s">
        <v>140</v>
      </c>
    </row>
    <row r="421" s="14" customFormat="1">
      <c r="A421" s="14"/>
      <c r="B421" s="243"/>
      <c r="C421" s="244"/>
      <c r="D421" s="234" t="s">
        <v>150</v>
      </c>
      <c r="E421" s="245" t="s">
        <v>1</v>
      </c>
      <c r="F421" s="246" t="s">
        <v>280</v>
      </c>
      <c r="G421" s="244"/>
      <c r="H421" s="247">
        <v>16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150</v>
      </c>
      <c r="AU421" s="253" t="s">
        <v>87</v>
      </c>
      <c r="AV421" s="14" t="s">
        <v>87</v>
      </c>
      <c r="AW421" s="14" t="s">
        <v>32</v>
      </c>
      <c r="AX421" s="14" t="s">
        <v>84</v>
      </c>
      <c r="AY421" s="253" t="s">
        <v>140</v>
      </c>
    </row>
    <row r="422" s="13" customFormat="1">
      <c r="A422" s="13"/>
      <c r="B422" s="232"/>
      <c r="C422" s="233"/>
      <c r="D422" s="234" t="s">
        <v>150</v>
      </c>
      <c r="E422" s="235" t="s">
        <v>1</v>
      </c>
      <c r="F422" s="236" t="s">
        <v>544</v>
      </c>
      <c r="G422" s="233"/>
      <c r="H422" s="235" t="s">
        <v>1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150</v>
      </c>
      <c r="AU422" s="242" t="s">
        <v>87</v>
      </c>
      <c r="AV422" s="13" t="s">
        <v>84</v>
      </c>
      <c r="AW422" s="13" t="s">
        <v>32</v>
      </c>
      <c r="AX422" s="13" t="s">
        <v>76</v>
      </c>
      <c r="AY422" s="242" t="s">
        <v>140</v>
      </c>
    </row>
    <row r="423" s="2" customFormat="1" ht="49.05" customHeight="1">
      <c r="A423" s="39"/>
      <c r="B423" s="40"/>
      <c r="C423" s="265" t="s">
        <v>553</v>
      </c>
      <c r="D423" s="265" t="s">
        <v>233</v>
      </c>
      <c r="E423" s="266" t="s">
        <v>554</v>
      </c>
      <c r="F423" s="267" t="s">
        <v>555</v>
      </c>
      <c r="G423" s="268" t="s">
        <v>293</v>
      </c>
      <c r="H423" s="269">
        <v>8</v>
      </c>
      <c r="I423" s="270"/>
      <c r="J423" s="271">
        <f>ROUND(I423*H423,2)</f>
        <v>0</v>
      </c>
      <c r="K423" s="267" t="s">
        <v>1</v>
      </c>
      <c r="L423" s="272"/>
      <c r="M423" s="273" t="s">
        <v>1</v>
      </c>
      <c r="N423" s="274" t="s">
        <v>41</v>
      </c>
      <c r="O423" s="92"/>
      <c r="P423" s="228">
        <f>O423*H423</f>
        <v>0</v>
      </c>
      <c r="Q423" s="228">
        <v>0.029999999999999999</v>
      </c>
      <c r="R423" s="228">
        <f>Q423*H423</f>
        <v>0.23999999999999999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387</v>
      </c>
      <c r="AT423" s="230" t="s">
        <v>233</v>
      </c>
      <c r="AU423" s="230" t="s">
        <v>87</v>
      </c>
      <c r="AY423" s="18" t="s">
        <v>140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280</v>
      </c>
      <c r="BM423" s="230" t="s">
        <v>556</v>
      </c>
    </row>
    <row r="424" s="2" customFormat="1">
      <c r="A424" s="39"/>
      <c r="B424" s="40"/>
      <c r="C424" s="41"/>
      <c r="D424" s="234" t="s">
        <v>539</v>
      </c>
      <c r="E424" s="41"/>
      <c r="F424" s="275" t="s">
        <v>540</v>
      </c>
      <c r="G424" s="41"/>
      <c r="H424" s="41"/>
      <c r="I424" s="276"/>
      <c r="J424" s="41"/>
      <c r="K424" s="41"/>
      <c r="L424" s="45"/>
      <c r="M424" s="277"/>
      <c r="N424" s="278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539</v>
      </c>
      <c r="AU424" s="18" t="s">
        <v>87</v>
      </c>
    </row>
    <row r="425" s="13" customFormat="1">
      <c r="A425" s="13"/>
      <c r="B425" s="232"/>
      <c r="C425" s="233"/>
      <c r="D425" s="234" t="s">
        <v>150</v>
      </c>
      <c r="E425" s="235" t="s">
        <v>1</v>
      </c>
      <c r="F425" s="236" t="s">
        <v>541</v>
      </c>
      <c r="G425" s="233"/>
      <c r="H425" s="235" t="s">
        <v>1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150</v>
      </c>
      <c r="AU425" s="242" t="s">
        <v>87</v>
      </c>
      <c r="AV425" s="13" t="s">
        <v>84</v>
      </c>
      <c r="AW425" s="13" t="s">
        <v>32</v>
      </c>
      <c r="AX425" s="13" t="s">
        <v>76</v>
      </c>
      <c r="AY425" s="242" t="s">
        <v>140</v>
      </c>
    </row>
    <row r="426" s="13" customFormat="1">
      <c r="A426" s="13"/>
      <c r="B426" s="232"/>
      <c r="C426" s="233"/>
      <c r="D426" s="234" t="s">
        <v>150</v>
      </c>
      <c r="E426" s="235" t="s">
        <v>1</v>
      </c>
      <c r="F426" s="236" t="s">
        <v>542</v>
      </c>
      <c r="G426" s="233"/>
      <c r="H426" s="235" t="s">
        <v>1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150</v>
      </c>
      <c r="AU426" s="242" t="s">
        <v>87</v>
      </c>
      <c r="AV426" s="13" t="s">
        <v>84</v>
      </c>
      <c r="AW426" s="13" t="s">
        <v>32</v>
      </c>
      <c r="AX426" s="13" t="s">
        <v>76</v>
      </c>
      <c r="AY426" s="242" t="s">
        <v>140</v>
      </c>
    </row>
    <row r="427" s="13" customFormat="1">
      <c r="A427" s="13"/>
      <c r="B427" s="232"/>
      <c r="C427" s="233"/>
      <c r="D427" s="234" t="s">
        <v>150</v>
      </c>
      <c r="E427" s="235" t="s">
        <v>1</v>
      </c>
      <c r="F427" s="236" t="s">
        <v>543</v>
      </c>
      <c r="G427" s="233"/>
      <c r="H427" s="235" t="s">
        <v>1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150</v>
      </c>
      <c r="AU427" s="242" t="s">
        <v>87</v>
      </c>
      <c r="AV427" s="13" t="s">
        <v>84</v>
      </c>
      <c r="AW427" s="13" t="s">
        <v>32</v>
      </c>
      <c r="AX427" s="13" t="s">
        <v>76</v>
      </c>
      <c r="AY427" s="242" t="s">
        <v>140</v>
      </c>
    </row>
    <row r="428" s="14" customFormat="1">
      <c r="A428" s="14"/>
      <c r="B428" s="243"/>
      <c r="C428" s="244"/>
      <c r="D428" s="234" t="s">
        <v>150</v>
      </c>
      <c r="E428" s="245" t="s">
        <v>1</v>
      </c>
      <c r="F428" s="246" t="s">
        <v>208</v>
      </c>
      <c r="G428" s="244"/>
      <c r="H428" s="247">
        <v>8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150</v>
      </c>
      <c r="AU428" s="253" t="s">
        <v>87</v>
      </c>
      <c r="AV428" s="14" t="s">
        <v>87</v>
      </c>
      <c r="AW428" s="14" t="s">
        <v>32</v>
      </c>
      <c r="AX428" s="14" t="s">
        <v>84</v>
      </c>
      <c r="AY428" s="253" t="s">
        <v>140</v>
      </c>
    </row>
    <row r="429" s="13" customFormat="1">
      <c r="A429" s="13"/>
      <c r="B429" s="232"/>
      <c r="C429" s="233"/>
      <c r="D429" s="234" t="s">
        <v>150</v>
      </c>
      <c r="E429" s="235" t="s">
        <v>1</v>
      </c>
      <c r="F429" s="236" t="s">
        <v>544</v>
      </c>
      <c r="G429" s="233"/>
      <c r="H429" s="235" t="s">
        <v>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150</v>
      </c>
      <c r="AU429" s="242" t="s">
        <v>87</v>
      </c>
      <c r="AV429" s="13" t="s">
        <v>84</v>
      </c>
      <c r="AW429" s="13" t="s">
        <v>32</v>
      </c>
      <c r="AX429" s="13" t="s">
        <v>76</v>
      </c>
      <c r="AY429" s="242" t="s">
        <v>140</v>
      </c>
    </row>
    <row r="430" s="2" customFormat="1" ht="49.05" customHeight="1">
      <c r="A430" s="39"/>
      <c r="B430" s="40"/>
      <c r="C430" s="265" t="s">
        <v>557</v>
      </c>
      <c r="D430" s="265" t="s">
        <v>233</v>
      </c>
      <c r="E430" s="266" t="s">
        <v>558</v>
      </c>
      <c r="F430" s="267" t="s">
        <v>559</v>
      </c>
      <c r="G430" s="268" t="s">
        <v>293</v>
      </c>
      <c r="H430" s="269">
        <v>35</v>
      </c>
      <c r="I430" s="270"/>
      <c r="J430" s="271">
        <f>ROUND(I430*H430,2)</f>
        <v>0</v>
      </c>
      <c r="K430" s="267" t="s">
        <v>1</v>
      </c>
      <c r="L430" s="272"/>
      <c r="M430" s="273" t="s">
        <v>1</v>
      </c>
      <c r="N430" s="274" t="s">
        <v>41</v>
      </c>
      <c r="O430" s="92"/>
      <c r="P430" s="228">
        <f>O430*H430</f>
        <v>0</v>
      </c>
      <c r="Q430" s="228">
        <v>0.029999999999999999</v>
      </c>
      <c r="R430" s="228">
        <f>Q430*H430</f>
        <v>1.05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387</v>
      </c>
      <c r="AT430" s="230" t="s">
        <v>233</v>
      </c>
      <c r="AU430" s="230" t="s">
        <v>87</v>
      </c>
      <c r="AY430" s="18" t="s">
        <v>140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280</v>
      </c>
      <c r="BM430" s="230" t="s">
        <v>560</v>
      </c>
    </row>
    <row r="431" s="2" customFormat="1">
      <c r="A431" s="39"/>
      <c r="B431" s="40"/>
      <c r="C431" s="41"/>
      <c r="D431" s="234" t="s">
        <v>539</v>
      </c>
      <c r="E431" s="41"/>
      <c r="F431" s="275" t="s">
        <v>540</v>
      </c>
      <c r="G431" s="41"/>
      <c r="H431" s="41"/>
      <c r="I431" s="276"/>
      <c r="J431" s="41"/>
      <c r="K431" s="41"/>
      <c r="L431" s="45"/>
      <c r="M431" s="277"/>
      <c r="N431" s="278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539</v>
      </c>
      <c r="AU431" s="18" t="s">
        <v>87</v>
      </c>
    </row>
    <row r="432" s="13" customFormat="1">
      <c r="A432" s="13"/>
      <c r="B432" s="232"/>
      <c r="C432" s="233"/>
      <c r="D432" s="234" t="s">
        <v>150</v>
      </c>
      <c r="E432" s="235" t="s">
        <v>1</v>
      </c>
      <c r="F432" s="236" t="s">
        <v>541</v>
      </c>
      <c r="G432" s="233"/>
      <c r="H432" s="235" t="s">
        <v>1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150</v>
      </c>
      <c r="AU432" s="242" t="s">
        <v>87</v>
      </c>
      <c r="AV432" s="13" t="s">
        <v>84</v>
      </c>
      <c r="AW432" s="13" t="s">
        <v>32</v>
      </c>
      <c r="AX432" s="13" t="s">
        <v>76</v>
      </c>
      <c r="AY432" s="242" t="s">
        <v>140</v>
      </c>
    </row>
    <row r="433" s="13" customFormat="1">
      <c r="A433" s="13"/>
      <c r="B433" s="232"/>
      <c r="C433" s="233"/>
      <c r="D433" s="234" t="s">
        <v>150</v>
      </c>
      <c r="E433" s="235" t="s">
        <v>1</v>
      </c>
      <c r="F433" s="236" t="s">
        <v>542</v>
      </c>
      <c r="G433" s="233"/>
      <c r="H433" s="235" t="s">
        <v>1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150</v>
      </c>
      <c r="AU433" s="242" t="s">
        <v>87</v>
      </c>
      <c r="AV433" s="13" t="s">
        <v>84</v>
      </c>
      <c r="AW433" s="13" t="s">
        <v>32</v>
      </c>
      <c r="AX433" s="13" t="s">
        <v>76</v>
      </c>
      <c r="AY433" s="242" t="s">
        <v>140</v>
      </c>
    </row>
    <row r="434" s="13" customFormat="1">
      <c r="A434" s="13"/>
      <c r="B434" s="232"/>
      <c r="C434" s="233"/>
      <c r="D434" s="234" t="s">
        <v>150</v>
      </c>
      <c r="E434" s="235" t="s">
        <v>1</v>
      </c>
      <c r="F434" s="236" t="s">
        <v>543</v>
      </c>
      <c r="G434" s="233"/>
      <c r="H434" s="235" t="s">
        <v>1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150</v>
      </c>
      <c r="AU434" s="242" t="s">
        <v>87</v>
      </c>
      <c r="AV434" s="13" t="s">
        <v>84</v>
      </c>
      <c r="AW434" s="13" t="s">
        <v>32</v>
      </c>
      <c r="AX434" s="13" t="s">
        <v>76</v>
      </c>
      <c r="AY434" s="242" t="s">
        <v>140</v>
      </c>
    </row>
    <row r="435" s="14" customFormat="1">
      <c r="A435" s="14"/>
      <c r="B435" s="243"/>
      <c r="C435" s="244"/>
      <c r="D435" s="234" t="s">
        <v>150</v>
      </c>
      <c r="E435" s="245" t="s">
        <v>1</v>
      </c>
      <c r="F435" s="246" t="s">
        <v>214</v>
      </c>
      <c r="G435" s="244"/>
      <c r="H435" s="247">
        <v>35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150</v>
      </c>
      <c r="AU435" s="253" t="s">
        <v>87</v>
      </c>
      <c r="AV435" s="14" t="s">
        <v>87</v>
      </c>
      <c r="AW435" s="14" t="s">
        <v>32</v>
      </c>
      <c r="AX435" s="14" t="s">
        <v>84</v>
      </c>
      <c r="AY435" s="253" t="s">
        <v>140</v>
      </c>
    </row>
    <row r="436" s="13" customFormat="1">
      <c r="A436" s="13"/>
      <c r="B436" s="232"/>
      <c r="C436" s="233"/>
      <c r="D436" s="234" t="s">
        <v>150</v>
      </c>
      <c r="E436" s="235" t="s">
        <v>1</v>
      </c>
      <c r="F436" s="236" t="s">
        <v>544</v>
      </c>
      <c r="G436" s="233"/>
      <c r="H436" s="235" t="s">
        <v>1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2" t="s">
        <v>150</v>
      </c>
      <c r="AU436" s="242" t="s">
        <v>87</v>
      </c>
      <c r="AV436" s="13" t="s">
        <v>84</v>
      </c>
      <c r="AW436" s="13" t="s">
        <v>32</v>
      </c>
      <c r="AX436" s="13" t="s">
        <v>76</v>
      </c>
      <c r="AY436" s="242" t="s">
        <v>140</v>
      </c>
    </row>
    <row r="437" s="2" customFormat="1" ht="49.05" customHeight="1">
      <c r="A437" s="39"/>
      <c r="B437" s="40"/>
      <c r="C437" s="265" t="s">
        <v>561</v>
      </c>
      <c r="D437" s="265" t="s">
        <v>233</v>
      </c>
      <c r="E437" s="266" t="s">
        <v>562</v>
      </c>
      <c r="F437" s="267" t="s">
        <v>563</v>
      </c>
      <c r="G437" s="268" t="s">
        <v>293</v>
      </c>
      <c r="H437" s="269">
        <v>2</v>
      </c>
      <c r="I437" s="270"/>
      <c r="J437" s="271">
        <f>ROUND(I437*H437,2)</f>
        <v>0</v>
      </c>
      <c r="K437" s="267" t="s">
        <v>1</v>
      </c>
      <c r="L437" s="272"/>
      <c r="M437" s="273" t="s">
        <v>1</v>
      </c>
      <c r="N437" s="274" t="s">
        <v>41</v>
      </c>
      <c r="O437" s="92"/>
      <c r="P437" s="228">
        <f>O437*H437</f>
        <v>0</v>
      </c>
      <c r="Q437" s="228">
        <v>0.029999999999999999</v>
      </c>
      <c r="R437" s="228">
        <f>Q437*H437</f>
        <v>0.059999999999999998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387</v>
      </c>
      <c r="AT437" s="230" t="s">
        <v>233</v>
      </c>
      <c r="AU437" s="230" t="s">
        <v>87</v>
      </c>
      <c r="AY437" s="18" t="s">
        <v>140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280</v>
      </c>
      <c r="BM437" s="230" t="s">
        <v>564</v>
      </c>
    </row>
    <row r="438" s="2" customFormat="1">
      <c r="A438" s="39"/>
      <c r="B438" s="40"/>
      <c r="C438" s="41"/>
      <c r="D438" s="234" t="s">
        <v>539</v>
      </c>
      <c r="E438" s="41"/>
      <c r="F438" s="275" t="s">
        <v>540</v>
      </c>
      <c r="G438" s="41"/>
      <c r="H438" s="41"/>
      <c r="I438" s="276"/>
      <c r="J438" s="41"/>
      <c r="K438" s="41"/>
      <c r="L438" s="45"/>
      <c r="M438" s="277"/>
      <c r="N438" s="278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539</v>
      </c>
      <c r="AU438" s="18" t="s">
        <v>87</v>
      </c>
    </row>
    <row r="439" s="13" customFormat="1">
      <c r="A439" s="13"/>
      <c r="B439" s="232"/>
      <c r="C439" s="233"/>
      <c r="D439" s="234" t="s">
        <v>150</v>
      </c>
      <c r="E439" s="235" t="s">
        <v>1</v>
      </c>
      <c r="F439" s="236" t="s">
        <v>541</v>
      </c>
      <c r="G439" s="233"/>
      <c r="H439" s="235" t="s">
        <v>1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150</v>
      </c>
      <c r="AU439" s="242" t="s">
        <v>87</v>
      </c>
      <c r="AV439" s="13" t="s">
        <v>84</v>
      </c>
      <c r="AW439" s="13" t="s">
        <v>32</v>
      </c>
      <c r="AX439" s="13" t="s">
        <v>76</v>
      </c>
      <c r="AY439" s="242" t="s">
        <v>140</v>
      </c>
    </row>
    <row r="440" s="13" customFormat="1">
      <c r="A440" s="13"/>
      <c r="B440" s="232"/>
      <c r="C440" s="233"/>
      <c r="D440" s="234" t="s">
        <v>150</v>
      </c>
      <c r="E440" s="235" t="s">
        <v>1</v>
      </c>
      <c r="F440" s="236" t="s">
        <v>565</v>
      </c>
      <c r="G440" s="233"/>
      <c r="H440" s="235" t="s">
        <v>1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150</v>
      </c>
      <c r="AU440" s="242" t="s">
        <v>87</v>
      </c>
      <c r="AV440" s="13" t="s">
        <v>84</v>
      </c>
      <c r="AW440" s="13" t="s">
        <v>32</v>
      </c>
      <c r="AX440" s="13" t="s">
        <v>76</v>
      </c>
      <c r="AY440" s="242" t="s">
        <v>140</v>
      </c>
    </row>
    <row r="441" s="13" customFormat="1">
      <c r="A441" s="13"/>
      <c r="B441" s="232"/>
      <c r="C441" s="233"/>
      <c r="D441" s="234" t="s">
        <v>150</v>
      </c>
      <c r="E441" s="235" t="s">
        <v>1</v>
      </c>
      <c r="F441" s="236" t="s">
        <v>543</v>
      </c>
      <c r="G441" s="233"/>
      <c r="H441" s="235" t="s">
        <v>1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150</v>
      </c>
      <c r="AU441" s="242" t="s">
        <v>87</v>
      </c>
      <c r="AV441" s="13" t="s">
        <v>84</v>
      </c>
      <c r="AW441" s="13" t="s">
        <v>32</v>
      </c>
      <c r="AX441" s="13" t="s">
        <v>76</v>
      </c>
      <c r="AY441" s="242" t="s">
        <v>140</v>
      </c>
    </row>
    <row r="442" s="14" customFormat="1">
      <c r="A442" s="14"/>
      <c r="B442" s="243"/>
      <c r="C442" s="244"/>
      <c r="D442" s="234" t="s">
        <v>150</v>
      </c>
      <c r="E442" s="245" t="s">
        <v>1</v>
      </c>
      <c r="F442" s="246" t="s">
        <v>87</v>
      </c>
      <c r="G442" s="244"/>
      <c r="H442" s="247">
        <v>2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150</v>
      </c>
      <c r="AU442" s="253" t="s">
        <v>87</v>
      </c>
      <c r="AV442" s="14" t="s">
        <v>87</v>
      </c>
      <c r="AW442" s="14" t="s">
        <v>32</v>
      </c>
      <c r="AX442" s="14" t="s">
        <v>84</v>
      </c>
      <c r="AY442" s="253" t="s">
        <v>140</v>
      </c>
    </row>
    <row r="443" s="13" customFormat="1">
      <c r="A443" s="13"/>
      <c r="B443" s="232"/>
      <c r="C443" s="233"/>
      <c r="D443" s="234" t="s">
        <v>150</v>
      </c>
      <c r="E443" s="235" t="s">
        <v>1</v>
      </c>
      <c r="F443" s="236" t="s">
        <v>544</v>
      </c>
      <c r="G443" s="233"/>
      <c r="H443" s="235" t="s">
        <v>1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150</v>
      </c>
      <c r="AU443" s="242" t="s">
        <v>87</v>
      </c>
      <c r="AV443" s="13" t="s">
        <v>84</v>
      </c>
      <c r="AW443" s="13" t="s">
        <v>32</v>
      </c>
      <c r="AX443" s="13" t="s">
        <v>76</v>
      </c>
      <c r="AY443" s="242" t="s">
        <v>140</v>
      </c>
    </row>
    <row r="444" s="2" customFormat="1" ht="24.15" customHeight="1">
      <c r="A444" s="39"/>
      <c r="B444" s="40"/>
      <c r="C444" s="219" t="s">
        <v>566</v>
      </c>
      <c r="D444" s="219" t="s">
        <v>143</v>
      </c>
      <c r="E444" s="220" t="s">
        <v>567</v>
      </c>
      <c r="F444" s="221" t="s">
        <v>568</v>
      </c>
      <c r="G444" s="222" t="s">
        <v>293</v>
      </c>
      <c r="H444" s="223">
        <v>1</v>
      </c>
      <c r="I444" s="224"/>
      <c r="J444" s="225">
        <f>ROUND(I444*H444,2)</f>
        <v>0</v>
      </c>
      <c r="K444" s="221" t="s">
        <v>147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0.00092000000000000003</v>
      </c>
      <c r="R444" s="228">
        <f>Q444*H444</f>
        <v>0.00092000000000000003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280</v>
      </c>
      <c r="AT444" s="230" t="s">
        <v>143</v>
      </c>
      <c r="AU444" s="230" t="s">
        <v>87</v>
      </c>
      <c r="AY444" s="18" t="s">
        <v>140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280</v>
      </c>
      <c r="BM444" s="230" t="s">
        <v>569</v>
      </c>
    </row>
    <row r="445" s="13" customFormat="1">
      <c r="A445" s="13"/>
      <c r="B445" s="232"/>
      <c r="C445" s="233"/>
      <c r="D445" s="234" t="s">
        <v>150</v>
      </c>
      <c r="E445" s="235" t="s">
        <v>1</v>
      </c>
      <c r="F445" s="236" t="s">
        <v>570</v>
      </c>
      <c r="G445" s="233"/>
      <c r="H445" s="235" t="s">
        <v>1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150</v>
      </c>
      <c r="AU445" s="242" t="s">
        <v>87</v>
      </c>
      <c r="AV445" s="13" t="s">
        <v>84</v>
      </c>
      <c r="AW445" s="13" t="s">
        <v>32</v>
      </c>
      <c r="AX445" s="13" t="s">
        <v>76</v>
      </c>
      <c r="AY445" s="242" t="s">
        <v>140</v>
      </c>
    </row>
    <row r="446" s="13" customFormat="1">
      <c r="A446" s="13"/>
      <c r="B446" s="232"/>
      <c r="C446" s="233"/>
      <c r="D446" s="234" t="s">
        <v>150</v>
      </c>
      <c r="E446" s="235" t="s">
        <v>1</v>
      </c>
      <c r="F446" s="236" t="s">
        <v>571</v>
      </c>
      <c r="G446" s="233"/>
      <c r="H446" s="235" t="s">
        <v>1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150</v>
      </c>
      <c r="AU446" s="242" t="s">
        <v>87</v>
      </c>
      <c r="AV446" s="13" t="s">
        <v>84</v>
      </c>
      <c r="AW446" s="13" t="s">
        <v>32</v>
      </c>
      <c r="AX446" s="13" t="s">
        <v>76</v>
      </c>
      <c r="AY446" s="242" t="s">
        <v>140</v>
      </c>
    </row>
    <row r="447" s="14" customFormat="1">
      <c r="A447" s="14"/>
      <c r="B447" s="243"/>
      <c r="C447" s="244"/>
      <c r="D447" s="234" t="s">
        <v>150</v>
      </c>
      <c r="E447" s="245" t="s">
        <v>1</v>
      </c>
      <c r="F447" s="246" t="s">
        <v>84</v>
      </c>
      <c r="G447" s="244"/>
      <c r="H447" s="247">
        <v>1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150</v>
      </c>
      <c r="AU447" s="253" t="s">
        <v>87</v>
      </c>
      <c r="AV447" s="14" t="s">
        <v>87</v>
      </c>
      <c r="AW447" s="14" t="s">
        <v>32</v>
      </c>
      <c r="AX447" s="14" t="s">
        <v>84</v>
      </c>
      <c r="AY447" s="253" t="s">
        <v>140</v>
      </c>
    </row>
    <row r="448" s="2" customFormat="1" ht="24.15" customHeight="1">
      <c r="A448" s="39"/>
      <c r="B448" s="40"/>
      <c r="C448" s="219" t="s">
        <v>572</v>
      </c>
      <c r="D448" s="219" t="s">
        <v>143</v>
      </c>
      <c r="E448" s="220" t="s">
        <v>573</v>
      </c>
      <c r="F448" s="221" t="s">
        <v>574</v>
      </c>
      <c r="G448" s="222" t="s">
        <v>293</v>
      </c>
      <c r="H448" s="223">
        <v>3</v>
      </c>
      <c r="I448" s="224"/>
      <c r="J448" s="225">
        <f>ROUND(I448*H448,2)</f>
        <v>0</v>
      </c>
      <c r="K448" s="221" t="s">
        <v>147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0.00085999999999999998</v>
      </c>
      <c r="R448" s="228">
        <f>Q448*H448</f>
        <v>0.0025799999999999998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280</v>
      </c>
      <c r="AT448" s="230" t="s">
        <v>143</v>
      </c>
      <c r="AU448" s="230" t="s">
        <v>87</v>
      </c>
      <c r="AY448" s="18" t="s">
        <v>140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280</v>
      </c>
      <c r="BM448" s="230" t="s">
        <v>575</v>
      </c>
    </row>
    <row r="449" s="13" customFormat="1">
      <c r="A449" s="13"/>
      <c r="B449" s="232"/>
      <c r="C449" s="233"/>
      <c r="D449" s="234" t="s">
        <v>150</v>
      </c>
      <c r="E449" s="235" t="s">
        <v>1</v>
      </c>
      <c r="F449" s="236" t="s">
        <v>570</v>
      </c>
      <c r="G449" s="233"/>
      <c r="H449" s="235" t="s">
        <v>1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150</v>
      </c>
      <c r="AU449" s="242" t="s">
        <v>87</v>
      </c>
      <c r="AV449" s="13" t="s">
        <v>84</v>
      </c>
      <c r="AW449" s="13" t="s">
        <v>32</v>
      </c>
      <c r="AX449" s="13" t="s">
        <v>76</v>
      </c>
      <c r="AY449" s="242" t="s">
        <v>140</v>
      </c>
    </row>
    <row r="450" s="13" customFormat="1">
      <c r="A450" s="13"/>
      <c r="B450" s="232"/>
      <c r="C450" s="233"/>
      <c r="D450" s="234" t="s">
        <v>150</v>
      </c>
      <c r="E450" s="235" t="s">
        <v>1</v>
      </c>
      <c r="F450" s="236" t="s">
        <v>576</v>
      </c>
      <c r="G450" s="233"/>
      <c r="H450" s="235" t="s">
        <v>1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150</v>
      </c>
      <c r="AU450" s="242" t="s">
        <v>87</v>
      </c>
      <c r="AV450" s="13" t="s">
        <v>84</v>
      </c>
      <c r="AW450" s="13" t="s">
        <v>32</v>
      </c>
      <c r="AX450" s="13" t="s">
        <v>76</v>
      </c>
      <c r="AY450" s="242" t="s">
        <v>140</v>
      </c>
    </row>
    <row r="451" s="14" customFormat="1">
      <c r="A451" s="14"/>
      <c r="B451" s="243"/>
      <c r="C451" s="244"/>
      <c r="D451" s="234" t="s">
        <v>150</v>
      </c>
      <c r="E451" s="245" t="s">
        <v>1</v>
      </c>
      <c r="F451" s="246" t="s">
        <v>577</v>
      </c>
      <c r="G451" s="244"/>
      <c r="H451" s="247">
        <v>3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150</v>
      </c>
      <c r="AU451" s="253" t="s">
        <v>87</v>
      </c>
      <c r="AV451" s="14" t="s">
        <v>87</v>
      </c>
      <c r="AW451" s="14" t="s">
        <v>32</v>
      </c>
      <c r="AX451" s="14" t="s">
        <v>84</v>
      </c>
      <c r="AY451" s="253" t="s">
        <v>140</v>
      </c>
    </row>
    <row r="452" s="2" customFormat="1" ht="62.7" customHeight="1">
      <c r="A452" s="39"/>
      <c r="B452" s="40"/>
      <c r="C452" s="265" t="s">
        <v>578</v>
      </c>
      <c r="D452" s="265" t="s">
        <v>233</v>
      </c>
      <c r="E452" s="266" t="s">
        <v>579</v>
      </c>
      <c r="F452" s="267" t="s">
        <v>580</v>
      </c>
      <c r="G452" s="268" t="s">
        <v>293</v>
      </c>
      <c r="H452" s="269">
        <v>1</v>
      </c>
      <c r="I452" s="270"/>
      <c r="J452" s="271">
        <f>ROUND(I452*H452,2)</f>
        <v>0</v>
      </c>
      <c r="K452" s="267" t="s">
        <v>1</v>
      </c>
      <c r="L452" s="272"/>
      <c r="M452" s="273" t="s">
        <v>1</v>
      </c>
      <c r="N452" s="274" t="s">
        <v>41</v>
      </c>
      <c r="O452" s="92"/>
      <c r="P452" s="228">
        <f>O452*H452</f>
        <v>0</v>
      </c>
      <c r="Q452" s="228">
        <v>0.029999999999999999</v>
      </c>
      <c r="R452" s="228">
        <f>Q452*H452</f>
        <v>0.029999999999999999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387</v>
      </c>
      <c r="AT452" s="230" t="s">
        <v>233</v>
      </c>
      <c r="AU452" s="230" t="s">
        <v>87</v>
      </c>
      <c r="AY452" s="18" t="s">
        <v>140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280</v>
      </c>
      <c r="BM452" s="230" t="s">
        <v>581</v>
      </c>
    </row>
    <row r="453" s="13" customFormat="1">
      <c r="A453" s="13"/>
      <c r="B453" s="232"/>
      <c r="C453" s="233"/>
      <c r="D453" s="234" t="s">
        <v>150</v>
      </c>
      <c r="E453" s="235" t="s">
        <v>1</v>
      </c>
      <c r="F453" s="236" t="s">
        <v>541</v>
      </c>
      <c r="G453" s="233"/>
      <c r="H453" s="235" t="s">
        <v>1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150</v>
      </c>
      <c r="AU453" s="242" t="s">
        <v>87</v>
      </c>
      <c r="AV453" s="13" t="s">
        <v>84</v>
      </c>
      <c r="AW453" s="13" t="s">
        <v>32</v>
      </c>
      <c r="AX453" s="13" t="s">
        <v>76</v>
      </c>
      <c r="AY453" s="242" t="s">
        <v>140</v>
      </c>
    </row>
    <row r="454" s="13" customFormat="1">
      <c r="A454" s="13"/>
      <c r="B454" s="232"/>
      <c r="C454" s="233"/>
      <c r="D454" s="234" t="s">
        <v>150</v>
      </c>
      <c r="E454" s="235" t="s">
        <v>1</v>
      </c>
      <c r="F454" s="236" t="s">
        <v>582</v>
      </c>
      <c r="G454" s="233"/>
      <c r="H454" s="235" t="s">
        <v>1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150</v>
      </c>
      <c r="AU454" s="242" t="s">
        <v>87</v>
      </c>
      <c r="AV454" s="13" t="s">
        <v>84</v>
      </c>
      <c r="AW454" s="13" t="s">
        <v>32</v>
      </c>
      <c r="AX454" s="13" t="s">
        <v>76</v>
      </c>
      <c r="AY454" s="242" t="s">
        <v>140</v>
      </c>
    </row>
    <row r="455" s="13" customFormat="1">
      <c r="A455" s="13"/>
      <c r="B455" s="232"/>
      <c r="C455" s="233"/>
      <c r="D455" s="234" t="s">
        <v>150</v>
      </c>
      <c r="E455" s="235" t="s">
        <v>1</v>
      </c>
      <c r="F455" s="236" t="s">
        <v>543</v>
      </c>
      <c r="G455" s="233"/>
      <c r="H455" s="235" t="s">
        <v>1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150</v>
      </c>
      <c r="AU455" s="242" t="s">
        <v>87</v>
      </c>
      <c r="AV455" s="13" t="s">
        <v>84</v>
      </c>
      <c r="AW455" s="13" t="s">
        <v>32</v>
      </c>
      <c r="AX455" s="13" t="s">
        <v>76</v>
      </c>
      <c r="AY455" s="242" t="s">
        <v>140</v>
      </c>
    </row>
    <row r="456" s="14" customFormat="1">
      <c r="A456" s="14"/>
      <c r="B456" s="243"/>
      <c r="C456" s="244"/>
      <c r="D456" s="234" t="s">
        <v>150</v>
      </c>
      <c r="E456" s="245" t="s">
        <v>1</v>
      </c>
      <c r="F456" s="246" t="s">
        <v>84</v>
      </c>
      <c r="G456" s="244"/>
      <c r="H456" s="247">
        <v>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150</v>
      </c>
      <c r="AU456" s="253" t="s">
        <v>87</v>
      </c>
      <c r="AV456" s="14" t="s">
        <v>87</v>
      </c>
      <c r="AW456" s="14" t="s">
        <v>32</v>
      </c>
      <c r="AX456" s="14" t="s">
        <v>84</v>
      </c>
      <c r="AY456" s="253" t="s">
        <v>140</v>
      </c>
    </row>
    <row r="457" s="13" customFormat="1">
      <c r="A457" s="13"/>
      <c r="B457" s="232"/>
      <c r="C457" s="233"/>
      <c r="D457" s="234" t="s">
        <v>150</v>
      </c>
      <c r="E457" s="235" t="s">
        <v>1</v>
      </c>
      <c r="F457" s="236" t="s">
        <v>544</v>
      </c>
      <c r="G457" s="233"/>
      <c r="H457" s="235" t="s">
        <v>1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150</v>
      </c>
      <c r="AU457" s="242" t="s">
        <v>87</v>
      </c>
      <c r="AV457" s="13" t="s">
        <v>84</v>
      </c>
      <c r="AW457" s="13" t="s">
        <v>32</v>
      </c>
      <c r="AX457" s="13" t="s">
        <v>76</v>
      </c>
      <c r="AY457" s="242" t="s">
        <v>140</v>
      </c>
    </row>
    <row r="458" s="2" customFormat="1" ht="76.35" customHeight="1">
      <c r="A458" s="39"/>
      <c r="B458" s="40"/>
      <c r="C458" s="265" t="s">
        <v>174</v>
      </c>
      <c r="D458" s="265" t="s">
        <v>233</v>
      </c>
      <c r="E458" s="266" t="s">
        <v>583</v>
      </c>
      <c r="F458" s="267" t="s">
        <v>584</v>
      </c>
      <c r="G458" s="268" t="s">
        <v>293</v>
      </c>
      <c r="H458" s="269">
        <v>1</v>
      </c>
      <c r="I458" s="270"/>
      <c r="J458" s="271">
        <f>ROUND(I458*H458,2)</f>
        <v>0</v>
      </c>
      <c r="K458" s="267" t="s">
        <v>1</v>
      </c>
      <c r="L458" s="272"/>
      <c r="M458" s="273" t="s">
        <v>1</v>
      </c>
      <c r="N458" s="274" t="s">
        <v>41</v>
      </c>
      <c r="O458" s="92"/>
      <c r="P458" s="228">
        <f>O458*H458</f>
        <v>0</v>
      </c>
      <c r="Q458" s="228">
        <v>0.073999999999999996</v>
      </c>
      <c r="R458" s="228">
        <f>Q458*H458</f>
        <v>0.073999999999999996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387</v>
      </c>
      <c r="AT458" s="230" t="s">
        <v>233</v>
      </c>
      <c r="AU458" s="230" t="s">
        <v>87</v>
      </c>
      <c r="AY458" s="18" t="s">
        <v>140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280</v>
      </c>
      <c r="BM458" s="230" t="s">
        <v>585</v>
      </c>
    </row>
    <row r="459" s="2" customFormat="1">
      <c r="A459" s="39"/>
      <c r="B459" s="40"/>
      <c r="C459" s="41"/>
      <c r="D459" s="234" t="s">
        <v>539</v>
      </c>
      <c r="E459" s="41"/>
      <c r="F459" s="275" t="s">
        <v>586</v>
      </c>
      <c r="G459" s="41"/>
      <c r="H459" s="41"/>
      <c r="I459" s="276"/>
      <c r="J459" s="41"/>
      <c r="K459" s="41"/>
      <c r="L459" s="45"/>
      <c r="M459" s="277"/>
      <c r="N459" s="278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539</v>
      </c>
      <c r="AU459" s="18" t="s">
        <v>87</v>
      </c>
    </row>
    <row r="460" s="13" customFormat="1">
      <c r="A460" s="13"/>
      <c r="B460" s="232"/>
      <c r="C460" s="233"/>
      <c r="D460" s="234" t="s">
        <v>150</v>
      </c>
      <c r="E460" s="235" t="s">
        <v>1</v>
      </c>
      <c r="F460" s="236" t="s">
        <v>587</v>
      </c>
      <c r="G460" s="233"/>
      <c r="H460" s="235" t="s">
        <v>1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150</v>
      </c>
      <c r="AU460" s="242" t="s">
        <v>87</v>
      </c>
      <c r="AV460" s="13" t="s">
        <v>84</v>
      </c>
      <c r="AW460" s="13" t="s">
        <v>32</v>
      </c>
      <c r="AX460" s="13" t="s">
        <v>76</v>
      </c>
      <c r="AY460" s="242" t="s">
        <v>140</v>
      </c>
    </row>
    <row r="461" s="13" customFormat="1">
      <c r="A461" s="13"/>
      <c r="B461" s="232"/>
      <c r="C461" s="233"/>
      <c r="D461" s="234" t="s">
        <v>150</v>
      </c>
      <c r="E461" s="235" t="s">
        <v>1</v>
      </c>
      <c r="F461" s="236" t="s">
        <v>588</v>
      </c>
      <c r="G461" s="233"/>
      <c r="H461" s="235" t="s">
        <v>1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150</v>
      </c>
      <c r="AU461" s="242" t="s">
        <v>87</v>
      </c>
      <c r="AV461" s="13" t="s">
        <v>84</v>
      </c>
      <c r="AW461" s="13" t="s">
        <v>32</v>
      </c>
      <c r="AX461" s="13" t="s">
        <v>76</v>
      </c>
      <c r="AY461" s="242" t="s">
        <v>140</v>
      </c>
    </row>
    <row r="462" s="13" customFormat="1">
      <c r="A462" s="13"/>
      <c r="B462" s="232"/>
      <c r="C462" s="233"/>
      <c r="D462" s="234" t="s">
        <v>150</v>
      </c>
      <c r="E462" s="235" t="s">
        <v>1</v>
      </c>
      <c r="F462" s="236" t="s">
        <v>589</v>
      </c>
      <c r="G462" s="233"/>
      <c r="H462" s="235" t="s">
        <v>1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150</v>
      </c>
      <c r="AU462" s="242" t="s">
        <v>87</v>
      </c>
      <c r="AV462" s="13" t="s">
        <v>84</v>
      </c>
      <c r="AW462" s="13" t="s">
        <v>32</v>
      </c>
      <c r="AX462" s="13" t="s">
        <v>76</v>
      </c>
      <c r="AY462" s="242" t="s">
        <v>140</v>
      </c>
    </row>
    <row r="463" s="13" customFormat="1">
      <c r="A463" s="13"/>
      <c r="B463" s="232"/>
      <c r="C463" s="233"/>
      <c r="D463" s="234" t="s">
        <v>150</v>
      </c>
      <c r="E463" s="235" t="s">
        <v>1</v>
      </c>
      <c r="F463" s="236" t="s">
        <v>543</v>
      </c>
      <c r="G463" s="233"/>
      <c r="H463" s="235" t="s">
        <v>1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150</v>
      </c>
      <c r="AU463" s="242" t="s">
        <v>87</v>
      </c>
      <c r="AV463" s="13" t="s">
        <v>84</v>
      </c>
      <c r="AW463" s="13" t="s">
        <v>32</v>
      </c>
      <c r="AX463" s="13" t="s">
        <v>76</v>
      </c>
      <c r="AY463" s="242" t="s">
        <v>140</v>
      </c>
    </row>
    <row r="464" s="14" customFormat="1">
      <c r="A464" s="14"/>
      <c r="B464" s="243"/>
      <c r="C464" s="244"/>
      <c r="D464" s="234" t="s">
        <v>150</v>
      </c>
      <c r="E464" s="245" t="s">
        <v>1</v>
      </c>
      <c r="F464" s="246" t="s">
        <v>84</v>
      </c>
      <c r="G464" s="244"/>
      <c r="H464" s="247">
        <v>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150</v>
      </c>
      <c r="AU464" s="253" t="s">
        <v>87</v>
      </c>
      <c r="AV464" s="14" t="s">
        <v>87</v>
      </c>
      <c r="AW464" s="14" t="s">
        <v>32</v>
      </c>
      <c r="AX464" s="14" t="s">
        <v>84</v>
      </c>
      <c r="AY464" s="253" t="s">
        <v>140</v>
      </c>
    </row>
    <row r="465" s="13" customFormat="1">
      <c r="A465" s="13"/>
      <c r="B465" s="232"/>
      <c r="C465" s="233"/>
      <c r="D465" s="234" t="s">
        <v>150</v>
      </c>
      <c r="E465" s="235" t="s">
        <v>1</v>
      </c>
      <c r="F465" s="236" t="s">
        <v>544</v>
      </c>
      <c r="G465" s="233"/>
      <c r="H465" s="235" t="s">
        <v>1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150</v>
      </c>
      <c r="AU465" s="242" t="s">
        <v>87</v>
      </c>
      <c r="AV465" s="13" t="s">
        <v>84</v>
      </c>
      <c r="AW465" s="13" t="s">
        <v>32</v>
      </c>
      <c r="AX465" s="13" t="s">
        <v>76</v>
      </c>
      <c r="AY465" s="242" t="s">
        <v>140</v>
      </c>
    </row>
    <row r="466" s="2" customFormat="1" ht="76.35" customHeight="1">
      <c r="A466" s="39"/>
      <c r="B466" s="40"/>
      <c r="C466" s="265" t="s">
        <v>239</v>
      </c>
      <c r="D466" s="265" t="s">
        <v>233</v>
      </c>
      <c r="E466" s="266" t="s">
        <v>590</v>
      </c>
      <c r="F466" s="267" t="s">
        <v>591</v>
      </c>
      <c r="G466" s="268" t="s">
        <v>293</v>
      </c>
      <c r="H466" s="269">
        <v>1</v>
      </c>
      <c r="I466" s="270"/>
      <c r="J466" s="271">
        <f>ROUND(I466*H466,2)</f>
        <v>0</v>
      </c>
      <c r="K466" s="267" t="s">
        <v>1</v>
      </c>
      <c r="L466" s="272"/>
      <c r="M466" s="273" t="s">
        <v>1</v>
      </c>
      <c r="N466" s="274" t="s">
        <v>41</v>
      </c>
      <c r="O466" s="92"/>
      <c r="P466" s="228">
        <f>O466*H466</f>
        <v>0</v>
      </c>
      <c r="Q466" s="228">
        <v>0.070000000000000007</v>
      </c>
      <c r="R466" s="228">
        <f>Q466*H466</f>
        <v>0.070000000000000007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387</v>
      </c>
      <c r="AT466" s="230" t="s">
        <v>233</v>
      </c>
      <c r="AU466" s="230" t="s">
        <v>87</v>
      </c>
      <c r="AY466" s="18" t="s">
        <v>140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280</v>
      </c>
      <c r="BM466" s="230" t="s">
        <v>592</v>
      </c>
    </row>
    <row r="467" s="2" customFormat="1">
      <c r="A467" s="39"/>
      <c r="B467" s="40"/>
      <c r="C467" s="41"/>
      <c r="D467" s="234" t="s">
        <v>539</v>
      </c>
      <c r="E467" s="41"/>
      <c r="F467" s="275" t="s">
        <v>586</v>
      </c>
      <c r="G467" s="41"/>
      <c r="H467" s="41"/>
      <c r="I467" s="276"/>
      <c r="J467" s="41"/>
      <c r="K467" s="41"/>
      <c r="L467" s="45"/>
      <c r="M467" s="277"/>
      <c r="N467" s="278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539</v>
      </c>
      <c r="AU467" s="18" t="s">
        <v>87</v>
      </c>
    </row>
    <row r="468" s="13" customFormat="1">
      <c r="A468" s="13"/>
      <c r="B468" s="232"/>
      <c r="C468" s="233"/>
      <c r="D468" s="234" t="s">
        <v>150</v>
      </c>
      <c r="E468" s="235" t="s">
        <v>1</v>
      </c>
      <c r="F468" s="236" t="s">
        <v>587</v>
      </c>
      <c r="G468" s="233"/>
      <c r="H468" s="235" t="s">
        <v>1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150</v>
      </c>
      <c r="AU468" s="242" t="s">
        <v>87</v>
      </c>
      <c r="AV468" s="13" t="s">
        <v>84</v>
      </c>
      <c r="AW468" s="13" t="s">
        <v>32</v>
      </c>
      <c r="AX468" s="13" t="s">
        <v>76</v>
      </c>
      <c r="AY468" s="242" t="s">
        <v>140</v>
      </c>
    </row>
    <row r="469" s="13" customFormat="1">
      <c r="A469" s="13"/>
      <c r="B469" s="232"/>
      <c r="C469" s="233"/>
      <c r="D469" s="234" t="s">
        <v>150</v>
      </c>
      <c r="E469" s="235" t="s">
        <v>1</v>
      </c>
      <c r="F469" s="236" t="s">
        <v>593</v>
      </c>
      <c r="G469" s="233"/>
      <c r="H469" s="235" t="s">
        <v>1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150</v>
      </c>
      <c r="AU469" s="242" t="s">
        <v>87</v>
      </c>
      <c r="AV469" s="13" t="s">
        <v>84</v>
      </c>
      <c r="AW469" s="13" t="s">
        <v>32</v>
      </c>
      <c r="AX469" s="13" t="s">
        <v>76</v>
      </c>
      <c r="AY469" s="242" t="s">
        <v>140</v>
      </c>
    </row>
    <row r="470" s="13" customFormat="1">
      <c r="A470" s="13"/>
      <c r="B470" s="232"/>
      <c r="C470" s="233"/>
      <c r="D470" s="234" t="s">
        <v>150</v>
      </c>
      <c r="E470" s="235" t="s">
        <v>1</v>
      </c>
      <c r="F470" s="236" t="s">
        <v>594</v>
      </c>
      <c r="G470" s="233"/>
      <c r="H470" s="235" t="s">
        <v>1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150</v>
      </c>
      <c r="AU470" s="242" t="s">
        <v>87</v>
      </c>
      <c r="AV470" s="13" t="s">
        <v>84</v>
      </c>
      <c r="AW470" s="13" t="s">
        <v>32</v>
      </c>
      <c r="AX470" s="13" t="s">
        <v>76</v>
      </c>
      <c r="AY470" s="242" t="s">
        <v>140</v>
      </c>
    </row>
    <row r="471" s="13" customFormat="1">
      <c r="A471" s="13"/>
      <c r="B471" s="232"/>
      <c r="C471" s="233"/>
      <c r="D471" s="234" t="s">
        <v>150</v>
      </c>
      <c r="E471" s="235" t="s">
        <v>1</v>
      </c>
      <c r="F471" s="236" t="s">
        <v>543</v>
      </c>
      <c r="G471" s="233"/>
      <c r="H471" s="235" t="s">
        <v>1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150</v>
      </c>
      <c r="AU471" s="242" t="s">
        <v>87</v>
      </c>
      <c r="AV471" s="13" t="s">
        <v>84</v>
      </c>
      <c r="AW471" s="13" t="s">
        <v>32</v>
      </c>
      <c r="AX471" s="13" t="s">
        <v>76</v>
      </c>
      <c r="AY471" s="242" t="s">
        <v>140</v>
      </c>
    </row>
    <row r="472" s="14" customFormat="1">
      <c r="A472" s="14"/>
      <c r="B472" s="243"/>
      <c r="C472" s="244"/>
      <c r="D472" s="234" t="s">
        <v>150</v>
      </c>
      <c r="E472" s="245" t="s">
        <v>1</v>
      </c>
      <c r="F472" s="246" t="s">
        <v>84</v>
      </c>
      <c r="G472" s="244"/>
      <c r="H472" s="247">
        <v>1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150</v>
      </c>
      <c r="AU472" s="253" t="s">
        <v>87</v>
      </c>
      <c r="AV472" s="14" t="s">
        <v>87</v>
      </c>
      <c r="AW472" s="14" t="s">
        <v>32</v>
      </c>
      <c r="AX472" s="14" t="s">
        <v>84</v>
      </c>
      <c r="AY472" s="253" t="s">
        <v>140</v>
      </c>
    </row>
    <row r="473" s="13" customFormat="1">
      <c r="A473" s="13"/>
      <c r="B473" s="232"/>
      <c r="C473" s="233"/>
      <c r="D473" s="234" t="s">
        <v>150</v>
      </c>
      <c r="E473" s="235" t="s">
        <v>1</v>
      </c>
      <c r="F473" s="236" t="s">
        <v>544</v>
      </c>
      <c r="G473" s="233"/>
      <c r="H473" s="235" t="s">
        <v>1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150</v>
      </c>
      <c r="AU473" s="242" t="s">
        <v>87</v>
      </c>
      <c r="AV473" s="13" t="s">
        <v>84</v>
      </c>
      <c r="AW473" s="13" t="s">
        <v>32</v>
      </c>
      <c r="AX473" s="13" t="s">
        <v>76</v>
      </c>
      <c r="AY473" s="242" t="s">
        <v>140</v>
      </c>
    </row>
    <row r="474" s="2" customFormat="1" ht="66.75" customHeight="1">
      <c r="A474" s="39"/>
      <c r="B474" s="40"/>
      <c r="C474" s="265" t="s">
        <v>595</v>
      </c>
      <c r="D474" s="265" t="s">
        <v>233</v>
      </c>
      <c r="E474" s="266" t="s">
        <v>596</v>
      </c>
      <c r="F474" s="267" t="s">
        <v>597</v>
      </c>
      <c r="G474" s="268" t="s">
        <v>293</v>
      </c>
      <c r="H474" s="269">
        <v>1</v>
      </c>
      <c r="I474" s="270"/>
      <c r="J474" s="271">
        <f>ROUND(I474*H474,2)</f>
        <v>0</v>
      </c>
      <c r="K474" s="267" t="s">
        <v>1</v>
      </c>
      <c r="L474" s="272"/>
      <c r="M474" s="273" t="s">
        <v>1</v>
      </c>
      <c r="N474" s="274" t="s">
        <v>41</v>
      </c>
      <c r="O474" s="92"/>
      <c r="P474" s="228">
        <f>O474*H474</f>
        <v>0</v>
      </c>
      <c r="Q474" s="228">
        <v>0.073999999999999996</v>
      </c>
      <c r="R474" s="228">
        <f>Q474*H474</f>
        <v>0.073999999999999996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387</v>
      </c>
      <c r="AT474" s="230" t="s">
        <v>233</v>
      </c>
      <c r="AU474" s="230" t="s">
        <v>87</v>
      </c>
      <c r="AY474" s="18" t="s">
        <v>140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280</v>
      </c>
      <c r="BM474" s="230" t="s">
        <v>598</v>
      </c>
    </row>
    <row r="475" s="2" customFormat="1">
      <c r="A475" s="39"/>
      <c r="B475" s="40"/>
      <c r="C475" s="41"/>
      <c r="D475" s="234" t="s">
        <v>539</v>
      </c>
      <c r="E475" s="41"/>
      <c r="F475" s="275" t="s">
        <v>586</v>
      </c>
      <c r="G475" s="41"/>
      <c r="H475" s="41"/>
      <c r="I475" s="276"/>
      <c r="J475" s="41"/>
      <c r="K475" s="41"/>
      <c r="L475" s="45"/>
      <c r="M475" s="277"/>
      <c r="N475" s="278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539</v>
      </c>
      <c r="AU475" s="18" t="s">
        <v>87</v>
      </c>
    </row>
    <row r="476" s="13" customFormat="1">
      <c r="A476" s="13"/>
      <c r="B476" s="232"/>
      <c r="C476" s="233"/>
      <c r="D476" s="234" t="s">
        <v>150</v>
      </c>
      <c r="E476" s="235" t="s">
        <v>1</v>
      </c>
      <c r="F476" s="236" t="s">
        <v>587</v>
      </c>
      <c r="G476" s="233"/>
      <c r="H476" s="235" t="s">
        <v>1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150</v>
      </c>
      <c r="AU476" s="242" t="s">
        <v>87</v>
      </c>
      <c r="AV476" s="13" t="s">
        <v>84</v>
      </c>
      <c r="AW476" s="13" t="s">
        <v>32</v>
      </c>
      <c r="AX476" s="13" t="s">
        <v>76</v>
      </c>
      <c r="AY476" s="242" t="s">
        <v>140</v>
      </c>
    </row>
    <row r="477" s="13" customFormat="1">
      <c r="A477" s="13"/>
      <c r="B477" s="232"/>
      <c r="C477" s="233"/>
      <c r="D477" s="234" t="s">
        <v>150</v>
      </c>
      <c r="E477" s="235" t="s">
        <v>1</v>
      </c>
      <c r="F477" s="236" t="s">
        <v>593</v>
      </c>
      <c r="G477" s="233"/>
      <c r="H477" s="235" t="s">
        <v>1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150</v>
      </c>
      <c r="AU477" s="242" t="s">
        <v>87</v>
      </c>
      <c r="AV477" s="13" t="s">
        <v>84</v>
      </c>
      <c r="AW477" s="13" t="s">
        <v>32</v>
      </c>
      <c r="AX477" s="13" t="s">
        <v>76</v>
      </c>
      <c r="AY477" s="242" t="s">
        <v>140</v>
      </c>
    </row>
    <row r="478" s="13" customFormat="1">
      <c r="A478" s="13"/>
      <c r="B478" s="232"/>
      <c r="C478" s="233"/>
      <c r="D478" s="234" t="s">
        <v>150</v>
      </c>
      <c r="E478" s="235" t="s">
        <v>1</v>
      </c>
      <c r="F478" s="236" t="s">
        <v>599</v>
      </c>
      <c r="G478" s="233"/>
      <c r="H478" s="235" t="s">
        <v>1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150</v>
      </c>
      <c r="AU478" s="242" t="s">
        <v>87</v>
      </c>
      <c r="AV478" s="13" t="s">
        <v>84</v>
      </c>
      <c r="AW478" s="13" t="s">
        <v>32</v>
      </c>
      <c r="AX478" s="13" t="s">
        <v>76</v>
      </c>
      <c r="AY478" s="242" t="s">
        <v>140</v>
      </c>
    </row>
    <row r="479" s="13" customFormat="1">
      <c r="A479" s="13"/>
      <c r="B479" s="232"/>
      <c r="C479" s="233"/>
      <c r="D479" s="234" t="s">
        <v>150</v>
      </c>
      <c r="E479" s="235" t="s">
        <v>1</v>
      </c>
      <c r="F479" s="236" t="s">
        <v>543</v>
      </c>
      <c r="G479" s="233"/>
      <c r="H479" s="235" t="s">
        <v>1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150</v>
      </c>
      <c r="AU479" s="242" t="s">
        <v>87</v>
      </c>
      <c r="AV479" s="13" t="s">
        <v>84</v>
      </c>
      <c r="AW479" s="13" t="s">
        <v>32</v>
      </c>
      <c r="AX479" s="13" t="s">
        <v>76</v>
      </c>
      <c r="AY479" s="242" t="s">
        <v>140</v>
      </c>
    </row>
    <row r="480" s="14" customFormat="1">
      <c r="A480" s="14"/>
      <c r="B480" s="243"/>
      <c r="C480" s="244"/>
      <c r="D480" s="234" t="s">
        <v>150</v>
      </c>
      <c r="E480" s="245" t="s">
        <v>1</v>
      </c>
      <c r="F480" s="246" t="s">
        <v>84</v>
      </c>
      <c r="G480" s="244"/>
      <c r="H480" s="247">
        <v>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150</v>
      </c>
      <c r="AU480" s="253" t="s">
        <v>87</v>
      </c>
      <c r="AV480" s="14" t="s">
        <v>87</v>
      </c>
      <c r="AW480" s="14" t="s">
        <v>32</v>
      </c>
      <c r="AX480" s="14" t="s">
        <v>84</v>
      </c>
      <c r="AY480" s="253" t="s">
        <v>140</v>
      </c>
    </row>
    <row r="481" s="13" customFormat="1">
      <c r="A481" s="13"/>
      <c r="B481" s="232"/>
      <c r="C481" s="233"/>
      <c r="D481" s="234" t="s">
        <v>150</v>
      </c>
      <c r="E481" s="235" t="s">
        <v>1</v>
      </c>
      <c r="F481" s="236" t="s">
        <v>544</v>
      </c>
      <c r="G481" s="233"/>
      <c r="H481" s="235" t="s">
        <v>1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150</v>
      </c>
      <c r="AU481" s="242" t="s">
        <v>87</v>
      </c>
      <c r="AV481" s="13" t="s">
        <v>84</v>
      </c>
      <c r="AW481" s="13" t="s">
        <v>32</v>
      </c>
      <c r="AX481" s="13" t="s">
        <v>76</v>
      </c>
      <c r="AY481" s="242" t="s">
        <v>140</v>
      </c>
    </row>
    <row r="482" s="13" customFormat="1">
      <c r="A482" s="13"/>
      <c r="B482" s="232"/>
      <c r="C482" s="233"/>
      <c r="D482" s="234" t="s">
        <v>150</v>
      </c>
      <c r="E482" s="235" t="s">
        <v>1</v>
      </c>
      <c r="F482" s="236" t="s">
        <v>600</v>
      </c>
      <c r="G482" s="233"/>
      <c r="H482" s="235" t="s">
        <v>1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150</v>
      </c>
      <c r="AU482" s="242" t="s">
        <v>87</v>
      </c>
      <c r="AV482" s="13" t="s">
        <v>84</v>
      </c>
      <c r="AW482" s="13" t="s">
        <v>32</v>
      </c>
      <c r="AX482" s="13" t="s">
        <v>76</v>
      </c>
      <c r="AY482" s="242" t="s">
        <v>140</v>
      </c>
    </row>
    <row r="483" s="2" customFormat="1" ht="24.15" customHeight="1">
      <c r="A483" s="39"/>
      <c r="B483" s="40"/>
      <c r="C483" s="219" t="s">
        <v>601</v>
      </c>
      <c r="D483" s="219" t="s">
        <v>143</v>
      </c>
      <c r="E483" s="220" t="s">
        <v>602</v>
      </c>
      <c r="F483" s="221" t="s">
        <v>603</v>
      </c>
      <c r="G483" s="222" t="s">
        <v>293</v>
      </c>
      <c r="H483" s="223">
        <v>50</v>
      </c>
      <c r="I483" s="224"/>
      <c r="J483" s="225">
        <f>ROUND(I483*H483,2)</f>
        <v>0</v>
      </c>
      <c r="K483" s="221" t="s">
        <v>147</v>
      </c>
      <c r="L483" s="45"/>
      <c r="M483" s="226" t="s">
        <v>1</v>
      </c>
      <c r="N483" s="227" t="s">
        <v>41</v>
      </c>
      <c r="O483" s="92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280</v>
      </c>
      <c r="AT483" s="230" t="s">
        <v>143</v>
      </c>
      <c r="AU483" s="230" t="s">
        <v>87</v>
      </c>
      <c r="AY483" s="18" t="s">
        <v>140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84</v>
      </c>
      <c r="BK483" s="231">
        <f>ROUND(I483*H483,2)</f>
        <v>0</v>
      </c>
      <c r="BL483" s="18" t="s">
        <v>280</v>
      </c>
      <c r="BM483" s="230" t="s">
        <v>604</v>
      </c>
    </row>
    <row r="484" s="13" customFormat="1">
      <c r="A484" s="13"/>
      <c r="B484" s="232"/>
      <c r="C484" s="233"/>
      <c r="D484" s="234" t="s">
        <v>150</v>
      </c>
      <c r="E484" s="235" t="s">
        <v>1</v>
      </c>
      <c r="F484" s="236" t="s">
        <v>605</v>
      </c>
      <c r="G484" s="233"/>
      <c r="H484" s="235" t="s">
        <v>1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150</v>
      </c>
      <c r="AU484" s="242" t="s">
        <v>87</v>
      </c>
      <c r="AV484" s="13" t="s">
        <v>84</v>
      </c>
      <c r="AW484" s="13" t="s">
        <v>32</v>
      </c>
      <c r="AX484" s="13" t="s">
        <v>76</v>
      </c>
      <c r="AY484" s="242" t="s">
        <v>140</v>
      </c>
    </row>
    <row r="485" s="13" customFormat="1">
      <c r="A485" s="13"/>
      <c r="B485" s="232"/>
      <c r="C485" s="233"/>
      <c r="D485" s="234" t="s">
        <v>150</v>
      </c>
      <c r="E485" s="235" t="s">
        <v>1</v>
      </c>
      <c r="F485" s="236" t="s">
        <v>606</v>
      </c>
      <c r="G485" s="233"/>
      <c r="H485" s="235" t="s">
        <v>1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150</v>
      </c>
      <c r="AU485" s="242" t="s">
        <v>87</v>
      </c>
      <c r="AV485" s="13" t="s">
        <v>84</v>
      </c>
      <c r="AW485" s="13" t="s">
        <v>32</v>
      </c>
      <c r="AX485" s="13" t="s">
        <v>76</v>
      </c>
      <c r="AY485" s="242" t="s">
        <v>140</v>
      </c>
    </row>
    <row r="486" s="14" customFormat="1">
      <c r="A486" s="14"/>
      <c r="B486" s="243"/>
      <c r="C486" s="244"/>
      <c r="D486" s="234" t="s">
        <v>150</v>
      </c>
      <c r="E486" s="245" t="s">
        <v>1</v>
      </c>
      <c r="F486" s="246" t="s">
        <v>607</v>
      </c>
      <c r="G486" s="244"/>
      <c r="H486" s="247">
        <v>43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150</v>
      </c>
      <c r="AU486" s="253" t="s">
        <v>87</v>
      </c>
      <c r="AV486" s="14" t="s">
        <v>87</v>
      </c>
      <c r="AW486" s="14" t="s">
        <v>32</v>
      </c>
      <c r="AX486" s="14" t="s">
        <v>76</v>
      </c>
      <c r="AY486" s="253" t="s">
        <v>140</v>
      </c>
    </row>
    <row r="487" s="16" customFormat="1">
      <c r="A487" s="16"/>
      <c r="B487" s="279"/>
      <c r="C487" s="280"/>
      <c r="D487" s="234" t="s">
        <v>150</v>
      </c>
      <c r="E487" s="281" t="s">
        <v>1</v>
      </c>
      <c r="F487" s="282" t="s">
        <v>608</v>
      </c>
      <c r="G487" s="280"/>
      <c r="H487" s="283">
        <v>43</v>
      </c>
      <c r="I487" s="284"/>
      <c r="J487" s="280"/>
      <c r="K487" s="280"/>
      <c r="L487" s="285"/>
      <c r="M487" s="286"/>
      <c r="N487" s="287"/>
      <c r="O487" s="287"/>
      <c r="P487" s="287"/>
      <c r="Q487" s="287"/>
      <c r="R487" s="287"/>
      <c r="S487" s="287"/>
      <c r="T487" s="288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89" t="s">
        <v>150</v>
      </c>
      <c r="AU487" s="289" t="s">
        <v>87</v>
      </c>
      <c r="AV487" s="16" t="s">
        <v>141</v>
      </c>
      <c r="AW487" s="16" t="s">
        <v>32</v>
      </c>
      <c r="AX487" s="16" t="s">
        <v>76</v>
      </c>
      <c r="AY487" s="289" t="s">
        <v>140</v>
      </c>
    </row>
    <row r="488" s="13" customFormat="1">
      <c r="A488" s="13"/>
      <c r="B488" s="232"/>
      <c r="C488" s="233"/>
      <c r="D488" s="234" t="s">
        <v>150</v>
      </c>
      <c r="E488" s="235" t="s">
        <v>1</v>
      </c>
      <c r="F488" s="236" t="s">
        <v>609</v>
      </c>
      <c r="G488" s="233"/>
      <c r="H488" s="235" t="s">
        <v>1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150</v>
      </c>
      <c r="AU488" s="242" t="s">
        <v>87</v>
      </c>
      <c r="AV488" s="13" t="s">
        <v>84</v>
      </c>
      <c r="AW488" s="13" t="s">
        <v>32</v>
      </c>
      <c r="AX488" s="13" t="s">
        <v>76</v>
      </c>
      <c r="AY488" s="242" t="s">
        <v>140</v>
      </c>
    </row>
    <row r="489" s="13" customFormat="1">
      <c r="A489" s="13"/>
      <c r="B489" s="232"/>
      <c r="C489" s="233"/>
      <c r="D489" s="234" t="s">
        <v>150</v>
      </c>
      <c r="E489" s="235" t="s">
        <v>1</v>
      </c>
      <c r="F489" s="236" t="s">
        <v>610</v>
      </c>
      <c r="G489" s="233"/>
      <c r="H489" s="235" t="s">
        <v>1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150</v>
      </c>
      <c r="AU489" s="242" t="s">
        <v>87</v>
      </c>
      <c r="AV489" s="13" t="s">
        <v>84</v>
      </c>
      <c r="AW489" s="13" t="s">
        <v>32</v>
      </c>
      <c r="AX489" s="13" t="s">
        <v>76</v>
      </c>
      <c r="AY489" s="242" t="s">
        <v>140</v>
      </c>
    </row>
    <row r="490" s="14" customFormat="1">
      <c r="A490" s="14"/>
      <c r="B490" s="243"/>
      <c r="C490" s="244"/>
      <c r="D490" s="234" t="s">
        <v>150</v>
      </c>
      <c r="E490" s="245" t="s">
        <v>1</v>
      </c>
      <c r="F490" s="246" t="s">
        <v>202</v>
      </c>
      <c r="G490" s="244"/>
      <c r="H490" s="247">
        <v>7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150</v>
      </c>
      <c r="AU490" s="253" t="s">
        <v>87</v>
      </c>
      <c r="AV490" s="14" t="s">
        <v>87</v>
      </c>
      <c r="AW490" s="14" t="s">
        <v>32</v>
      </c>
      <c r="AX490" s="14" t="s">
        <v>76</v>
      </c>
      <c r="AY490" s="253" t="s">
        <v>140</v>
      </c>
    </row>
    <row r="491" s="16" customFormat="1">
      <c r="A491" s="16"/>
      <c r="B491" s="279"/>
      <c r="C491" s="280"/>
      <c r="D491" s="234" t="s">
        <v>150</v>
      </c>
      <c r="E491" s="281" t="s">
        <v>1</v>
      </c>
      <c r="F491" s="282" t="s">
        <v>611</v>
      </c>
      <c r="G491" s="280"/>
      <c r="H491" s="283">
        <v>7</v>
      </c>
      <c r="I491" s="284"/>
      <c r="J491" s="280"/>
      <c r="K491" s="280"/>
      <c r="L491" s="285"/>
      <c r="M491" s="286"/>
      <c r="N491" s="287"/>
      <c r="O491" s="287"/>
      <c r="P491" s="287"/>
      <c r="Q491" s="287"/>
      <c r="R491" s="287"/>
      <c r="S491" s="287"/>
      <c r="T491" s="288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89" t="s">
        <v>150</v>
      </c>
      <c r="AU491" s="289" t="s">
        <v>87</v>
      </c>
      <c r="AV491" s="16" t="s">
        <v>141</v>
      </c>
      <c r="AW491" s="16" t="s">
        <v>32</v>
      </c>
      <c r="AX491" s="16" t="s">
        <v>76</v>
      </c>
      <c r="AY491" s="289" t="s">
        <v>140</v>
      </c>
    </row>
    <row r="492" s="15" customFormat="1">
      <c r="A492" s="15"/>
      <c r="B492" s="254"/>
      <c r="C492" s="255"/>
      <c r="D492" s="234" t="s">
        <v>150</v>
      </c>
      <c r="E492" s="256" t="s">
        <v>1</v>
      </c>
      <c r="F492" s="257" t="s">
        <v>173</v>
      </c>
      <c r="G492" s="255"/>
      <c r="H492" s="258">
        <v>50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150</v>
      </c>
      <c r="AU492" s="264" t="s">
        <v>87</v>
      </c>
      <c r="AV492" s="15" t="s">
        <v>148</v>
      </c>
      <c r="AW492" s="15" t="s">
        <v>32</v>
      </c>
      <c r="AX492" s="15" t="s">
        <v>84</v>
      </c>
      <c r="AY492" s="264" t="s">
        <v>140</v>
      </c>
    </row>
    <row r="493" s="2" customFormat="1" ht="24.15" customHeight="1">
      <c r="A493" s="39"/>
      <c r="B493" s="40"/>
      <c r="C493" s="219" t="s">
        <v>612</v>
      </c>
      <c r="D493" s="219" t="s">
        <v>143</v>
      </c>
      <c r="E493" s="220" t="s">
        <v>613</v>
      </c>
      <c r="F493" s="221" t="s">
        <v>614</v>
      </c>
      <c r="G493" s="222" t="s">
        <v>293</v>
      </c>
      <c r="H493" s="223">
        <v>2</v>
      </c>
      <c r="I493" s="224"/>
      <c r="J493" s="225">
        <f>ROUND(I493*H493,2)</f>
        <v>0</v>
      </c>
      <c r="K493" s="221" t="s">
        <v>147</v>
      </c>
      <c r="L493" s="45"/>
      <c r="M493" s="226" t="s">
        <v>1</v>
      </c>
      <c r="N493" s="227" t="s">
        <v>41</v>
      </c>
      <c r="O493" s="92"/>
      <c r="P493" s="228">
        <f>O493*H493</f>
        <v>0</v>
      </c>
      <c r="Q493" s="228">
        <v>0</v>
      </c>
      <c r="R493" s="228">
        <f>Q493*H493</f>
        <v>0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280</v>
      </c>
      <c r="AT493" s="230" t="s">
        <v>143</v>
      </c>
      <c r="AU493" s="230" t="s">
        <v>87</v>
      </c>
      <c r="AY493" s="18" t="s">
        <v>140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84</v>
      </c>
      <c r="BK493" s="231">
        <f>ROUND(I493*H493,2)</f>
        <v>0</v>
      </c>
      <c r="BL493" s="18" t="s">
        <v>280</v>
      </c>
      <c r="BM493" s="230" t="s">
        <v>615</v>
      </c>
    </row>
    <row r="494" s="13" customFormat="1">
      <c r="A494" s="13"/>
      <c r="B494" s="232"/>
      <c r="C494" s="233"/>
      <c r="D494" s="234" t="s">
        <v>150</v>
      </c>
      <c r="E494" s="235" t="s">
        <v>1</v>
      </c>
      <c r="F494" s="236" t="s">
        <v>616</v>
      </c>
      <c r="G494" s="233"/>
      <c r="H494" s="235" t="s">
        <v>1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150</v>
      </c>
      <c r="AU494" s="242" t="s">
        <v>87</v>
      </c>
      <c r="AV494" s="13" t="s">
        <v>84</v>
      </c>
      <c r="AW494" s="13" t="s">
        <v>32</v>
      </c>
      <c r="AX494" s="13" t="s">
        <v>76</v>
      </c>
      <c r="AY494" s="242" t="s">
        <v>140</v>
      </c>
    </row>
    <row r="495" s="14" customFormat="1">
      <c r="A495" s="14"/>
      <c r="B495" s="243"/>
      <c r="C495" s="244"/>
      <c r="D495" s="234" t="s">
        <v>150</v>
      </c>
      <c r="E495" s="245" t="s">
        <v>1</v>
      </c>
      <c r="F495" s="246" t="s">
        <v>87</v>
      </c>
      <c r="G495" s="244"/>
      <c r="H495" s="247">
        <v>2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150</v>
      </c>
      <c r="AU495" s="253" t="s">
        <v>87</v>
      </c>
      <c r="AV495" s="14" t="s">
        <v>87</v>
      </c>
      <c r="AW495" s="14" t="s">
        <v>32</v>
      </c>
      <c r="AX495" s="14" t="s">
        <v>84</v>
      </c>
      <c r="AY495" s="253" t="s">
        <v>140</v>
      </c>
    </row>
    <row r="496" s="2" customFormat="1" ht="16.5" customHeight="1">
      <c r="A496" s="39"/>
      <c r="B496" s="40"/>
      <c r="C496" s="265" t="s">
        <v>617</v>
      </c>
      <c r="D496" s="265" t="s">
        <v>233</v>
      </c>
      <c r="E496" s="266" t="s">
        <v>618</v>
      </c>
      <c r="F496" s="267" t="s">
        <v>619</v>
      </c>
      <c r="G496" s="268" t="s">
        <v>218</v>
      </c>
      <c r="H496" s="269">
        <v>83</v>
      </c>
      <c r="I496" s="270"/>
      <c r="J496" s="271">
        <f>ROUND(I496*H496,2)</f>
        <v>0</v>
      </c>
      <c r="K496" s="267" t="s">
        <v>147</v>
      </c>
      <c r="L496" s="272"/>
      <c r="M496" s="273" t="s">
        <v>1</v>
      </c>
      <c r="N496" s="274" t="s">
        <v>41</v>
      </c>
      <c r="O496" s="92"/>
      <c r="P496" s="228">
        <f>O496*H496</f>
        <v>0</v>
      </c>
      <c r="Q496" s="228">
        <v>0.0023999999999999998</v>
      </c>
      <c r="R496" s="228">
        <f>Q496*H496</f>
        <v>0.19919999999999999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387</v>
      </c>
      <c r="AT496" s="230" t="s">
        <v>233</v>
      </c>
      <c r="AU496" s="230" t="s">
        <v>87</v>
      </c>
      <c r="AY496" s="18" t="s">
        <v>140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280</v>
      </c>
      <c r="BM496" s="230" t="s">
        <v>620</v>
      </c>
    </row>
    <row r="497" s="13" customFormat="1">
      <c r="A497" s="13"/>
      <c r="B497" s="232"/>
      <c r="C497" s="233"/>
      <c r="D497" s="234" t="s">
        <v>150</v>
      </c>
      <c r="E497" s="235" t="s">
        <v>1</v>
      </c>
      <c r="F497" s="236" t="s">
        <v>621</v>
      </c>
      <c r="G497" s="233"/>
      <c r="H497" s="235" t="s">
        <v>1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150</v>
      </c>
      <c r="AU497" s="242" t="s">
        <v>87</v>
      </c>
      <c r="AV497" s="13" t="s">
        <v>84</v>
      </c>
      <c r="AW497" s="13" t="s">
        <v>32</v>
      </c>
      <c r="AX497" s="13" t="s">
        <v>76</v>
      </c>
      <c r="AY497" s="242" t="s">
        <v>140</v>
      </c>
    </row>
    <row r="498" s="14" customFormat="1">
      <c r="A498" s="14"/>
      <c r="B498" s="243"/>
      <c r="C498" s="244"/>
      <c r="D498" s="234" t="s">
        <v>150</v>
      </c>
      <c r="E498" s="245" t="s">
        <v>1</v>
      </c>
      <c r="F498" s="246" t="s">
        <v>622</v>
      </c>
      <c r="G498" s="244"/>
      <c r="H498" s="247">
        <v>72.150000000000006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150</v>
      </c>
      <c r="AU498" s="253" t="s">
        <v>87</v>
      </c>
      <c r="AV498" s="14" t="s">
        <v>87</v>
      </c>
      <c r="AW498" s="14" t="s">
        <v>32</v>
      </c>
      <c r="AX498" s="14" t="s">
        <v>76</v>
      </c>
      <c r="AY498" s="253" t="s">
        <v>140</v>
      </c>
    </row>
    <row r="499" s="14" customFormat="1">
      <c r="A499" s="14"/>
      <c r="B499" s="243"/>
      <c r="C499" s="244"/>
      <c r="D499" s="234" t="s">
        <v>150</v>
      </c>
      <c r="E499" s="245" t="s">
        <v>1</v>
      </c>
      <c r="F499" s="246" t="s">
        <v>623</v>
      </c>
      <c r="G499" s="244"/>
      <c r="H499" s="247">
        <v>10.85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150</v>
      </c>
      <c r="AU499" s="253" t="s">
        <v>87</v>
      </c>
      <c r="AV499" s="14" t="s">
        <v>87</v>
      </c>
      <c r="AW499" s="14" t="s">
        <v>32</v>
      </c>
      <c r="AX499" s="14" t="s">
        <v>76</v>
      </c>
      <c r="AY499" s="253" t="s">
        <v>140</v>
      </c>
    </row>
    <row r="500" s="15" customFormat="1">
      <c r="A500" s="15"/>
      <c r="B500" s="254"/>
      <c r="C500" s="255"/>
      <c r="D500" s="234" t="s">
        <v>150</v>
      </c>
      <c r="E500" s="256" t="s">
        <v>1</v>
      </c>
      <c r="F500" s="257" t="s">
        <v>173</v>
      </c>
      <c r="G500" s="255"/>
      <c r="H500" s="258">
        <v>83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4" t="s">
        <v>150</v>
      </c>
      <c r="AU500" s="264" t="s">
        <v>87</v>
      </c>
      <c r="AV500" s="15" t="s">
        <v>148</v>
      </c>
      <c r="AW500" s="15" t="s">
        <v>32</v>
      </c>
      <c r="AX500" s="15" t="s">
        <v>84</v>
      </c>
      <c r="AY500" s="264" t="s">
        <v>140</v>
      </c>
    </row>
    <row r="501" s="2" customFormat="1" ht="16.5" customHeight="1">
      <c r="A501" s="39"/>
      <c r="B501" s="40"/>
      <c r="C501" s="265" t="s">
        <v>624</v>
      </c>
      <c r="D501" s="265" t="s">
        <v>233</v>
      </c>
      <c r="E501" s="266" t="s">
        <v>625</v>
      </c>
      <c r="F501" s="267" t="s">
        <v>626</v>
      </c>
      <c r="G501" s="268" t="s">
        <v>627</v>
      </c>
      <c r="H501" s="269">
        <v>45</v>
      </c>
      <c r="I501" s="270"/>
      <c r="J501" s="271">
        <f>ROUND(I501*H501,2)</f>
        <v>0</v>
      </c>
      <c r="K501" s="267" t="s">
        <v>147</v>
      </c>
      <c r="L501" s="272"/>
      <c r="M501" s="273" t="s">
        <v>1</v>
      </c>
      <c r="N501" s="274" t="s">
        <v>41</v>
      </c>
      <c r="O501" s="92"/>
      <c r="P501" s="228">
        <f>O501*H501</f>
        <v>0</v>
      </c>
      <c r="Q501" s="228">
        <v>0.00020000000000000001</v>
      </c>
      <c r="R501" s="228">
        <f>Q501*H501</f>
        <v>0.0090000000000000011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387</v>
      </c>
      <c r="AT501" s="230" t="s">
        <v>233</v>
      </c>
      <c r="AU501" s="230" t="s">
        <v>87</v>
      </c>
      <c r="AY501" s="18" t="s">
        <v>140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84</v>
      </c>
      <c r="BK501" s="231">
        <f>ROUND(I501*H501,2)</f>
        <v>0</v>
      </c>
      <c r="BL501" s="18" t="s">
        <v>280</v>
      </c>
      <c r="BM501" s="230" t="s">
        <v>628</v>
      </c>
    </row>
    <row r="502" s="2" customFormat="1" ht="37.8" customHeight="1">
      <c r="A502" s="39"/>
      <c r="B502" s="40"/>
      <c r="C502" s="265" t="s">
        <v>629</v>
      </c>
      <c r="D502" s="265" t="s">
        <v>233</v>
      </c>
      <c r="E502" s="266" t="s">
        <v>630</v>
      </c>
      <c r="F502" s="267" t="s">
        <v>631</v>
      </c>
      <c r="G502" s="268" t="s">
        <v>218</v>
      </c>
      <c r="H502" s="269">
        <v>9</v>
      </c>
      <c r="I502" s="270"/>
      <c r="J502" s="271">
        <f>ROUND(I502*H502,2)</f>
        <v>0</v>
      </c>
      <c r="K502" s="267" t="s">
        <v>1</v>
      </c>
      <c r="L502" s="272"/>
      <c r="M502" s="273" t="s">
        <v>1</v>
      </c>
      <c r="N502" s="274" t="s">
        <v>41</v>
      </c>
      <c r="O502" s="92"/>
      <c r="P502" s="228">
        <f>O502*H502</f>
        <v>0</v>
      </c>
      <c r="Q502" s="228">
        <v>0.012</v>
      </c>
      <c r="R502" s="228">
        <f>Q502*H502</f>
        <v>0.108</v>
      </c>
      <c r="S502" s="228">
        <v>0</v>
      </c>
      <c r="T502" s="22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0" t="s">
        <v>387</v>
      </c>
      <c r="AT502" s="230" t="s">
        <v>233</v>
      </c>
      <c r="AU502" s="230" t="s">
        <v>87</v>
      </c>
      <c r="AY502" s="18" t="s">
        <v>140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8" t="s">
        <v>84</v>
      </c>
      <c r="BK502" s="231">
        <f>ROUND(I502*H502,2)</f>
        <v>0</v>
      </c>
      <c r="BL502" s="18" t="s">
        <v>280</v>
      </c>
      <c r="BM502" s="230" t="s">
        <v>632</v>
      </c>
    </row>
    <row r="503" s="13" customFormat="1">
      <c r="A503" s="13"/>
      <c r="B503" s="232"/>
      <c r="C503" s="233"/>
      <c r="D503" s="234" t="s">
        <v>150</v>
      </c>
      <c r="E503" s="235" t="s">
        <v>1</v>
      </c>
      <c r="F503" s="236" t="s">
        <v>633</v>
      </c>
      <c r="G503" s="233"/>
      <c r="H503" s="235" t="s">
        <v>1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150</v>
      </c>
      <c r="AU503" s="242" t="s">
        <v>87</v>
      </c>
      <c r="AV503" s="13" t="s">
        <v>84</v>
      </c>
      <c r="AW503" s="13" t="s">
        <v>32</v>
      </c>
      <c r="AX503" s="13" t="s">
        <v>76</v>
      </c>
      <c r="AY503" s="242" t="s">
        <v>140</v>
      </c>
    </row>
    <row r="504" s="14" customFormat="1">
      <c r="A504" s="14"/>
      <c r="B504" s="243"/>
      <c r="C504" s="244"/>
      <c r="D504" s="234" t="s">
        <v>150</v>
      </c>
      <c r="E504" s="245" t="s">
        <v>1</v>
      </c>
      <c r="F504" s="246" t="s">
        <v>311</v>
      </c>
      <c r="G504" s="244"/>
      <c r="H504" s="247">
        <v>8.75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150</v>
      </c>
      <c r="AU504" s="253" t="s">
        <v>87</v>
      </c>
      <c r="AV504" s="14" t="s">
        <v>87</v>
      </c>
      <c r="AW504" s="14" t="s">
        <v>32</v>
      </c>
      <c r="AX504" s="14" t="s">
        <v>76</v>
      </c>
      <c r="AY504" s="253" t="s">
        <v>140</v>
      </c>
    </row>
    <row r="505" s="14" customFormat="1">
      <c r="A505" s="14"/>
      <c r="B505" s="243"/>
      <c r="C505" s="244"/>
      <c r="D505" s="234" t="s">
        <v>150</v>
      </c>
      <c r="E505" s="245" t="s">
        <v>1</v>
      </c>
      <c r="F505" s="246" t="s">
        <v>634</v>
      </c>
      <c r="G505" s="244"/>
      <c r="H505" s="247">
        <v>0.25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150</v>
      </c>
      <c r="AU505" s="253" t="s">
        <v>87</v>
      </c>
      <c r="AV505" s="14" t="s">
        <v>87</v>
      </c>
      <c r="AW505" s="14" t="s">
        <v>32</v>
      </c>
      <c r="AX505" s="14" t="s">
        <v>76</v>
      </c>
      <c r="AY505" s="253" t="s">
        <v>140</v>
      </c>
    </row>
    <row r="506" s="15" customFormat="1">
      <c r="A506" s="15"/>
      <c r="B506" s="254"/>
      <c r="C506" s="255"/>
      <c r="D506" s="234" t="s">
        <v>150</v>
      </c>
      <c r="E506" s="256" t="s">
        <v>1</v>
      </c>
      <c r="F506" s="257" t="s">
        <v>173</v>
      </c>
      <c r="G506" s="255"/>
      <c r="H506" s="258">
        <v>9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4" t="s">
        <v>150</v>
      </c>
      <c r="AU506" s="264" t="s">
        <v>87</v>
      </c>
      <c r="AV506" s="15" t="s">
        <v>148</v>
      </c>
      <c r="AW506" s="15" t="s">
        <v>32</v>
      </c>
      <c r="AX506" s="15" t="s">
        <v>84</v>
      </c>
      <c r="AY506" s="264" t="s">
        <v>140</v>
      </c>
    </row>
    <row r="507" s="2" customFormat="1" ht="33" customHeight="1">
      <c r="A507" s="39"/>
      <c r="B507" s="40"/>
      <c r="C507" s="219" t="s">
        <v>635</v>
      </c>
      <c r="D507" s="219" t="s">
        <v>143</v>
      </c>
      <c r="E507" s="220" t="s">
        <v>636</v>
      </c>
      <c r="F507" s="221" t="s">
        <v>637</v>
      </c>
      <c r="G507" s="222" t="s">
        <v>155</v>
      </c>
      <c r="H507" s="223">
        <v>1</v>
      </c>
      <c r="I507" s="224"/>
      <c r="J507" s="225">
        <f>ROUND(I507*H507,2)</f>
        <v>0</v>
      </c>
      <c r="K507" s="221" t="s">
        <v>1</v>
      </c>
      <c r="L507" s="45"/>
      <c r="M507" s="226" t="s">
        <v>1</v>
      </c>
      <c r="N507" s="227" t="s">
        <v>41</v>
      </c>
      <c r="O507" s="92"/>
      <c r="P507" s="228">
        <f>O507*H507</f>
        <v>0</v>
      </c>
      <c r="Q507" s="228">
        <v>0</v>
      </c>
      <c r="R507" s="228">
        <f>Q507*H507</f>
        <v>0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280</v>
      </c>
      <c r="AT507" s="230" t="s">
        <v>143</v>
      </c>
      <c r="AU507" s="230" t="s">
        <v>87</v>
      </c>
      <c r="AY507" s="18" t="s">
        <v>140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84</v>
      </c>
      <c r="BK507" s="231">
        <f>ROUND(I507*H507,2)</f>
        <v>0</v>
      </c>
      <c r="BL507" s="18" t="s">
        <v>280</v>
      </c>
      <c r="BM507" s="230" t="s">
        <v>638</v>
      </c>
    </row>
    <row r="508" s="13" customFormat="1">
      <c r="A508" s="13"/>
      <c r="B508" s="232"/>
      <c r="C508" s="233"/>
      <c r="D508" s="234" t="s">
        <v>150</v>
      </c>
      <c r="E508" s="235" t="s">
        <v>1</v>
      </c>
      <c r="F508" s="236" t="s">
        <v>639</v>
      </c>
      <c r="G508" s="233"/>
      <c r="H508" s="235" t="s">
        <v>1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150</v>
      </c>
      <c r="AU508" s="242" t="s">
        <v>87</v>
      </c>
      <c r="AV508" s="13" t="s">
        <v>84</v>
      </c>
      <c r="AW508" s="13" t="s">
        <v>32</v>
      </c>
      <c r="AX508" s="13" t="s">
        <v>76</v>
      </c>
      <c r="AY508" s="242" t="s">
        <v>140</v>
      </c>
    </row>
    <row r="509" s="13" customFormat="1">
      <c r="A509" s="13"/>
      <c r="B509" s="232"/>
      <c r="C509" s="233"/>
      <c r="D509" s="234" t="s">
        <v>150</v>
      </c>
      <c r="E509" s="235" t="s">
        <v>1</v>
      </c>
      <c r="F509" s="236" t="s">
        <v>640</v>
      </c>
      <c r="G509" s="233"/>
      <c r="H509" s="235" t="s">
        <v>1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150</v>
      </c>
      <c r="AU509" s="242" t="s">
        <v>87</v>
      </c>
      <c r="AV509" s="13" t="s">
        <v>84</v>
      </c>
      <c r="AW509" s="13" t="s">
        <v>32</v>
      </c>
      <c r="AX509" s="13" t="s">
        <v>76</v>
      </c>
      <c r="AY509" s="242" t="s">
        <v>140</v>
      </c>
    </row>
    <row r="510" s="13" customFormat="1">
      <c r="A510" s="13"/>
      <c r="B510" s="232"/>
      <c r="C510" s="233"/>
      <c r="D510" s="234" t="s">
        <v>150</v>
      </c>
      <c r="E510" s="235" t="s">
        <v>1</v>
      </c>
      <c r="F510" s="236" t="s">
        <v>641</v>
      </c>
      <c r="G510" s="233"/>
      <c r="H510" s="235" t="s">
        <v>1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150</v>
      </c>
      <c r="AU510" s="242" t="s">
        <v>87</v>
      </c>
      <c r="AV510" s="13" t="s">
        <v>84</v>
      </c>
      <c r="AW510" s="13" t="s">
        <v>32</v>
      </c>
      <c r="AX510" s="13" t="s">
        <v>76</v>
      </c>
      <c r="AY510" s="242" t="s">
        <v>140</v>
      </c>
    </row>
    <row r="511" s="13" customFormat="1">
      <c r="A511" s="13"/>
      <c r="B511" s="232"/>
      <c r="C511" s="233"/>
      <c r="D511" s="234" t="s">
        <v>150</v>
      </c>
      <c r="E511" s="235" t="s">
        <v>1</v>
      </c>
      <c r="F511" s="236" t="s">
        <v>295</v>
      </c>
      <c r="G511" s="233"/>
      <c r="H511" s="235" t="s">
        <v>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150</v>
      </c>
      <c r="AU511" s="242" t="s">
        <v>87</v>
      </c>
      <c r="AV511" s="13" t="s">
        <v>84</v>
      </c>
      <c r="AW511" s="13" t="s">
        <v>32</v>
      </c>
      <c r="AX511" s="13" t="s">
        <v>76</v>
      </c>
      <c r="AY511" s="242" t="s">
        <v>140</v>
      </c>
    </row>
    <row r="512" s="14" customFormat="1">
      <c r="A512" s="14"/>
      <c r="B512" s="243"/>
      <c r="C512" s="244"/>
      <c r="D512" s="234" t="s">
        <v>150</v>
      </c>
      <c r="E512" s="245" t="s">
        <v>1</v>
      </c>
      <c r="F512" s="246" t="s">
        <v>642</v>
      </c>
      <c r="G512" s="244"/>
      <c r="H512" s="247">
        <v>1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150</v>
      </c>
      <c r="AU512" s="253" t="s">
        <v>87</v>
      </c>
      <c r="AV512" s="14" t="s">
        <v>87</v>
      </c>
      <c r="AW512" s="14" t="s">
        <v>32</v>
      </c>
      <c r="AX512" s="14" t="s">
        <v>84</v>
      </c>
      <c r="AY512" s="253" t="s">
        <v>140</v>
      </c>
    </row>
    <row r="513" s="2" customFormat="1" ht="33" customHeight="1">
      <c r="A513" s="39"/>
      <c r="B513" s="40"/>
      <c r="C513" s="219" t="s">
        <v>643</v>
      </c>
      <c r="D513" s="219" t="s">
        <v>143</v>
      </c>
      <c r="E513" s="220" t="s">
        <v>644</v>
      </c>
      <c r="F513" s="221" t="s">
        <v>645</v>
      </c>
      <c r="G513" s="222" t="s">
        <v>646</v>
      </c>
      <c r="H513" s="223">
        <v>1</v>
      </c>
      <c r="I513" s="224"/>
      <c r="J513" s="225">
        <f>ROUND(I513*H513,2)</f>
        <v>0</v>
      </c>
      <c r="K513" s="221" t="s">
        <v>1</v>
      </c>
      <c r="L513" s="45"/>
      <c r="M513" s="226" t="s">
        <v>1</v>
      </c>
      <c r="N513" s="227" t="s">
        <v>41</v>
      </c>
      <c r="O513" s="92"/>
      <c r="P513" s="228">
        <f>O513*H513</f>
        <v>0</v>
      </c>
      <c r="Q513" s="228">
        <v>0</v>
      </c>
      <c r="R513" s="228">
        <f>Q513*H513</f>
        <v>0</v>
      </c>
      <c r="S513" s="228">
        <v>0</v>
      </c>
      <c r="T513" s="22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0" t="s">
        <v>280</v>
      </c>
      <c r="AT513" s="230" t="s">
        <v>143</v>
      </c>
      <c r="AU513" s="230" t="s">
        <v>87</v>
      </c>
      <c r="AY513" s="18" t="s">
        <v>140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8" t="s">
        <v>84</v>
      </c>
      <c r="BK513" s="231">
        <f>ROUND(I513*H513,2)</f>
        <v>0</v>
      </c>
      <c r="BL513" s="18" t="s">
        <v>280</v>
      </c>
      <c r="BM513" s="230" t="s">
        <v>647</v>
      </c>
    </row>
    <row r="514" s="2" customFormat="1" ht="24.15" customHeight="1">
      <c r="A514" s="39"/>
      <c r="B514" s="40"/>
      <c r="C514" s="219" t="s">
        <v>648</v>
      </c>
      <c r="D514" s="219" t="s">
        <v>143</v>
      </c>
      <c r="E514" s="220" t="s">
        <v>649</v>
      </c>
      <c r="F514" s="221" t="s">
        <v>650</v>
      </c>
      <c r="G514" s="222" t="s">
        <v>218</v>
      </c>
      <c r="H514" s="223">
        <v>541</v>
      </c>
      <c r="I514" s="224"/>
      <c r="J514" s="225">
        <f>ROUND(I514*H514,2)</f>
        <v>0</v>
      </c>
      <c r="K514" s="221" t="s">
        <v>1</v>
      </c>
      <c r="L514" s="45"/>
      <c r="M514" s="226" t="s">
        <v>1</v>
      </c>
      <c r="N514" s="227" t="s">
        <v>41</v>
      </c>
      <c r="O514" s="92"/>
      <c r="P514" s="228">
        <f>O514*H514</f>
        <v>0</v>
      </c>
      <c r="Q514" s="228">
        <v>3.0000000000000001E-05</v>
      </c>
      <c r="R514" s="228">
        <f>Q514*H514</f>
        <v>0.016230000000000001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280</v>
      </c>
      <c r="AT514" s="230" t="s">
        <v>143</v>
      </c>
      <c r="AU514" s="230" t="s">
        <v>87</v>
      </c>
      <c r="AY514" s="18" t="s">
        <v>140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84</v>
      </c>
      <c r="BK514" s="231">
        <f>ROUND(I514*H514,2)</f>
        <v>0</v>
      </c>
      <c r="BL514" s="18" t="s">
        <v>280</v>
      </c>
      <c r="BM514" s="230" t="s">
        <v>651</v>
      </c>
    </row>
    <row r="515" s="13" customFormat="1">
      <c r="A515" s="13"/>
      <c r="B515" s="232"/>
      <c r="C515" s="233"/>
      <c r="D515" s="234" t="s">
        <v>150</v>
      </c>
      <c r="E515" s="235" t="s">
        <v>1</v>
      </c>
      <c r="F515" s="236" t="s">
        <v>652</v>
      </c>
      <c r="G515" s="233"/>
      <c r="H515" s="235" t="s">
        <v>1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150</v>
      </c>
      <c r="AU515" s="242" t="s">
        <v>87</v>
      </c>
      <c r="AV515" s="13" t="s">
        <v>84</v>
      </c>
      <c r="AW515" s="13" t="s">
        <v>32</v>
      </c>
      <c r="AX515" s="13" t="s">
        <v>76</v>
      </c>
      <c r="AY515" s="242" t="s">
        <v>140</v>
      </c>
    </row>
    <row r="516" s="14" customFormat="1">
      <c r="A516" s="14"/>
      <c r="B516" s="243"/>
      <c r="C516" s="244"/>
      <c r="D516" s="234" t="s">
        <v>150</v>
      </c>
      <c r="E516" s="245" t="s">
        <v>1</v>
      </c>
      <c r="F516" s="246" t="s">
        <v>653</v>
      </c>
      <c r="G516" s="244"/>
      <c r="H516" s="247">
        <v>9.75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150</v>
      </c>
      <c r="AU516" s="253" t="s">
        <v>87</v>
      </c>
      <c r="AV516" s="14" t="s">
        <v>87</v>
      </c>
      <c r="AW516" s="14" t="s">
        <v>32</v>
      </c>
      <c r="AX516" s="14" t="s">
        <v>76</v>
      </c>
      <c r="AY516" s="253" t="s">
        <v>140</v>
      </c>
    </row>
    <row r="517" s="14" customFormat="1">
      <c r="A517" s="14"/>
      <c r="B517" s="243"/>
      <c r="C517" s="244"/>
      <c r="D517" s="234" t="s">
        <v>150</v>
      </c>
      <c r="E517" s="245" t="s">
        <v>1</v>
      </c>
      <c r="F517" s="246" t="s">
        <v>654</v>
      </c>
      <c r="G517" s="244"/>
      <c r="H517" s="247">
        <v>49.350000000000001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150</v>
      </c>
      <c r="AU517" s="253" t="s">
        <v>87</v>
      </c>
      <c r="AV517" s="14" t="s">
        <v>87</v>
      </c>
      <c r="AW517" s="14" t="s">
        <v>32</v>
      </c>
      <c r="AX517" s="14" t="s">
        <v>76</v>
      </c>
      <c r="AY517" s="253" t="s">
        <v>140</v>
      </c>
    </row>
    <row r="518" s="14" customFormat="1">
      <c r="A518" s="14"/>
      <c r="B518" s="243"/>
      <c r="C518" s="244"/>
      <c r="D518" s="234" t="s">
        <v>150</v>
      </c>
      <c r="E518" s="245" t="s">
        <v>1</v>
      </c>
      <c r="F518" s="246" t="s">
        <v>655</v>
      </c>
      <c r="G518" s="244"/>
      <c r="H518" s="247">
        <v>60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150</v>
      </c>
      <c r="AU518" s="253" t="s">
        <v>87</v>
      </c>
      <c r="AV518" s="14" t="s">
        <v>87</v>
      </c>
      <c r="AW518" s="14" t="s">
        <v>32</v>
      </c>
      <c r="AX518" s="14" t="s">
        <v>76</v>
      </c>
      <c r="AY518" s="253" t="s">
        <v>140</v>
      </c>
    </row>
    <row r="519" s="14" customFormat="1">
      <c r="A519" s="14"/>
      <c r="B519" s="243"/>
      <c r="C519" s="244"/>
      <c r="D519" s="234" t="s">
        <v>150</v>
      </c>
      <c r="E519" s="245" t="s">
        <v>1</v>
      </c>
      <c r="F519" s="246" t="s">
        <v>656</v>
      </c>
      <c r="G519" s="244"/>
      <c r="H519" s="247">
        <v>36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150</v>
      </c>
      <c r="AU519" s="253" t="s">
        <v>87</v>
      </c>
      <c r="AV519" s="14" t="s">
        <v>87</v>
      </c>
      <c r="AW519" s="14" t="s">
        <v>32</v>
      </c>
      <c r="AX519" s="14" t="s">
        <v>76</v>
      </c>
      <c r="AY519" s="253" t="s">
        <v>140</v>
      </c>
    </row>
    <row r="520" s="14" customFormat="1">
      <c r="A520" s="14"/>
      <c r="B520" s="243"/>
      <c r="C520" s="244"/>
      <c r="D520" s="234" t="s">
        <v>150</v>
      </c>
      <c r="E520" s="245" t="s">
        <v>1</v>
      </c>
      <c r="F520" s="246" t="s">
        <v>657</v>
      </c>
      <c r="G520" s="244"/>
      <c r="H520" s="247">
        <v>220.5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150</v>
      </c>
      <c r="AU520" s="253" t="s">
        <v>87</v>
      </c>
      <c r="AV520" s="14" t="s">
        <v>87</v>
      </c>
      <c r="AW520" s="14" t="s">
        <v>32</v>
      </c>
      <c r="AX520" s="14" t="s">
        <v>76</v>
      </c>
      <c r="AY520" s="253" t="s">
        <v>140</v>
      </c>
    </row>
    <row r="521" s="14" customFormat="1">
      <c r="A521" s="14"/>
      <c r="B521" s="243"/>
      <c r="C521" s="244"/>
      <c r="D521" s="234" t="s">
        <v>150</v>
      </c>
      <c r="E521" s="245" t="s">
        <v>1</v>
      </c>
      <c r="F521" s="246" t="s">
        <v>658</v>
      </c>
      <c r="G521" s="244"/>
      <c r="H521" s="247">
        <v>14.039999999999999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150</v>
      </c>
      <c r="AU521" s="253" t="s">
        <v>87</v>
      </c>
      <c r="AV521" s="14" t="s">
        <v>87</v>
      </c>
      <c r="AW521" s="14" t="s">
        <v>32</v>
      </c>
      <c r="AX521" s="14" t="s">
        <v>76</v>
      </c>
      <c r="AY521" s="253" t="s">
        <v>140</v>
      </c>
    </row>
    <row r="522" s="14" customFormat="1">
      <c r="A522" s="14"/>
      <c r="B522" s="243"/>
      <c r="C522" s="244"/>
      <c r="D522" s="234" t="s">
        <v>150</v>
      </c>
      <c r="E522" s="245" t="s">
        <v>1</v>
      </c>
      <c r="F522" s="246" t="s">
        <v>659</v>
      </c>
      <c r="G522" s="244"/>
      <c r="H522" s="247">
        <v>35.899999999999999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150</v>
      </c>
      <c r="AU522" s="253" t="s">
        <v>87</v>
      </c>
      <c r="AV522" s="14" t="s">
        <v>87</v>
      </c>
      <c r="AW522" s="14" t="s">
        <v>32</v>
      </c>
      <c r="AX522" s="14" t="s">
        <v>76</v>
      </c>
      <c r="AY522" s="253" t="s">
        <v>140</v>
      </c>
    </row>
    <row r="523" s="14" customFormat="1">
      <c r="A523" s="14"/>
      <c r="B523" s="243"/>
      <c r="C523" s="244"/>
      <c r="D523" s="234" t="s">
        <v>150</v>
      </c>
      <c r="E523" s="245" t="s">
        <v>1</v>
      </c>
      <c r="F523" s="246" t="s">
        <v>660</v>
      </c>
      <c r="G523" s="244"/>
      <c r="H523" s="247">
        <v>9.4600000000000009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150</v>
      </c>
      <c r="AU523" s="253" t="s">
        <v>87</v>
      </c>
      <c r="AV523" s="14" t="s">
        <v>87</v>
      </c>
      <c r="AW523" s="14" t="s">
        <v>32</v>
      </c>
      <c r="AX523" s="14" t="s">
        <v>76</v>
      </c>
      <c r="AY523" s="253" t="s">
        <v>140</v>
      </c>
    </row>
    <row r="524" s="13" customFormat="1">
      <c r="A524" s="13"/>
      <c r="B524" s="232"/>
      <c r="C524" s="233"/>
      <c r="D524" s="234" t="s">
        <v>150</v>
      </c>
      <c r="E524" s="235" t="s">
        <v>1</v>
      </c>
      <c r="F524" s="236" t="s">
        <v>661</v>
      </c>
      <c r="G524" s="233"/>
      <c r="H524" s="235" t="s">
        <v>1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150</v>
      </c>
      <c r="AU524" s="242" t="s">
        <v>87</v>
      </c>
      <c r="AV524" s="13" t="s">
        <v>84</v>
      </c>
      <c r="AW524" s="13" t="s">
        <v>32</v>
      </c>
      <c r="AX524" s="13" t="s">
        <v>76</v>
      </c>
      <c r="AY524" s="242" t="s">
        <v>140</v>
      </c>
    </row>
    <row r="525" s="14" customFormat="1">
      <c r="A525" s="14"/>
      <c r="B525" s="243"/>
      <c r="C525" s="244"/>
      <c r="D525" s="234" t="s">
        <v>150</v>
      </c>
      <c r="E525" s="245" t="s">
        <v>1</v>
      </c>
      <c r="F525" s="246" t="s">
        <v>662</v>
      </c>
      <c r="G525" s="244"/>
      <c r="H525" s="247">
        <v>95.700000000000003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150</v>
      </c>
      <c r="AU525" s="253" t="s">
        <v>87</v>
      </c>
      <c r="AV525" s="14" t="s">
        <v>87</v>
      </c>
      <c r="AW525" s="14" t="s">
        <v>32</v>
      </c>
      <c r="AX525" s="14" t="s">
        <v>76</v>
      </c>
      <c r="AY525" s="253" t="s">
        <v>140</v>
      </c>
    </row>
    <row r="526" s="14" customFormat="1">
      <c r="A526" s="14"/>
      <c r="B526" s="243"/>
      <c r="C526" s="244"/>
      <c r="D526" s="234" t="s">
        <v>150</v>
      </c>
      <c r="E526" s="245" t="s">
        <v>1</v>
      </c>
      <c r="F526" s="246" t="s">
        <v>663</v>
      </c>
      <c r="G526" s="244"/>
      <c r="H526" s="247">
        <v>10.300000000000001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150</v>
      </c>
      <c r="AU526" s="253" t="s">
        <v>87</v>
      </c>
      <c r="AV526" s="14" t="s">
        <v>87</v>
      </c>
      <c r="AW526" s="14" t="s">
        <v>32</v>
      </c>
      <c r="AX526" s="14" t="s">
        <v>76</v>
      </c>
      <c r="AY526" s="253" t="s">
        <v>140</v>
      </c>
    </row>
    <row r="527" s="15" customFormat="1">
      <c r="A527" s="15"/>
      <c r="B527" s="254"/>
      <c r="C527" s="255"/>
      <c r="D527" s="234" t="s">
        <v>150</v>
      </c>
      <c r="E527" s="256" t="s">
        <v>1</v>
      </c>
      <c r="F527" s="257" t="s">
        <v>173</v>
      </c>
      <c r="G527" s="255"/>
      <c r="H527" s="258">
        <v>541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4" t="s">
        <v>150</v>
      </c>
      <c r="AU527" s="264" t="s">
        <v>87</v>
      </c>
      <c r="AV527" s="15" t="s">
        <v>148</v>
      </c>
      <c r="AW527" s="15" t="s">
        <v>32</v>
      </c>
      <c r="AX527" s="15" t="s">
        <v>84</v>
      </c>
      <c r="AY527" s="264" t="s">
        <v>140</v>
      </c>
    </row>
    <row r="528" s="2" customFormat="1" ht="24.15" customHeight="1">
      <c r="A528" s="39"/>
      <c r="B528" s="40"/>
      <c r="C528" s="219" t="s">
        <v>664</v>
      </c>
      <c r="D528" s="219" t="s">
        <v>143</v>
      </c>
      <c r="E528" s="220" t="s">
        <v>665</v>
      </c>
      <c r="F528" s="221" t="s">
        <v>666</v>
      </c>
      <c r="G528" s="222" t="s">
        <v>439</v>
      </c>
      <c r="H528" s="223">
        <v>2.472</v>
      </c>
      <c r="I528" s="224"/>
      <c r="J528" s="225">
        <f>ROUND(I528*H528,2)</f>
        <v>0</v>
      </c>
      <c r="K528" s="221" t="s">
        <v>147</v>
      </c>
      <c r="L528" s="45"/>
      <c r="M528" s="226" t="s">
        <v>1</v>
      </c>
      <c r="N528" s="227" t="s">
        <v>41</v>
      </c>
      <c r="O528" s="92"/>
      <c r="P528" s="228">
        <f>O528*H528</f>
        <v>0</v>
      </c>
      <c r="Q528" s="228">
        <v>0</v>
      </c>
      <c r="R528" s="228">
        <f>Q528*H528</f>
        <v>0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280</v>
      </c>
      <c r="AT528" s="230" t="s">
        <v>143</v>
      </c>
      <c r="AU528" s="230" t="s">
        <v>87</v>
      </c>
      <c r="AY528" s="18" t="s">
        <v>140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84</v>
      </c>
      <c r="BK528" s="231">
        <f>ROUND(I528*H528,2)</f>
        <v>0</v>
      </c>
      <c r="BL528" s="18" t="s">
        <v>280</v>
      </c>
      <c r="BM528" s="230" t="s">
        <v>667</v>
      </c>
    </row>
    <row r="529" s="12" customFormat="1" ht="22.8" customHeight="1">
      <c r="A529" s="12"/>
      <c r="B529" s="203"/>
      <c r="C529" s="204"/>
      <c r="D529" s="205" t="s">
        <v>75</v>
      </c>
      <c r="E529" s="217" t="s">
        <v>668</v>
      </c>
      <c r="F529" s="217" t="s">
        <v>669</v>
      </c>
      <c r="G529" s="204"/>
      <c r="H529" s="204"/>
      <c r="I529" s="207"/>
      <c r="J529" s="218">
        <f>BK529</f>
        <v>0</v>
      </c>
      <c r="K529" s="204"/>
      <c r="L529" s="209"/>
      <c r="M529" s="210"/>
      <c r="N529" s="211"/>
      <c r="O529" s="211"/>
      <c r="P529" s="212">
        <f>SUM(P530:P571)</f>
        <v>0</v>
      </c>
      <c r="Q529" s="211"/>
      <c r="R529" s="212">
        <f>SUM(R530:R571)</f>
        <v>0.47023000000000004</v>
      </c>
      <c r="S529" s="211"/>
      <c r="T529" s="213">
        <f>SUM(T530:T571)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4" t="s">
        <v>87</v>
      </c>
      <c r="AT529" s="215" t="s">
        <v>75</v>
      </c>
      <c r="AU529" s="215" t="s">
        <v>84</v>
      </c>
      <c r="AY529" s="214" t="s">
        <v>140</v>
      </c>
      <c r="BK529" s="216">
        <f>SUM(BK530:BK571)</f>
        <v>0</v>
      </c>
    </row>
    <row r="530" s="2" customFormat="1" ht="16.5" customHeight="1">
      <c r="A530" s="39"/>
      <c r="B530" s="40"/>
      <c r="C530" s="219" t="s">
        <v>670</v>
      </c>
      <c r="D530" s="219" t="s">
        <v>143</v>
      </c>
      <c r="E530" s="220" t="s">
        <v>671</v>
      </c>
      <c r="F530" s="221" t="s">
        <v>672</v>
      </c>
      <c r="G530" s="222" t="s">
        <v>155</v>
      </c>
      <c r="H530" s="223">
        <v>19</v>
      </c>
      <c r="I530" s="224"/>
      <c r="J530" s="225">
        <f>ROUND(I530*H530,2)</f>
        <v>0</v>
      </c>
      <c r="K530" s="221" t="s">
        <v>147</v>
      </c>
      <c r="L530" s="45"/>
      <c r="M530" s="226" t="s">
        <v>1</v>
      </c>
      <c r="N530" s="227" t="s">
        <v>41</v>
      </c>
      <c r="O530" s="92"/>
      <c r="P530" s="228">
        <f>O530*H530</f>
        <v>0</v>
      </c>
      <c r="Q530" s="228">
        <v>0.00038000000000000002</v>
      </c>
      <c r="R530" s="228">
        <f>Q530*H530</f>
        <v>0.0072200000000000007</v>
      </c>
      <c r="S530" s="228">
        <v>0</v>
      </c>
      <c r="T530" s="22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0" t="s">
        <v>280</v>
      </c>
      <c r="AT530" s="230" t="s">
        <v>143</v>
      </c>
      <c r="AU530" s="230" t="s">
        <v>87</v>
      </c>
      <c r="AY530" s="18" t="s">
        <v>140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8" t="s">
        <v>84</v>
      </c>
      <c r="BK530" s="231">
        <f>ROUND(I530*H530,2)</f>
        <v>0</v>
      </c>
      <c r="BL530" s="18" t="s">
        <v>280</v>
      </c>
      <c r="BM530" s="230" t="s">
        <v>673</v>
      </c>
    </row>
    <row r="531" s="13" customFormat="1">
      <c r="A531" s="13"/>
      <c r="B531" s="232"/>
      <c r="C531" s="233"/>
      <c r="D531" s="234" t="s">
        <v>150</v>
      </c>
      <c r="E531" s="235" t="s">
        <v>1</v>
      </c>
      <c r="F531" s="236" t="s">
        <v>674</v>
      </c>
      <c r="G531" s="233"/>
      <c r="H531" s="235" t="s">
        <v>1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150</v>
      </c>
      <c r="AU531" s="242" t="s">
        <v>87</v>
      </c>
      <c r="AV531" s="13" t="s">
        <v>84</v>
      </c>
      <c r="AW531" s="13" t="s">
        <v>32</v>
      </c>
      <c r="AX531" s="13" t="s">
        <v>76</v>
      </c>
      <c r="AY531" s="242" t="s">
        <v>140</v>
      </c>
    </row>
    <row r="532" s="13" customFormat="1">
      <c r="A532" s="13"/>
      <c r="B532" s="232"/>
      <c r="C532" s="233"/>
      <c r="D532" s="234" t="s">
        <v>150</v>
      </c>
      <c r="E532" s="235" t="s">
        <v>1</v>
      </c>
      <c r="F532" s="236" t="s">
        <v>363</v>
      </c>
      <c r="G532" s="233"/>
      <c r="H532" s="235" t="s">
        <v>1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150</v>
      </c>
      <c r="AU532" s="242" t="s">
        <v>87</v>
      </c>
      <c r="AV532" s="13" t="s">
        <v>84</v>
      </c>
      <c r="AW532" s="13" t="s">
        <v>32</v>
      </c>
      <c r="AX532" s="13" t="s">
        <v>76</v>
      </c>
      <c r="AY532" s="242" t="s">
        <v>140</v>
      </c>
    </row>
    <row r="533" s="14" customFormat="1">
      <c r="A533" s="14"/>
      <c r="B533" s="243"/>
      <c r="C533" s="244"/>
      <c r="D533" s="234" t="s">
        <v>150</v>
      </c>
      <c r="E533" s="245" t="s">
        <v>1</v>
      </c>
      <c r="F533" s="246" t="s">
        <v>675</v>
      </c>
      <c r="G533" s="244"/>
      <c r="H533" s="247">
        <v>19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150</v>
      </c>
      <c r="AU533" s="253" t="s">
        <v>87</v>
      </c>
      <c r="AV533" s="14" t="s">
        <v>87</v>
      </c>
      <c r="AW533" s="14" t="s">
        <v>32</v>
      </c>
      <c r="AX533" s="14" t="s">
        <v>84</v>
      </c>
      <c r="AY533" s="253" t="s">
        <v>140</v>
      </c>
    </row>
    <row r="534" s="2" customFormat="1" ht="21.75" customHeight="1">
      <c r="A534" s="39"/>
      <c r="B534" s="40"/>
      <c r="C534" s="219" t="s">
        <v>676</v>
      </c>
      <c r="D534" s="219" t="s">
        <v>143</v>
      </c>
      <c r="E534" s="220" t="s">
        <v>677</v>
      </c>
      <c r="F534" s="221" t="s">
        <v>678</v>
      </c>
      <c r="G534" s="222" t="s">
        <v>155</v>
      </c>
      <c r="H534" s="223">
        <v>12</v>
      </c>
      <c r="I534" s="224"/>
      <c r="J534" s="225">
        <f>ROUND(I534*H534,2)</f>
        <v>0</v>
      </c>
      <c r="K534" s="221" t="s">
        <v>1</v>
      </c>
      <c r="L534" s="45"/>
      <c r="M534" s="226" t="s">
        <v>1</v>
      </c>
      <c r="N534" s="227" t="s">
        <v>41</v>
      </c>
      <c r="O534" s="92"/>
      <c r="P534" s="228">
        <f>O534*H534</f>
        <v>0</v>
      </c>
      <c r="Q534" s="228">
        <v>0.00038000000000000002</v>
      </c>
      <c r="R534" s="228">
        <f>Q534*H534</f>
        <v>0.0045599999999999998</v>
      </c>
      <c r="S534" s="228">
        <v>0</v>
      </c>
      <c r="T534" s="22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0" t="s">
        <v>280</v>
      </c>
      <c r="AT534" s="230" t="s">
        <v>143</v>
      </c>
      <c r="AU534" s="230" t="s">
        <v>87</v>
      </c>
      <c r="AY534" s="18" t="s">
        <v>140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8" t="s">
        <v>84</v>
      </c>
      <c r="BK534" s="231">
        <f>ROUND(I534*H534,2)</f>
        <v>0</v>
      </c>
      <c r="BL534" s="18" t="s">
        <v>280</v>
      </c>
      <c r="BM534" s="230" t="s">
        <v>679</v>
      </c>
    </row>
    <row r="535" s="13" customFormat="1">
      <c r="A535" s="13"/>
      <c r="B535" s="232"/>
      <c r="C535" s="233"/>
      <c r="D535" s="234" t="s">
        <v>150</v>
      </c>
      <c r="E535" s="235" t="s">
        <v>1</v>
      </c>
      <c r="F535" s="236" t="s">
        <v>674</v>
      </c>
      <c r="G535" s="233"/>
      <c r="H535" s="235" t="s">
        <v>1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150</v>
      </c>
      <c r="AU535" s="242" t="s">
        <v>87</v>
      </c>
      <c r="AV535" s="13" t="s">
        <v>84</v>
      </c>
      <c r="AW535" s="13" t="s">
        <v>32</v>
      </c>
      <c r="AX535" s="13" t="s">
        <v>76</v>
      </c>
      <c r="AY535" s="242" t="s">
        <v>140</v>
      </c>
    </row>
    <row r="536" s="13" customFormat="1">
      <c r="A536" s="13"/>
      <c r="B536" s="232"/>
      <c r="C536" s="233"/>
      <c r="D536" s="234" t="s">
        <v>150</v>
      </c>
      <c r="E536" s="235" t="s">
        <v>1</v>
      </c>
      <c r="F536" s="236" t="s">
        <v>680</v>
      </c>
      <c r="G536" s="233"/>
      <c r="H536" s="235" t="s">
        <v>1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150</v>
      </c>
      <c r="AU536" s="242" t="s">
        <v>87</v>
      </c>
      <c r="AV536" s="13" t="s">
        <v>84</v>
      </c>
      <c r="AW536" s="13" t="s">
        <v>32</v>
      </c>
      <c r="AX536" s="13" t="s">
        <v>76</v>
      </c>
      <c r="AY536" s="242" t="s">
        <v>140</v>
      </c>
    </row>
    <row r="537" s="14" customFormat="1">
      <c r="A537" s="14"/>
      <c r="B537" s="243"/>
      <c r="C537" s="244"/>
      <c r="D537" s="234" t="s">
        <v>150</v>
      </c>
      <c r="E537" s="245" t="s">
        <v>1</v>
      </c>
      <c r="F537" s="246" t="s">
        <v>681</v>
      </c>
      <c r="G537" s="244"/>
      <c r="H537" s="247">
        <v>12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150</v>
      </c>
      <c r="AU537" s="253" t="s">
        <v>87</v>
      </c>
      <c r="AV537" s="14" t="s">
        <v>87</v>
      </c>
      <c r="AW537" s="14" t="s">
        <v>32</v>
      </c>
      <c r="AX537" s="14" t="s">
        <v>84</v>
      </c>
      <c r="AY537" s="253" t="s">
        <v>140</v>
      </c>
    </row>
    <row r="538" s="2" customFormat="1" ht="16.5" customHeight="1">
      <c r="A538" s="39"/>
      <c r="B538" s="40"/>
      <c r="C538" s="219" t="s">
        <v>682</v>
      </c>
      <c r="D538" s="219" t="s">
        <v>143</v>
      </c>
      <c r="E538" s="220" t="s">
        <v>683</v>
      </c>
      <c r="F538" s="221" t="s">
        <v>684</v>
      </c>
      <c r="G538" s="222" t="s">
        <v>155</v>
      </c>
      <c r="H538" s="223">
        <v>31</v>
      </c>
      <c r="I538" s="224"/>
      <c r="J538" s="225">
        <f>ROUND(I538*H538,2)</f>
        <v>0</v>
      </c>
      <c r="K538" s="221" t="s">
        <v>1</v>
      </c>
      <c r="L538" s="45"/>
      <c r="M538" s="226" t="s">
        <v>1</v>
      </c>
      <c r="N538" s="227" t="s">
        <v>41</v>
      </c>
      <c r="O538" s="92"/>
      <c r="P538" s="228">
        <f>O538*H538</f>
        <v>0</v>
      </c>
      <c r="Q538" s="228">
        <v>0</v>
      </c>
      <c r="R538" s="228">
        <f>Q538*H538</f>
        <v>0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280</v>
      </c>
      <c r="AT538" s="230" t="s">
        <v>143</v>
      </c>
      <c r="AU538" s="230" t="s">
        <v>87</v>
      </c>
      <c r="AY538" s="18" t="s">
        <v>140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84</v>
      </c>
      <c r="BK538" s="231">
        <f>ROUND(I538*H538,2)</f>
        <v>0</v>
      </c>
      <c r="BL538" s="18" t="s">
        <v>280</v>
      </c>
      <c r="BM538" s="230" t="s">
        <v>685</v>
      </c>
    </row>
    <row r="539" s="13" customFormat="1">
      <c r="A539" s="13"/>
      <c r="B539" s="232"/>
      <c r="C539" s="233"/>
      <c r="D539" s="234" t="s">
        <v>150</v>
      </c>
      <c r="E539" s="235" t="s">
        <v>1</v>
      </c>
      <c r="F539" s="236" t="s">
        <v>686</v>
      </c>
      <c r="G539" s="233"/>
      <c r="H539" s="235" t="s">
        <v>1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150</v>
      </c>
      <c r="AU539" s="242" t="s">
        <v>87</v>
      </c>
      <c r="AV539" s="13" t="s">
        <v>84</v>
      </c>
      <c r="AW539" s="13" t="s">
        <v>32</v>
      </c>
      <c r="AX539" s="13" t="s">
        <v>76</v>
      </c>
      <c r="AY539" s="242" t="s">
        <v>140</v>
      </c>
    </row>
    <row r="540" s="14" customFormat="1">
      <c r="A540" s="14"/>
      <c r="B540" s="243"/>
      <c r="C540" s="244"/>
      <c r="D540" s="234" t="s">
        <v>150</v>
      </c>
      <c r="E540" s="245" t="s">
        <v>1</v>
      </c>
      <c r="F540" s="246" t="s">
        <v>687</v>
      </c>
      <c r="G540" s="244"/>
      <c r="H540" s="247">
        <v>31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150</v>
      </c>
      <c r="AU540" s="253" t="s">
        <v>87</v>
      </c>
      <c r="AV540" s="14" t="s">
        <v>87</v>
      </c>
      <c r="AW540" s="14" t="s">
        <v>32</v>
      </c>
      <c r="AX540" s="14" t="s">
        <v>84</v>
      </c>
      <c r="AY540" s="253" t="s">
        <v>140</v>
      </c>
    </row>
    <row r="541" s="2" customFormat="1" ht="37.8" customHeight="1">
      <c r="A541" s="39"/>
      <c r="B541" s="40"/>
      <c r="C541" s="219" t="s">
        <v>688</v>
      </c>
      <c r="D541" s="219" t="s">
        <v>143</v>
      </c>
      <c r="E541" s="220" t="s">
        <v>689</v>
      </c>
      <c r="F541" s="221" t="s">
        <v>690</v>
      </c>
      <c r="G541" s="222" t="s">
        <v>155</v>
      </c>
      <c r="H541" s="223">
        <v>36</v>
      </c>
      <c r="I541" s="224"/>
      <c r="J541" s="225">
        <f>ROUND(I541*H541,2)</f>
        <v>0</v>
      </c>
      <c r="K541" s="221" t="s">
        <v>1</v>
      </c>
      <c r="L541" s="45"/>
      <c r="M541" s="226" t="s">
        <v>1</v>
      </c>
      <c r="N541" s="227" t="s">
        <v>41</v>
      </c>
      <c r="O541" s="92"/>
      <c r="P541" s="228">
        <f>O541*H541</f>
        <v>0</v>
      </c>
      <c r="Q541" s="228">
        <v>0.001</v>
      </c>
      <c r="R541" s="228">
        <f>Q541*H541</f>
        <v>0.036000000000000004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280</v>
      </c>
      <c r="AT541" s="230" t="s">
        <v>143</v>
      </c>
      <c r="AU541" s="230" t="s">
        <v>87</v>
      </c>
      <c r="AY541" s="18" t="s">
        <v>140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84</v>
      </c>
      <c r="BK541" s="231">
        <f>ROUND(I541*H541,2)</f>
        <v>0</v>
      </c>
      <c r="BL541" s="18" t="s">
        <v>280</v>
      </c>
      <c r="BM541" s="230" t="s">
        <v>691</v>
      </c>
    </row>
    <row r="542" s="13" customFormat="1">
      <c r="A542" s="13"/>
      <c r="B542" s="232"/>
      <c r="C542" s="233"/>
      <c r="D542" s="234" t="s">
        <v>150</v>
      </c>
      <c r="E542" s="235" t="s">
        <v>1</v>
      </c>
      <c r="F542" s="236" t="s">
        <v>692</v>
      </c>
      <c r="G542" s="233"/>
      <c r="H542" s="235" t="s">
        <v>1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150</v>
      </c>
      <c r="AU542" s="242" t="s">
        <v>87</v>
      </c>
      <c r="AV542" s="13" t="s">
        <v>84</v>
      </c>
      <c r="AW542" s="13" t="s">
        <v>32</v>
      </c>
      <c r="AX542" s="13" t="s">
        <v>76</v>
      </c>
      <c r="AY542" s="242" t="s">
        <v>140</v>
      </c>
    </row>
    <row r="543" s="14" customFormat="1">
      <c r="A543" s="14"/>
      <c r="B543" s="243"/>
      <c r="C543" s="244"/>
      <c r="D543" s="234" t="s">
        <v>150</v>
      </c>
      <c r="E543" s="245" t="s">
        <v>1</v>
      </c>
      <c r="F543" s="246" t="s">
        <v>693</v>
      </c>
      <c r="G543" s="244"/>
      <c r="H543" s="247">
        <v>36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150</v>
      </c>
      <c r="AU543" s="253" t="s">
        <v>87</v>
      </c>
      <c r="AV543" s="14" t="s">
        <v>87</v>
      </c>
      <c r="AW543" s="14" t="s">
        <v>32</v>
      </c>
      <c r="AX543" s="14" t="s">
        <v>84</v>
      </c>
      <c r="AY543" s="253" t="s">
        <v>140</v>
      </c>
    </row>
    <row r="544" s="2" customFormat="1" ht="44.25" customHeight="1">
      <c r="A544" s="39"/>
      <c r="B544" s="40"/>
      <c r="C544" s="219" t="s">
        <v>694</v>
      </c>
      <c r="D544" s="219" t="s">
        <v>143</v>
      </c>
      <c r="E544" s="220" t="s">
        <v>695</v>
      </c>
      <c r="F544" s="221" t="s">
        <v>696</v>
      </c>
      <c r="G544" s="222" t="s">
        <v>218</v>
      </c>
      <c r="H544" s="223">
        <v>69</v>
      </c>
      <c r="I544" s="224"/>
      <c r="J544" s="225">
        <f>ROUND(I544*H544,2)</f>
        <v>0</v>
      </c>
      <c r="K544" s="221" t="s">
        <v>1</v>
      </c>
      <c r="L544" s="45"/>
      <c r="M544" s="226" t="s">
        <v>1</v>
      </c>
      <c r="N544" s="227" t="s">
        <v>41</v>
      </c>
      <c r="O544" s="92"/>
      <c r="P544" s="228">
        <f>O544*H544</f>
        <v>0</v>
      </c>
      <c r="Q544" s="228">
        <v>0.0011999999999999999</v>
      </c>
      <c r="R544" s="228">
        <f>Q544*H544</f>
        <v>0.082799999999999999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280</v>
      </c>
      <c r="AT544" s="230" t="s">
        <v>143</v>
      </c>
      <c r="AU544" s="230" t="s">
        <v>87</v>
      </c>
      <c r="AY544" s="18" t="s">
        <v>140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84</v>
      </c>
      <c r="BK544" s="231">
        <f>ROUND(I544*H544,2)</f>
        <v>0</v>
      </c>
      <c r="BL544" s="18" t="s">
        <v>280</v>
      </c>
      <c r="BM544" s="230" t="s">
        <v>697</v>
      </c>
    </row>
    <row r="545" s="13" customFormat="1">
      <c r="A545" s="13"/>
      <c r="B545" s="232"/>
      <c r="C545" s="233"/>
      <c r="D545" s="234" t="s">
        <v>150</v>
      </c>
      <c r="E545" s="235" t="s">
        <v>1</v>
      </c>
      <c r="F545" s="236" t="s">
        <v>698</v>
      </c>
      <c r="G545" s="233"/>
      <c r="H545" s="235" t="s">
        <v>1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150</v>
      </c>
      <c r="AU545" s="242" t="s">
        <v>87</v>
      </c>
      <c r="AV545" s="13" t="s">
        <v>84</v>
      </c>
      <c r="AW545" s="13" t="s">
        <v>32</v>
      </c>
      <c r="AX545" s="13" t="s">
        <v>76</v>
      </c>
      <c r="AY545" s="242" t="s">
        <v>140</v>
      </c>
    </row>
    <row r="546" s="13" customFormat="1">
      <c r="A546" s="13"/>
      <c r="B546" s="232"/>
      <c r="C546" s="233"/>
      <c r="D546" s="234" t="s">
        <v>150</v>
      </c>
      <c r="E546" s="235" t="s">
        <v>1</v>
      </c>
      <c r="F546" s="236" t="s">
        <v>699</v>
      </c>
      <c r="G546" s="233"/>
      <c r="H546" s="235" t="s">
        <v>1</v>
      </c>
      <c r="I546" s="237"/>
      <c r="J546" s="233"/>
      <c r="K546" s="233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150</v>
      </c>
      <c r="AU546" s="242" t="s">
        <v>87</v>
      </c>
      <c r="AV546" s="13" t="s">
        <v>84</v>
      </c>
      <c r="AW546" s="13" t="s">
        <v>32</v>
      </c>
      <c r="AX546" s="13" t="s">
        <v>76</v>
      </c>
      <c r="AY546" s="242" t="s">
        <v>140</v>
      </c>
    </row>
    <row r="547" s="13" customFormat="1">
      <c r="A547" s="13"/>
      <c r="B547" s="232"/>
      <c r="C547" s="233"/>
      <c r="D547" s="234" t="s">
        <v>150</v>
      </c>
      <c r="E547" s="235" t="s">
        <v>1</v>
      </c>
      <c r="F547" s="236" t="s">
        <v>700</v>
      </c>
      <c r="G547" s="233"/>
      <c r="H547" s="235" t="s">
        <v>1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150</v>
      </c>
      <c r="AU547" s="242" t="s">
        <v>87</v>
      </c>
      <c r="AV547" s="13" t="s">
        <v>84</v>
      </c>
      <c r="AW547" s="13" t="s">
        <v>32</v>
      </c>
      <c r="AX547" s="13" t="s">
        <v>76</v>
      </c>
      <c r="AY547" s="242" t="s">
        <v>140</v>
      </c>
    </row>
    <row r="548" s="14" customFormat="1">
      <c r="A548" s="14"/>
      <c r="B548" s="243"/>
      <c r="C548" s="244"/>
      <c r="D548" s="234" t="s">
        <v>150</v>
      </c>
      <c r="E548" s="245" t="s">
        <v>1</v>
      </c>
      <c r="F548" s="246" t="s">
        <v>701</v>
      </c>
      <c r="G548" s="244"/>
      <c r="H548" s="247">
        <v>69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150</v>
      </c>
      <c r="AU548" s="253" t="s">
        <v>87</v>
      </c>
      <c r="AV548" s="14" t="s">
        <v>87</v>
      </c>
      <c r="AW548" s="14" t="s">
        <v>32</v>
      </c>
      <c r="AX548" s="14" t="s">
        <v>84</v>
      </c>
      <c r="AY548" s="253" t="s">
        <v>140</v>
      </c>
    </row>
    <row r="549" s="2" customFormat="1" ht="24.15" customHeight="1">
      <c r="A549" s="39"/>
      <c r="B549" s="40"/>
      <c r="C549" s="219" t="s">
        <v>702</v>
      </c>
      <c r="D549" s="219" t="s">
        <v>143</v>
      </c>
      <c r="E549" s="220" t="s">
        <v>703</v>
      </c>
      <c r="F549" s="221" t="s">
        <v>704</v>
      </c>
      <c r="G549" s="222" t="s">
        <v>293</v>
      </c>
      <c r="H549" s="223">
        <v>1</v>
      </c>
      <c r="I549" s="224"/>
      <c r="J549" s="225">
        <f>ROUND(I549*H549,2)</f>
        <v>0</v>
      </c>
      <c r="K549" s="221" t="s">
        <v>147</v>
      </c>
      <c r="L549" s="45"/>
      <c r="M549" s="226" t="s">
        <v>1</v>
      </c>
      <c r="N549" s="227" t="s">
        <v>41</v>
      </c>
      <c r="O549" s="92"/>
      <c r="P549" s="228">
        <f>O549*H549</f>
        <v>0</v>
      </c>
      <c r="Q549" s="228">
        <v>0.00033</v>
      </c>
      <c r="R549" s="228">
        <f>Q549*H549</f>
        <v>0.00033</v>
      </c>
      <c r="S549" s="228">
        <v>0</v>
      </c>
      <c r="T549" s="22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0" t="s">
        <v>280</v>
      </c>
      <c r="AT549" s="230" t="s">
        <v>143</v>
      </c>
      <c r="AU549" s="230" t="s">
        <v>87</v>
      </c>
      <c r="AY549" s="18" t="s">
        <v>140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8" t="s">
        <v>84</v>
      </c>
      <c r="BK549" s="231">
        <f>ROUND(I549*H549,2)</f>
        <v>0</v>
      </c>
      <c r="BL549" s="18" t="s">
        <v>280</v>
      </c>
      <c r="BM549" s="230" t="s">
        <v>705</v>
      </c>
    </row>
    <row r="550" s="13" customFormat="1">
      <c r="A550" s="13"/>
      <c r="B550" s="232"/>
      <c r="C550" s="233"/>
      <c r="D550" s="234" t="s">
        <v>150</v>
      </c>
      <c r="E550" s="235" t="s">
        <v>1</v>
      </c>
      <c r="F550" s="236" t="s">
        <v>706</v>
      </c>
      <c r="G550" s="233"/>
      <c r="H550" s="235" t="s">
        <v>1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150</v>
      </c>
      <c r="AU550" s="242" t="s">
        <v>87</v>
      </c>
      <c r="AV550" s="13" t="s">
        <v>84</v>
      </c>
      <c r="AW550" s="13" t="s">
        <v>32</v>
      </c>
      <c r="AX550" s="13" t="s">
        <v>76</v>
      </c>
      <c r="AY550" s="242" t="s">
        <v>140</v>
      </c>
    </row>
    <row r="551" s="14" customFormat="1">
      <c r="A551" s="14"/>
      <c r="B551" s="243"/>
      <c r="C551" s="244"/>
      <c r="D551" s="234" t="s">
        <v>150</v>
      </c>
      <c r="E551" s="245" t="s">
        <v>1</v>
      </c>
      <c r="F551" s="246" t="s">
        <v>84</v>
      </c>
      <c r="G551" s="244"/>
      <c r="H551" s="247">
        <v>1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150</v>
      </c>
      <c r="AU551" s="253" t="s">
        <v>87</v>
      </c>
      <c r="AV551" s="14" t="s">
        <v>87</v>
      </c>
      <c r="AW551" s="14" t="s">
        <v>32</v>
      </c>
      <c r="AX551" s="14" t="s">
        <v>84</v>
      </c>
      <c r="AY551" s="253" t="s">
        <v>140</v>
      </c>
    </row>
    <row r="552" s="2" customFormat="1" ht="24.15" customHeight="1">
      <c r="A552" s="39"/>
      <c r="B552" s="40"/>
      <c r="C552" s="219" t="s">
        <v>707</v>
      </c>
      <c r="D552" s="219" t="s">
        <v>143</v>
      </c>
      <c r="E552" s="220" t="s">
        <v>708</v>
      </c>
      <c r="F552" s="221" t="s">
        <v>709</v>
      </c>
      <c r="G552" s="222" t="s">
        <v>293</v>
      </c>
      <c r="H552" s="223">
        <v>1</v>
      </c>
      <c r="I552" s="224"/>
      <c r="J552" s="225">
        <f>ROUND(I552*H552,2)</f>
        <v>0</v>
      </c>
      <c r="K552" s="221" t="s">
        <v>147</v>
      </c>
      <c r="L552" s="45"/>
      <c r="M552" s="226" t="s">
        <v>1</v>
      </c>
      <c r="N552" s="227" t="s">
        <v>41</v>
      </c>
      <c r="O552" s="92"/>
      <c r="P552" s="228">
        <f>O552*H552</f>
        <v>0</v>
      </c>
      <c r="Q552" s="228">
        <v>0.058720000000000001</v>
      </c>
      <c r="R552" s="228">
        <f>Q552*H552</f>
        <v>0.058720000000000001</v>
      </c>
      <c r="S552" s="228">
        <v>0</v>
      </c>
      <c r="T552" s="22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0" t="s">
        <v>280</v>
      </c>
      <c r="AT552" s="230" t="s">
        <v>143</v>
      </c>
      <c r="AU552" s="230" t="s">
        <v>87</v>
      </c>
      <c r="AY552" s="18" t="s">
        <v>140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8" t="s">
        <v>84</v>
      </c>
      <c r="BK552" s="231">
        <f>ROUND(I552*H552,2)</f>
        <v>0</v>
      </c>
      <c r="BL552" s="18" t="s">
        <v>280</v>
      </c>
      <c r="BM552" s="230" t="s">
        <v>710</v>
      </c>
    </row>
    <row r="553" s="13" customFormat="1">
      <c r="A553" s="13"/>
      <c r="B553" s="232"/>
      <c r="C553" s="233"/>
      <c r="D553" s="234" t="s">
        <v>150</v>
      </c>
      <c r="E553" s="235" t="s">
        <v>1</v>
      </c>
      <c r="F553" s="236" t="s">
        <v>711</v>
      </c>
      <c r="G553" s="233"/>
      <c r="H553" s="235" t="s">
        <v>1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150</v>
      </c>
      <c r="AU553" s="242" t="s">
        <v>87</v>
      </c>
      <c r="AV553" s="13" t="s">
        <v>84</v>
      </c>
      <c r="AW553" s="13" t="s">
        <v>32</v>
      </c>
      <c r="AX553" s="13" t="s">
        <v>76</v>
      </c>
      <c r="AY553" s="242" t="s">
        <v>140</v>
      </c>
    </row>
    <row r="554" s="14" customFormat="1">
      <c r="A554" s="14"/>
      <c r="B554" s="243"/>
      <c r="C554" s="244"/>
      <c r="D554" s="234" t="s">
        <v>150</v>
      </c>
      <c r="E554" s="245" t="s">
        <v>1</v>
      </c>
      <c r="F554" s="246" t="s">
        <v>84</v>
      </c>
      <c r="G554" s="244"/>
      <c r="H554" s="247">
        <v>1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150</v>
      </c>
      <c r="AU554" s="253" t="s">
        <v>87</v>
      </c>
      <c r="AV554" s="14" t="s">
        <v>87</v>
      </c>
      <c r="AW554" s="14" t="s">
        <v>32</v>
      </c>
      <c r="AX554" s="14" t="s">
        <v>84</v>
      </c>
      <c r="AY554" s="253" t="s">
        <v>140</v>
      </c>
    </row>
    <row r="555" s="2" customFormat="1" ht="62.7" customHeight="1">
      <c r="A555" s="39"/>
      <c r="B555" s="40"/>
      <c r="C555" s="265" t="s">
        <v>712</v>
      </c>
      <c r="D555" s="265" t="s">
        <v>233</v>
      </c>
      <c r="E555" s="266" t="s">
        <v>713</v>
      </c>
      <c r="F555" s="267" t="s">
        <v>714</v>
      </c>
      <c r="G555" s="268" t="s">
        <v>293</v>
      </c>
      <c r="H555" s="269">
        <v>1</v>
      </c>
      <c r="I555" s="270"/>
      <c r="J555" s="271">
        <f>ROUND(I555*H555,2)</f>
        <v>0</v>
      </c>
      <c r="K555" s="267" t="s">
        <v>1</v>
      </c>
      <c r="L555" s="272"/>
      <c r="M555" s="273" t="s">
        <v>1</v>
      </c>
      <c r="N555" s="274" t="s">
        <v>41</v>
      </c>
      <c r="O555" s="92"/>
      <c r="P555" s="228">
        <f>O555*H555</f>
        <v>0</v>
      </c>
      <c r="Q555" s="228">
        <v>0.28000000000000003</v>
      </c>
      <c r="R555" s="228">
        <f>Q555*H555</f>
        <v>0.28000000000000003</v>
      </c>
      <c r="S555" s="228">
        <v>0</v>
      </c>
      <c r="T555" s="22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0" t="s">
        <v>387</v>
      </c>
      <c r="AT555" s="230" t="s">
        <v>233</v>
      </c>
      <c r="AU555" s="230" t="s">
        <v>87</v>
      </c>
      <c r="AY555" s="18" t="s">
        <v>140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8" t="s">
        <v>84</v>
      </c>
      <c r="BK555" s="231">
        <f>ROUND(I555*H555,2)</f>
        <v>0</v>
      </c>
      <c r="BL555" s="18" t="s">
        <v>280</v>
      </c>
      <c r="BM555" s="230" t="s">
        <v>715</v>
      </c>
    </row>
    <row r="556" s="13" customFormat="1">
      <c r="A556" s="13"/>
      <c r="B556" s="232"/>
      <c r="C556" s="233"/>
      <c r="D556" s="234" t="s">
        <v>150</v>
      </c>
      <c r="E556" s="235" t="s">
        <v>1</v>
      </c>
      <c r="F556" s="236" t="s">
        <v>716</v>
      </c>
      <c r="G556" s="233"/>
      <c r="H556" s="235" t="s">
        <v>1</v>
      </c>
      <c r="I556" s="237"/>
      <c r="J556" s="233"/>
      <c r="K556" s="233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150</v>
      </c>
      <c r="AU556" s="242" t="s">
        <v>87</v>
      </c>
      <c r="AV556" s="13" t="s">
        <v>84</v>
      </c>
      <c r="AW556" s="13" t="s">
        <v>32</v>
      </c>
      <c r="AX556" s="13" t="s">
        <v>76</v>
      </c>
      <c r="AY556" s="242" t="s">
        <v>140</v>
      </c>
    </row>
    <row r="557" s="13" customFormat="1">
      <c r="A557" s="13"/>
      <c r="B557" s="232"/>
      <c r="C557" s="233"/>
      <c r="D557" s="234" t="s">
        <v>150</v>
      </c>
      <c r="E557" s="235" t="s">
        <v>1</v>
      </c>
      <c r="F557" s="236" t="s">
        <v>717</v>
      </c>
      <c r="G557" s="233"/>
      <c r="H557" s="235" t="s">
        <v>1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150</v>
      </c>
      <c r="AU557" s="242" t="s">
        <v>87</v>
      </c>
      <c r="AV557" s="13" t="s">
        <v>84</v>
      </c>
      <c r="AW557" s="13" t="s">
        <v>32</v>
      </c>
      <c r="AX557" s="13" t="s">
        <v>76</v>
      </c>
      <c r="AY557" s="242" t="s">
        <v>140</v>
      </c>
    </row>
    <row r="558" s="13" customFormat="1">
      <c r="A558" s="13"/>
      <c r="B558" s="232"/>
      <c r="C558" s="233"/>
      <c r="D558" s="234" t="s">
        <v>150</v>
      </c>
      <c r="E558" s="235" t="s">
        <v>1</v>
      </c>
      <c r="F558" s="236" t="s">
        <v>718</v>
      </c>
      <c r="G558" s="233"/>
      <c r="H558" s="235" t="s">
        <v>1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150</v>
      </c>
      <c r="AU558" s="242" t="s">
        <v>87</v>
      </c>
      <c r="AV558" s="13" t="s">
        <v>84</v>
      </c>
      <c r="AW558" s="13" t="s">
        <v>32</v>
      </c>
      <c r="AX558" s="13" t="s">
        <v>76</v>
      </c>
      <c r="AY558" s="242" t="s">
        <v>140</v>
      </c>
    </row>
    <row r="559" s="13" customFormat="1">
      <c r="A559" s="13"/>
      <c r="B559" s="232"/>
      <c r="C559" s="233"/>
      <c r="D559" s="234" t="s">
        <v>150</v>
      </c>
      <c r="E559" s="235" t="s">
        <v>1</v>
      </c>
      <c r="F559" s="236" t="s">
        <v>719</v>
      </c>
      <c r="G559" s="233"/>
      <c r="H559" s="235" t="s">
        <v>1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150</v>
      </c>
      <c r="AU559" s="242" t="s">
        <v>87</v>
      </c>
      <c r="AV559" s="13" t="s">
        <v>84</v>
      </c>
      <c r="AW559" s="13" t="s">
        <v>32</v>
      </c>
      <c r="AX559" s="13" t="s">
        <v>76</v>
      </c>
      <c r="AY559" s="242" t="s">
        <v>140</v>
      </c>
    </row>
    <row r="560" s="14" customFormat="1">
      <c r="A560" s="14"/>
      <c r="B560" s="243"/>
      <c r="C560" s="244"/>
      <c r="D560" s="234" t="s">
        <v>150</v>
      </c>
      <c r="E560" s="245" t="s">
        <v>1</v>
      </c>
      <c r="F560" s="246" t="s">
        <v>84</v>
      </c>
      <c r="G560" s="244"/>
      <c r="H560" s="247">
        <v>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150</v>
      </c>
      <c r="AU560" s="253" t="s">
        <v>87</v>
      </c>
      <c r="AV560" s="14" t="s">
        <v>87</v>
      </c>
      <c r="AW560" s="14" t="s">
        <v>32</v>
      </c>
      <c r="AX560" s="14" t="s">
        <v>84</v>
      </c>
      <c r="AY560" s="253" t="s">
        <v>140</v>
      </c>
    </row>
    <row r="561" s="13" customFormat="1">
      <c r="A561" s="13"/>
      <c r="B561" s="232"/>
      <c r="C561" s="233"/>
      <c r="D561" s="234" t="s">
        <v>150</v>
      </c>
      <c r="E561" s="235" t="s">
        <v>1</v>
      </c>
      <c r="F561" s="236" t="s">
        <v>544</v>
      </c>
      <c r="G561" s="233"/>
      <c r="H561" s="235" t="s">
        <v>1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150</v>
      </c>
      <c r="AU561" s="242" t="s">
        <v>87</v>
      </c>
      <c r="AV561" s="13" t="s">
        <v>84</v>
      </c>
      <c r="AW561" s="13" t="s">
        <v>32</v>
      </c>
      <c r="AX561" s="13" t="s">
        <v>76</v>
      </c>
      <c r="AY561" s="242" t="s">
        <v>140</v>
      </c>
    </row>
    <row r="562" s="2" customFormat="1" ht="49.05" customHeight="1">
      <c r="A562" s="39"/>
      <c r="B562" s="40"/>
      <c r="C562" s="219" t="s">
        <v>720</v>
      </c>
      <c r="D562" s="219" t="s">
        <v>143</v>
      </c>
      <c r="E562" s="220" t="s">
        <v>721</v>
      </c>
      <c r="F562" s="221" t="s">
        <v>722</v>
      </c>
      <c r="G562" s="222" t="s">
        <v>293</v>
      </c>
      <c r="H562" s="223">
        <v>1</v>
      </c>
      <c r="I562" s="224"/>
      <c r="J562" s="225">
        <f>ROUND(I562*H562,2)</f>
        <v>0</v>
      </c>
      <c r="K562" s="221" t="s">
        <v>1</v>
      </c>
      <c r="L562" s="45"/>
      <c r="M562" s="226" t="s">
        <v>1</v>
      </c>
      <c r="N562" s="227" t="s">
        <v>41</v>
      </c>
      <c r="O562" s="92"/>
      <c r="P562" s="228">
        <f>O562*H562</f>
        <v>0</v>
      </c>
      <c r="Q562" s="228">
        <v>0</v>
      </c>
      <c r="R562" s="228">
        <f>Q562*H562</f>
        <v>0</v>
      </c>
      <c r="S562" s="228">
        <v>0</v>
      </c>
      <c r="T562" s="22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0" t="s">
        <v>280</v>
      </c>
      <c r="AT562" s="230" t="s">
        <v>143</v>
      </c>
      <c r="AU562" s="230" t="s">
        <v>87</v>
      </c>
      <c r="AY562" s="18" t="s">
        <v>140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8" t="s">
        <v>84</v>
      </c>
      <c r="BK562" s="231">
        <f>ROUND(I562*H562,2)</f>
        <v>0</v>
      </c>
      <c r="BL562" s="18" t="s">
        <v>280</v>
      </c>
      <c r="BM562" s="230" t="s">
        <v>723</v>
      </c>
    </row>
    <row r="563" s="13" customFormat="1">
      <c r="A563" s="13"/>
      <c r="B563" s="232"/>
      <c r="C563" s="233"/>
      <c r="D563" s="234" t="s">
        <v>150</v>
      </c>
      <c r="E563" s="235" t="s">
        <v>1</v>
      </c>
      <c r="F563" s="236" t="s">
        <v>724</v>
      </c>
      <c r="G563" s="233"/>
      <c r="H563" s="235" t="s">
        <v>1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2" t="s">
        <v>150</v>
      </c>
      <c r="AU563" s="242" t="s">
        <v>87</v>
      </c>
      <c r="AV563" s="13" t="s">
        <v>84</v>
      </c>
      <c r="AW563" s="13" t="s">
        <v>32</v>
      </c>
      <c r="AX563" s="13" t="s">
        <v>76</v>
      </c>
      <c r="AY563" s="242" t="s">
        <v>140</v>
      </c>
    </row>
    <row r="564" s="13" customFormat="1">
      <c r="A564" s="13"/>
      <c r="B564" s="232"/>
      <c r="C564" s="233"/>
      <c r="D564" s="234" t="s">
        <v>150</v>
      </c>
      <c r="E564" s="235" t="s">
        <v>1</v>
      </c>
      <c r="F564" s="236" t="s">
        <v>725</v>
      </c>
      <c r="G564" s="233"/>
      <c r="H564" s="235" t="s">
        <v>1</v>
      </c>
      <c r="I564" s="237"/>
      <c r="J564" s="233"/>
      <c r="K564" s="233"/>
      <c r="L564" s="238"/>
      <c r="M564" s="239"/>
      <c r="N564" s="240"/>
      <c r="O564" s="240"/>
      <c r="P564" s="240"/>
      <c r="Q564" s="240"/>
      <c r="R564" s="240"/>
      <c r="S564" s="240"/>
      <c r="T564" s="24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2" t="s">
        <v>150</v>
      </c>
      <c r="AU564" s="242" t="s">
        <v>87</v>
      </c>
      <c r="AV564" s="13" t="s">
        <v>84</v>
      </c>
      <c r="AW564" s="13" t="s">
        <v>32</v>
      </c>
      <c r="AX564" s="13" t="s">
        <v>76</v>
      </c>
      <c r="AY564" s="242" t="s">
        <v>140</v>
      </c>
    </row>
    <row r="565" s="13" customFormat="1">
      <c r="A565" s="13"/>
      <c r="B565" s="232"/>
      <c r="C565" s="233"/>
      <c r="D565" s="234" t="s">
        <v>150</v>
      </c>
      <c r="E565" s="235" t="s">
        <v>1</v>
      </c>
      <c r="F565" s="236" t="s">
        <v>726</v>
      </c>
      <c r="G565" s="233"/>
      <c r="H565" s="235" t="s">
        <v>1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150</v>
      </c>
      <c r="AU565" s="242" t="s">
        <v>87</v>
      </c>
      <c r="AV565" s="13" t="s">
        <v>84</v>
      </c>
      <c r="AW565" s="13" t="s">
        <v>32</v>
      </c>
      <c r="AX565" s="13" t="s">
        <v>76</v>
      </c>
      <c r="AY565" s="242" t="s">
        <v>140</v>
      </c>
    </row>
    <row r="566" s="13" customFormat="1">
      <c r="A566" s="13"/>
      <c r="B566" s="232"/>
      <c r="C566" s="233"/>
      <c r="D566" s="234" t="s">
        <v>150</v>
      </c>
      <c r="E566" s="235" t="s">
        <v>1</v>
      </c>
      <c r="F566" s="236" t="s">
        <v>727</v>
      </c>
      <c r="G566" s="233"/>
      <c r="H566" s="235" t="s">
        <v>1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150</v>
      </c>
      <c r="AU566" s="242" t="s">
        <v>87</v>
      </c>
      <c r="AV566" s="13" t="s">
        <v>84</v>
      </c>
      <c r="AW566" s="13" t="s">
        <v>32</v>
      </c>
      <c r="AX566" s="13" t="s">
        <v>76</v>
      </c>
      <c r="AY566" s="242" t="s">
        <v>140</v>
      </c>
    </row>
    <row r="567" s="14" customFormat="1">
      <c r="A567" s="14"/>
      <c r="B567" s="243"/>
      <c r="C567" s="244"/>
      <c r="D567" s="234" t="s">
        <v>150</v>
      </c>
      <c r="E567" s="245" t="s">
        <v>1</v>
      </c>
      <c r="F567" s="246" t="s">
        <v>642</v>
      </c>
      <c r="G567" s="244"/>
      <c r="H567" s="247">
        <v>1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150</v>
      </c>
      <c r="AU567" s="253" t="s">
        <v>87</v>
      </c>
      <c r="AV567" s="14" t="s">
        <v>87</v>
      </c>
      <c r="AW567" s="14" t="s">
        <v>32</v>
      </c>
      <c r="AX567" s="14" t="s">
        <v>84</v>
      </c>
      <c r="AY567" s="253" t="s">
        <v>140</v>
      </c>
    </row>
    <row r="568" s="2" customFormat="1" ht="21.75" customHeight="1">
      <c r="A568" s="39"/>
      <c r="B568" s="40"/>
      <c r="C568" s="219" t="s">
        <v>728</v>
      </c>
      <c r="D568" s="219" t="s">
        <v>143</v>
      </c>
      <c r="E568" s="220" t="s">
        <v>729</v>
      </c>
      <c r="F568" s="221" t="s">
        <v>730</v>
      </c>
      <c r="G568" s="222" t="s">
        <v>155</v>
      </c>
      <c r="H568" s="223">
        <v>12</v>
      </c>
      <c r="I568" s="224"/>
      <c r="J568" s="225">
        <f>ROUND(I568*H568,2)</f>
        <v>0</v>
      </c>
      <c r="K568" s="221" t="s">
        <v>1</v>
      </c>
      <c r="L568" s="45"/>
      <c r="M568" s="226" t="s">
        <v>1</v>
      </c>
      <c r="N568" s="227" t="s">
        <v>41</v>
      </c>
      <c r="O568" s="92"/>
      <c r="P568" s="228">
        <f>O568*H568</f>
        <v>0</v>
      </c>
      <c r="Q568" s="228">
        <v>5.0000000000000002E-05</v>
      </c>
      <c r="R568" s="228">
        <f>Q568*H568</f>
        <v>0.00060000000000000006</v>
      </c>
      <c r="S568" s="228">
        <v>0</v>
      </c>
      <c r="T568" s="22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0" t="s">
        <v>280</v>
      </c>
      <c r="AT568" s="230" t="s">
        <v>143</v>
      </c>
      <c r="AU568" s="230" t="s">
        <v>87</v>
      </c>
      <c r="AY568" s="18" t="s">
        <v>140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8" t="s">
        <v>84</v>
      </c>
      <c r="BK568" s="231">
        <f>ROUND(I568*H568,2)</f>
        <v>0</v>
      </c>
      <c r="BL568" s="18" t="s">
        <v>280</v>
      </c>
      <c r="BM568" s="230" t="s">
        <v>731</v>
      </c>
    </row>
    <row r="569" s="13" customFormat="1">
      <c r="A569" s="13"/>
      <c r="B569" s="232"/>
      <c r="C569" s="233"/>
      <c r="D569" s="234" t="s">
        <v>150</v>
      </c>
      <c r="E569" s="235" t="s">
        <v>1</v>
      </c>
      <c r="F569" s="236" t="s">
        <v>732</v>
      </c>
      <c r="G569" s="233"/>
      <c r="H569" s="235" t="s">
        <v>1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150</v>
      </c>
      <c r="AU569" s="242" t="s">
        <v>87</v>
      </c>
      <c r="AV569" s="13" t="s">
        <v>84</v>
      </c>
      <c r="AW569" s="13" t="s">
        <v>32</v>
      </c>
      <c r="AX569" s="13" t="s">
        <v>76</v>
      </c>
      <c r="AY569" s="242" t="s">
        <v>140</v>
      </c>
    </row>
    <row r="570" s="14" customFormat="1">
      <c r="A570" s="14"/>
      <c r="B570" s="243"/>
      <c r="C570" s="244"/>
      <c r="D570" s="234" t="s">
        <v>150</v>
      </c>
      <c r="E570" s="245" t="s">
        <v>1</v>
      </c>
      <c r="F570" s="246" t="s">
        <v>733</v>
      </c>
      <c r="G570" s="244"/>
      <c r="H570" s="247">
        <v>12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150</v>
      </c>
      <c r="AU570" s="253" t="s">
        <v>87</v>
      </c>
      <c r="AV570" s="14" t="s">
        <v>87</v>
      </c>
      <c r="AW570" s="14" t="s">
        <v>32</v>
      </c>
      <c r="AX570" s="14" t="s">
        <v>84</v>
      </c>
      <c r="AY570" s="253" t="s">
        <v>140</v>
      </c>
    </row>
    <row r="571" s="2" customFormat="1" ht="24.15" customHeight="1">
      <c r="A571" s="39"/>
      <c r="B571" s="40"/>
      <c r="C571" s="219" t="s">
        <v>734</v>
      </c>
      <c r="D571" s="219" t="s">
        <v>143</v>
      </c>
      <c r="E571" s="220" t="s">
        <v>735</v>
      </c>
      <c r="F571" s="221" t="s">
        <v>736</v>
      </c>
      <c r="G571" s="222" t="s">
        <v>439</v>
      </c>
      <c r="H571" s="223">
        <v>0.46999999999999997</v>
      </c>
      <c r="I571" s="224"/>
      <c r="J571" s="225">
        <f>ROUND(I571*H571,2)</f>
        <v>0</v>
      </c>
      <c r="K571" s="221" t="s">
        <v>147</v>
      </c>
      <c r="L571" s="45"/>
      <c r="M571" s="226" t="s">
        <v>1</v>
      </c>
      <c r="N571" s="227" t="s">
        <v>41</v>
      </c>
      <c r="O571" s="92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280</v>
      </c>
      <c r="AT571" s="230" t="s">
        <v>143</v>
      </c>
      <c r="AU571" s="230" t="s">
        <v>87</v>
      </c>
      <c r="AY571" s="18" t="s">
        <v>140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84</v>
      </c>
      <c r="BK571" s="231">
        <f>ROUND(I571*H571,2)</f>
        <v>0</v>
      </c>
      <c r="BL571" s="18" t="s">
        <v>280</v>
      </c>
      <c r="BM571" s="230" t="s">
        <v>737</v>
      </c>
    </row>
    <row r="572" s="12" customFormat="1" ht="22.8" customHeight="1">
      <c r="A572" s="12"/>
      <c r="B572" s="203"/>
      <c r="C572" s="204"/>
      <c r="D572" s="205" t="s">
        <v>75</v>
      </c>
      <c r="E572" s="217" t="s">
        <v>738</v>
      </c>
      <c r="F572" s="217" t="s">
        <v>739</v>
      </c>
      <c r="G572" s="204"/>
      <c r="H572" s="204"/>
      <c r="I572" s="207"/>
      <c r="J572" s="218">
        <f>BK572</f>
        <v>0</v>
      </c>
      <c r="K572" s="204"/>
      <c r="L572" s="209"/>
      <c r="M572" s="210"/>
      <c r="N572" s="211"/>
      <c r="O572" s="211"/>
      <c r="P572" s="212">
        <f>SUM(P573:P597)</f>
        <v>0</v>
      </c>
      <c r="Q572" s="211"/>
      <c r="R572" s="212">
        <f>SUM(R573:R597)</f>
        <v>0.7834000000000001</v>
      </c>
      <c r="S572" s="211"/>
      <c r="T572" s="213">
        <f>SUM(T573:T597)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4" t="s">
        <v>87</v>
      </c>
      <c r="AT572" s="215" t="s">
        <v>75</v>
      </c>
      <c r="AU572" s="215" t="s">
        <v>84</v>
      </c>
      <c r="AY572" s="214" t="s">
        <v>140</v>
      </c>
      <c r="BK572" s="216">
        <f>SUM(BK573:BK597)</f>
        <v>0</v>
      </c>
    </row>
    <row r="573" s="2" customFormat="1" ht="33" customHeight="1">
      <c r="A573" s="39"/>
      <c r="B573" s="40"/>
      <c r="C573" s="219" t="s">
        <v>740</v>
      </c>
      <c r="D573" s="219" t="s">
        <v>143</v>
      </c>
      <c r="E573" s="220" t="s">
        <v>741</v>
      </c>
      <c r="F573" s="221" t="s">
        <v>742</v>
      </c>
      <c r="G573" s="222" t="s">
        <v>155</v>
      </c>
      <c r="H573" s="223">
        <v>16</v>
      </c>
      <c r="I573" s="224"/>
      <c r="J573" s="225">
        <f>ROUND(I573*H573,2)</f>
        <v>0</v>
      </c>
      <c r="K573" s="221" t="s">
        <v>147</v>
      </c>
      <c r="L573" s="45"/>
      <c r="M573" s="226" t="s">
        <v>1</v>
      </c>
      <c r="N573" s="227" t="s">
        <v>41</v>
      </c>
      <c r="O573" s="92"/>
      <c r="P573" s="228">
        <f>O573*H573</f>
        <v>0</v>
      </c>
      <c r="Q573" s="228">
        <v>0.0051999999999999998</v>
      </c>
      <c r="R573" s="228">
        <f>Q573*H573</f>
        <v>0.083199999999999996</v>
      </c>
      <c r="S573" s="228">
        <v>0</v>
      </c>
      <c r="T573" s="22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0" t="s">
        <v>280</v>
      </c>
      <c r="AT573" s="230" t="s">
        <v>143</v>
      </c>
      <c r="AU573" s="230" t="s">
        <v>87</v>
      </c>
      <c r="AY573" s="18" t="s">
        <v>140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8" t="s">
        <v>84</v>
      </c>
      <c r="BK573" s="231">
        <f>ROUND(I573*H573,2)</f>
        <v>0</v>
      </c>
      <c r="BL573" s="18" t="s">
        <v>280</v>
      </c>
      <c r="BM573" s="230" t="s">
        <v>743</v>
      </c>
    </row>
    <row r="574" s="13" customFormat="1">
      <c r="A574" s="13"/>
      <c r="B574" s="232"/>
      <c r="C574" s="233"/>
      <c r="D574" s="234" t="s">
        <v>150</v>
      </c>
      <c r="E574" s="235" t="s">
        <v>1</v>
      </c>
      <c r="F574" s="236" t="s">
        <v>744</v>
      </c>
      <c r="G574" s="233"/>
      <c r="H574" s="235" t="s">
        <v>1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150</v>
      </c>
      <c r="AU574" s="242" t="s">
        <v>87</v>
      </c>
      <c r="AV574" s="13" t="s">
        <v>84</v>
      </c>
      <c r="AW574" s="13" t="s">
        <v>32</v>
      </c>
      <c r="AX574" s="13" t="s">
        <v>76</v>
      </c>
      <c r="AY574" s="242" t="s">
        <v>140</v>
      </c>
    </row>
    <row r="575" s="14" customFormat="1">
      <c r="A575" s="14"/>
      <c r="B575" s="243"/>
      <c r="C575" s="244"/>
      <c r="D575" s="234" t="s">
        <v>150</v>
      </c>
      <c r="E575" s="245" t="s">
        <v>1</v>
      </c>
      <c r="F575" s="246" t="s">
        <v>745</v>
      </c>
      <c r="G575" s="244"/>
      <c r="H575" s="247">
        <v>4.2300000000000004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150</v>
      </c>
      <c r="AU575" s="253" t="s">
        <v>87</v>
      </c>
      <c r="AV575" s="14" t="s">
        <v>87</v>
      </c>
      <c r="AW575" s="14" t="s">
        <v>32</v>
      </c>
      <c r="AX575" s="14" t="s">
        <v>76</v>
      </c>
      <c r="AY575" s="253" t="s">
        <v>140</v>
      </c>
    </row>
    <row r="576" s="14" customFormat="1">
      <c r="A576" s="14"/>
      <c r="B576" s="243"/>
      <c r="C576" s="244"/>
      <c r="D576" s="234" t="s">
        <v>150</v>
      </c>
      <c r="E576" s="245" t="s">
        <v>1</v>
      </c>
      <c r="F576" s="246" t="s">
        <v>746</v>
      </c>
      <c r="G576" s="244"/>
      <c r="H576" s="247">
        <v>5.4000000000000004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150</v>
      </c>
      <c r="AU576" s="253" t="s">
        <v>87</v>
      </c>
      <c r="AV576" s="14" t="s">
        <v>87</v>
      </c>
      <c r="AW576" s="14" t="s">
        <v>32</v>
      </c>
      <c r="AX576" s="14" t="s">
        <v>76</v>
      </c>
      <c r="AY576" s="253" t="s">
        <v>140</v>
      </c>
    </row>
    <row r="577" s="14" customFormat="1">
      <c r="A577" s="14"/>
      <c r="B577" s="243"/>
      <c r="C577" s="244"/>
      <c r="D577" s="234" t="s">
        <v>150</v>
      </c>
      <c r="E577" s="245" t="s">
        <v>1</v>
      </c>
      <c r="F577" s="246" t="s">
        <v>747</v>
      </c>
      <c r="G577" s="244"/>
      <c r="H577" s="247">
        <v>4.1399999999999997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150</v>
      </c>
      <c r="AU577" s="253" t="s">
        <v>87</v>
      </c>
      <c r="AV577" s="14" t="s">
        <v>87</v>
      </c>
      <c r="AW577" s="14" t="s">
        <v>32</v>
      </c>
      <c r="AX577" s="14" t="s">
        <v>76</v>
      </c>
      <c r="AY577" s="253" t="s">
        <v>140</v>
      </c>
    </row>
    <row r="578" s="14" customFormat="1">
      <c r="A578" s="14"/>
      <c r="B578" s="243"/>
      <c r="C578" s="244"/>
      <c r="D578" s="234" t="s">
        <v>150</v>
      </c>
      <c r="E578" s="245" t="s">
        <v>1</v>
      </c>
      <c r="F578" s="246" t="s">
        <v>748</v>
      </c>
      <c r="G578" s="244"/>
      <c r="H578" s="247">
        <v>2.23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150</v>
      </c>
      <c r="AU578" s="253" t="s">
        <v>87</v>
      </c>
      <c r="AV578" s="14" t="s">
        <v>87</v>
      </c>
      <c r="AW578" s="14" t="s">
        <v>32</v>
      </c>
      <c r="AX578" s="14" t="s">
        <v>76</v>
      </c>
      <c r="AY578" s="253" t="s">
        <v>140</v>
      </c>
    </row>
    <row r="579" s="15" customFormat="1">
      <c r="A579" s="15"/>
      <c r="B579" s="254"/>
      <c r="C579" s="255"/>
      <c r="D579" s="234" t="s">
        <v>150</v>
      </c>
      <c r="E579" s="256" t="s">
        <v>1</v>
      </c>
      <c r="F579" s="257" t="s">
        <v>173</v>
      </c>
      <c r="G579" s="255"/>
      <c r="H579" s="258">
        <v>16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4" t="s">
        <v>150</v>
      </c>
      <c r="AU579" s="264" t="s">
        <v>87</v>
      </c>
      <c r="AV579" s="15" t="s">
        <v>148</v>
      </c>
      <c r="AW579" s="15" t="s">
        <v>32</v>
      </c>
      <c r="AX579" s="15" t="s">
        <v>84</v>
      </c>
      <c r="AY579" s="264" t="s">
        <v>140</v>
      </c>
    </row>
    <row r="580" s="2" customFormat="1" ht="24.15" customHeight="1">
      <c r="A580" s="39"/>
      <c r="B580" s="40"/>
      <c r="C580" s="265" t="s">
        <v>749</v>
      </c>
      <c r="D580" s="265" t="s">
        <v>233</v>
      </c>
      <c r="E580" s="266" t="s">
        <v>750</v>
      </c>
      <c r="F580" s="267" t="s">
        <v>751</v>
      </c>
      <c r="G580" s="268" t="s">
        <v>155</v>
      </c>
      <c r="H580" s="269">
        <v>18</v>
      </c>
      <c r="I580" s="270"/>
      <c r="J580" s="271">
        <f>ROUND(I580*H580,2)</f>
        <v>0</v>
      </c>
      <c r="K580" s="267" t="s">
        <v>1</v>
      </c>
      <c r="L580" s="272"/>
      <c r="M580" s="273" t="s">
        <v>1</v>
      </c>
      <c r="N580" s="274" t="s">
        <v>41</v>
      </c>
      <c r="O580" s="92"/>
      <c r="P580" s="228">
        <f>O580*H580</f>
        <v>0</v>
      </c>
      <c r="Q580" s="228">
        <v>0.017999999999999999</v>
      </c>
      <c r="R580" s="228">
        <f>Q580*H580</f>
        <v>0.32399999999999995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387</v>
      </c>
      <c r="AT580" s="230" t="s">
        <v>233</v>
      </c>
      <c r="AU580" s="230" t="s">
        <v>87</v>
      </c>
      <c r="AY580" s="18" t="s">
        <v>140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84</v>
      </c>
      <c r="BK580" s="231">
        <f>ROUND(I580*H580,2)</f>
        <v>0</v>
      </c>
      <c r="BL580" s="18" t="s">
        <v>280</v>
      </c>
      <c r="BM580" s="230" t="s">
        <v>752</v>
      </c>
    </row>
    <row r="581" s="13" customFormat="1">
      <c r="A581" s="13"/>
      <c r="B581" s="232"/>
      <c r="C581" s="233"/>
      <c r="D581" s="234" t="s">
        <v>150</v>
      </c>
      <c r="E581" s="235" t="s">
        <v>1</v>
      </c>
      <c r="F581" s="236" t="s">
        <v>753</v>
      </c>
      <c r="G581" s="233"/>
      <c r="H581" s="235" t="s">
        <v>1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150</v>
      </c>
      <c r="AU581" s="242" t="s">
        <v>87</v>
      </c>
      <c r="AV581" s="13" t="s">
        <v>84</v>
      </c>
      <c r="AW581" s="13" t="s">
        <v>32</v>
      </c>
      <c r="AX581" s="13" t="s">
        <v>76</v>
      </c>
      <c r="AY581" s="242" t="s">
        <v>140</v>
      </c>
    </row>
    <row r="582" s="14" customFormat="1">
      <c r="A582" s="14"/>
      <c r="B582" s="243"/>
      <c r="C582" s="244"/>
      <c r="D582" s="234" t="s">
        <v>150</v>
      </c>
      <c r="E582" s="245" t="s">
        <v>1</v>
      </c>
      <c r="F582" s="246" t="s">
        <v>754</v>
      </c>
      <c r="G582" s="244"/>
      <c r="H582" s="247">
        <v>18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150</v>
      </c>
      <c r="AU582" s="253" t="s">
        <v>87</v>
      </c>
      <c r="AV582" s="14" t="s">
        <v>87</v>
      </c>
      <c r="AW582" s="14" t="s">
        <v>32</v>
      </c>
      <c r="AX582" s="14" t="s">
        <v>84</v>
      </c>
      <c r="AY582" s="253" t="s">
        <v>140</v>
      </c>
    </row>
    <row r="583" s="2" customFormat="1" ht="37.8" customHeight="1">
      <c r="A583" s="39"/>
      <c r="B583" s="40"/>
      <c r="C583" s="219" t="s">
        <v>755</v>
      </c>
      <c r="D583" s="219" t="s">
        <v>143</v>
      </c>
      <c r="E583" s="220" t="s">
        <v>756</v>
      </c>
      <c r="F583" s="221" t="s">
        <v>757</v>
      </c>
      <c r="G583" s="222" t="s">
        <v>155</v>
      </c>
      <c r="H583" s="223">
        <v>24</v>
      </c>
      <c r="I583" s="224"/>
      <c r="J583" s="225">
        <f>ROUND(I583*H583,2)</f>
        <v>0</v>
      </c>
      <c r="K583" s="221" t="s">
        <v>147</v>
      </c>
      <c r="L583" s="45"/>
      <c r="M583" s="226" t="s">
        <v>1</v>
      </c>
      <c r="N583" s="227" t="s">
        <v>41</v>
      </c>
      <c r="O583" s="92"/>
      <c r="P583" s="228">
        <f>O583*H583</f>
        <v>0</v>
      </c>
      <c r="Q583" s="228">
        <v>0.0051999999999999998</v>
      </c>
      <c r="R583" s="228">
        <f>Q583*H583</f>
        <v>0.12479999999999999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280</v>
      </c>
      <c r="AT583" s="230" t="s">
        <v>143</v>
      </c>
      <c r="AU583" s="230" t="s">
        <v>87</v>
      </c>
      <c r="AY583" s="18" t="s">
        <v>140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84</v>
      </c>
      <c r="BK583" s="231">
        <f>ROUND(I583*H583,2)</f>
        <v>0</v>
      </c>
      <c r="BL583" s="18" t="s">
        <v>280</v>
      </c>
      <c r="BM583" s="230" t="s">
        <v>758</v>
      </c>
    </row>
    <row r="584" s="13" customFormat="1">
      <c r="A584" s="13"/>
      <c r="B584" s="232"/>
      <c r="C584" s="233"/>
      <c r="D584" s="234" t="s">
        <v>150</v>
      </c>
      <c r="E584" s="235" t="s">
        <v>1</v>
      </c>
      <c r="F584" s="236" t="s">
        <v>759</v>
      </c>
      <c r="G584" s="233"/>
      <c r="H584" s="235" t="s">
        <v>1</v>
      </c>
      <c r="I584" s="237"/>
      <c r="J584" s="233"/>
      <c r="K584" s="233"/>
      <c r="L584" s="238"/>
      <c r="M584" s="239"/>
      <c r="N584" s="240"/>
      <c r="O584" s="240"/>
      <c r="P584" s="240"/>
      <c r="Q584" s="240"/>
      <c r="R584" s="240"/>
      <c r="S584" s="240"/>
      <c r="T584" s="24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2" t="s">
        <v>150</v>
      </c>
      <c r="AU584" s="242" t="s">
        <v>87</v>
      </c>
      <c r="AV584" s="13" t="s">
        <v>84</v>
      </c>
      <c r="AW584" s="13" t="s">
        <v>32</v>
      </c>
      <c r="AX584" s="13" t="s">
        <v>76</v>
      </c>
      <c r="AY584" s="242" t="s">
        <v>140</v>
      </c>
    </row>
    <row r="585" s="14" customFormat="1">
      <c r="A585" s="14"/>
      <c r="B585" s="243"/>
      <c r="C585" s="244"/>
      <c r="D585" s="234" t="s">
        <v>150</v>
      </c>
      <c r="E585" s="245" t="s">
        <v>1</v>
      </c>
      <c r="F585" s="246" t="s">
        <v>760</v>
      </c>
      <c r="G585" s="244"/>
      <c r="H585" s="247">
        <v>0.90000000000000002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150</v>
      </c>
      <c r="AU585" s="253" t="s">
        <v>87</v>
      </c>
      <c r="AV585" s="14" t="s">
        <v>87</v>
      </c>
      <c r="AW585" s="14" t="s">
        <v>32</v>
      </c>
      <c r="AX585" s="14" t="s">
        <v>76</v>
      </c>
      <c r="AY585" s="253" t="s">
        <v>140</v>
      </c>
    </row>
    <row r="586" s="14" customFormat="1">
      <c r="A586" s="14"/>
      <c r="B586" s="243"/>
      <c r="C586" s="244"/>
      <c r="D586" s="234" t="s">
        <v>150</v>
      </c>
      <c r="E586" s="245" t="s">
        <v>1</v>
      </c>
      <c r="F586" s="246" t="s">
        <v>761</v>
      </c>
      <c r="G586" s="244"/>
      <c r="H586" s="247">
        <v>7.3499999999999996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150</v>
      </c>
      <c r="AU586" s="253" t="s">
        <v>87</v>
      </c>
      <c r="AV586" s="14" t="s">
        <v>87</v>
      </c>
      <c r="AW586" s="14" t="s">
        <v>32</v>
      </c>
      <c r="AX586" s="14" t="s">
        <v>76</v>
      </c>
      <c r="AY586" s="253" t="s">
        <v>140</v>
      </c>
    </row>
    <row r="587" s="14" customFormat="1">
      <c r="A587" s="14"/>
      <c r="B587" s="243"/>
      <c r="C587" s="244"/>
      <c r="D587" s="234" t="s">
        <v>150</v>
      </c>
      <c r="E587" s="245" t="s">
        <v>1</v>
      </c>
      <c r="F587" s="246" t="s">
        <v>762</v>
      </c>
      <c r="G587" s="244"/>
      <c r="H587" s="247">
        <v>0.56000000000000005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150</v>
      </c>
      <c r="AU587" s="253" t="s">
        <v>87</v>
      </c>
      <c r="AV587" s="14" t="s">
        <v>87</v>
      </c>
      <c r="AW587" s="14" t="s">
        <v>32</v>
      </c>
      <c r="AX587" s="14" t="s">
        <v>76</v>
      </c>
      <c r="AY587" s="253" t="s">
        <v>140</v>
      </c>
    </row>
    <row r="588" s="14" customFormat="1">
      <c r="A588" s="14"/>
      <c r="B588" s="243"/>
      <c r="C588" s="244"/>
      <c r="D588" s="234" t="s">
        <v>150</v>
      </c>
      <c r="E588" s="245" t="s">
        <v>1</v>
      </c>
      <c r="F588" s="246" t="s">
        <v>763</v>
      </c>
      <c r="G588" s="244"/>
      <c r="H588" s="247">
        <v>8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150</v>
      </c>
      <c r="AU588" s="253" t="s">
        <v>87</v>
      </c>
      <c r="AV588" s="14" t="s">
        <v>87</v>
      </c>
      <c r="AW588" s="14" t="s">
        <v>32</v>
      </c>
      <c r="AX588" s="14" t="s">
        <v>76</v>
      </c>
      <c r="AY588" s="253" t="s">
        <v>140</v>
      </c>
    </row>
    <row r="589" s="14" customFormat="1">
      <c r="A589" s="14"/>
      <c r="B589" s="243"/>
      <c r="C589" s="244"/>
      <c r="D589" s="234" t="s">
        <v>150</v>
      </c>
      <c r="E589" s="245" t="s">
        <v>1</v>
      </c>
      <c r="F589" s="246" t="s">
        <v>764</v>
      </c>
      <c r="G589" s="244"/>
      <c r="H589" s="247">
        <v>0.64000000000000001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150</v>
      </c>
      <c r="AU589" s="253" t="s">
        <v>87</v>
      </c>
      <c r="AV589" s="14" t="s">
        <v>87</v>
      </c>
      <c r="AW589" s="14" t="s">
        <v>32</v>
      </c>
      <c r="AX589" s="14" t="s">
        <v>76</v>
      </c>
      <c r="AY589" s="253" t="s">
        <v>140</v>
      </c>
    </row>
    <row r="590" s="14" customFormat="1">
      <c r="A590" s="14"/>
      <c r="B590" s="243"/>
      <c r="C590" s="244"/>
      <c r="D590" s="234" t="s">
        <v>150</v>
      </c>
      <c r="E590" s="245" t="s">
        <v>1</v>
      </c>
      <c r="F590" s="246" t="s">
        <v>765</v>
      </c>
      <c r="G590" s="244"/>
      <c r="H590" s="247">
        <v>2.1699999999999999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150</v>
      </c>
      <c r="AU590" s="253" t="s">
        <v>87</v>
      </c>
      <c r="AV590" s="14" t="s">
        <v>87</v>
      </c>
      <c r="AW590" s="14" t="s">
        <v>32</v>
      </c>
      <c r="AX590" s="14" t="s">
        <v>76</v>
      </c>
      <c r="AY590" s="253" t="s">
        <v>140</v>
      </c>
    </row>
    <row r="591" s="14" customFormat="1">
      <c r="A591" s="14"/>
      <c r="B591" s="243"/>
      <c r="C591" s="244"/>
      <c r="D591" s="234" t="s">
        <v>150</v>
      </c>
      <c r="E591" s="245" t="s">
        <v>1</v>
      </c>
      <c r="F591" s="246" t="s">
        <v>766</v>
      </c>
      <c r="G591" s="244"/>
      <c r="H591" s="247">
        <v>4.3799999999999999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150</v>
      </c>
      <c r="AU591" s="253" t="s">
        <v>87</v>
      </c>
      <c r="AV591" s="14" t="s">
        <v>87</v>
      </c>
      <c r="AW591" s="14" t="s">
        <v>32</v>
      </c>
      <c r="AX591" s="14" t="s">
        <v>76</v>
      </c>
      <c r="AY591" s="253" t="s">
        <v>140</v>
      </c>
    </row>
    <row r="592" s="15" customFormat="1">
      <c r="A592" s="15"/>
      <c r="B592" s="254"/>
      <c r="C592" s="255"/>
      <c r="D592" s="234" t="s">
        <v>150</v>
      </c>
      <c r="E592" s="256" t="s">
        <v>1</v>
      </c>
      <c r="F592" s="257" t="s">
        <v>173</v>
      </c>
      <c r="G592" s="255"/>
      <c r="H592" s="258">
        <v>24.000000000000004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4" t="s">
        <v>150</v>
      </c>
      <c r="AU592" s="264" t="s">
        <v>87</v>
      </c>
      <c r="AV592" s="15" t="s">
        <v>148</v>
      </c>
      <c r="AW592" s="15" t="s">
        <v>32</v>
      </c>
      <c r="AX592" s="15" t="s">
        <v>84</v>
      </c>
      <c r="AY592" s="264" t="s">
        <v>140</v>
      </c>
    </row>
    <row r="593" s="2" customFormat="1" ht="24.15" customHeight="1">
      <c r="A593" s="39"/>
      <c r="B593" s="40"/>
      <c r="C593" s="265" t="s">
        <v>767</v>
      </c>
      <c r="D593" s="265" t="s">
        <v>233</v>
      </c>
      <c r="E593" s="266" t="s">
        <v>768</v>
      </c>
      <c r="F593" s="267" t="s">
        <v>769</v>
      </c>
      <c r="G593" s="268" t="s">
        <v>155</v>
      </c>
      <c r="H593" s="269">
        <v>19</v>
      </c>
      <c r="I593" s="270"/>
      <c r="J593" s="271">
        <f>ROUND(I593*H593,2)</f>
        <v>0</v>
      </c>
      <c r="K593" s="267" t="s">
        <v>1</v>
      </c>
      <c r="L593" s="272"/>
      <c r="M593" s="273" t="s">
        <v>1</v>
      </c>
      <c r="N593" s="274" t="s">
        <v>41</v>
      </c>
      <c r="O593" s="92"/>
      <c r="P593" s="228">
        <f>O593*H593</f>
        <v>0</v>
      </c>
      <c r="Q593" s="228">
        <v>0.0126</v>
      </c>
      <c r="R593" s="228">
        <f>Q593*H593</f>
        <v>0.2394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387</v>
      </c>
      <c r="AT593" s="230" t="s">
        <v>233</v>
      </c>
      <c r="AU593" s="230" t="s">
        <v>87</v>
      </c>
      <c r="AY593" s="18" t="s">
        <v>140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84</v>
      </c>
      <c r="BK593" s="231">
        <f>ROUND(I593*H593,2)</f>
        <v>0</v>
      </c>
      <c r="BL593" s="18" t="s">
        <v>280</v>
      </c>
      <c r="BM593" s="230" t="s">
        <v>770</v>
      </c>
    </row>
    <row r="594" s="13" customFormat="1">
      <c r="A594" s="13"/>
      <c r="B594" s="232"/>
      <c r="C594" s="233"/>
      <c r="D594" s="234" t="s">
        <v>150</v>
      </c>
      <c r="E594" s="235" t="s">
        <v>1</v>
      </c>
      <c r="F594" s="236" t="s">
        <v>771</v>
      </c>
      <c r="G594" s="233"/>
      <c r="H594" s="235" t="s">
        <v>1</v>
      </c>
      <c r="I594" s="237"/>
      <c r="J594" s="233"/>
      <c r="K594" s="233"/>
      <c r="L594" s="238"/>
      <c r="M594" s="239"/>
      <c r="N594" s="240"/>
      <c r="O594" s="240"/>
      <c r="P594" s="240"/>
      <c r="Q594" s="240"/>
      <c r="R594" s="240"/>
      <c r="S594" s="240"/>
      <c r="T594" s="24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2" t="s">
        <v>150</v>
      </c>
      <c r="AU594" s="242" t="s">
        <v>87</v>
      </c>
      <c r="AV594" s="13" t="s">
        <v>84</v>
      </c>
      <c r="AW594" s="13" t="s">
        <v>32</v>
      </c>
      <c r="AX594" s="13" t="s">
        <v>76</v>
      </c>
      <c r="AY594" s="242" t="s">
        <v>140</v>
      </c>
    </row>
    <row r="595" s="14" customFormat="1">
      <c r="A595" s="14"/>
      <c r="B595" s="243"/>
      <c r="C595" s="244"/>
      <c r="D595" s="234" t="s">
        <v>150</v>
      </c>
      <c r="E595" s="245" t="s">
        <v>1</v>
      </c>
      <c r="F595" s="246" t="s">
        <v>772</v>
      </c>
      <c r="G595" s="244"/>
      <c r="H595" s="247">
        <v>19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150</v>
      </c>
      <c r="AU595" s="253" t="s">
        <v>87</v>
      </c>
      <c r="AV595" s="14" t="s">
        <v>87</v>
      </c>
      <c r="AW595" s="14" t="s">
        <v>32</v>
      </c>
      <c r="AX595" s="14" t="s">
        <v>84</v>
      </c>
      <c r="AY595" s="253" t="s">
        <v>140</v>
      </c>
    </row>
    <row r="596" s="2" customFormat="1" ht="16.5" customHeight="1">
      <c r="A596" s="39"/>
      <c r="B596" s="40"/>
      <c r="C596" s="219" t="s">
        <v>773</v>
      </c>
      <c r="D596" s="219" t="s">
        <v>143</v>
      </c>
      <c r="E596" s="220" t="s">
        <v>774</v>
      </c>
      <c r="F596" s="221" t="s">
        <v>775</v>
      </c>
      <c r="G596" s="222" t="s">
        <v>155</v>
      </c>
      <c r="H596" s="223">
        <v>40</v>
      </c>
      <c r="I596" s="224"/>
      <c r="J596" s="225">
        <f>ROUND(I596*H596,2)</f>
        <v>0</v>
      </c>
      <c r="K596" s="221" t="s">
        <v>147</v>
      </c>
      <c r="L596" s="45"/>
      <c r="M596" s="226" t="s">
        <v>1</v>
      </c>
      <c r="N596" s="227" t="s">
        <v>41</v>
      </c>
      <c r="O596" s="92"/>
      <c r="P596" s="228">
        <f>O596*H596</f>
        <v>0</v>
      </c>
      <c r="Q596" s="228">
        <v>0.00029999999999999997</v>
      </c>
      <c r="R596" s="228">
        <f>Q596*H596</f>
        <v>0.011999999999999999</v>
      </c>
      <c r="S596" s="228">
        <v>0</v>
      </c>
      <c r="T596" s="22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280</v>
      </c>
      <c r="AT596" s="230" t="s">
        <v>143</v>
      </c>
      <c r="AU596" s="230" t="s">
        <v>87</v>
      </c>
      <c r="AY596" s="18" t="s">
        <v>140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84</v>
      </c>
      <c r="BK596" s="231">
        <f>ROUND(I596*H596,2)</f>
        <v>0</v>
      </c>
      <c r="BL596" s="18" t="s">
        <v>280</v>
      </c>
      <c r="BM596" s="230" t="s">
        <v>776</v>
      </c>
    </row>
    <row r="597" s="2" customFormat="1" ht="24.15" customHeight="1">
      <c r="A597" s="39"/>
      <c r="B597" s="40"/>
      <c r="C597" s="219" t="s">
        <v>777</v>
      </c>
      <c r="D597" s="219" t="s">
        <v>143</v>
      </c>
      <c r="E597" s="220" t="s">
        <v>778</v>
      </c>
      <c r="F597" s="221" t="s">
        <v>779</v>
      </c>
      <c r="G597" s="222" t="s">
        <v>439</v>
      </c>
      <c r="H597" s="223">
        <v>0.78300000000000003</v>
      </c>
      <c r="I597" s="224"/>
      <c r="J597" s="225">
        <f>ROUND(I597*H597,2)</f>
        <v>0</v>
      </c>
      <c r="K597" s="221" t="s">
        <v>147</v>
      </c>
      <c r="L597" s="45"/>
      <c r="M597" s="226" t="s">
        <v>1</v>
      </c>
      <c r="N597" s="227" t="s">
        <v>41</v>
      </c>
      <c r="O597" s="92"/>
      <c r="P597" s="228">
        <f>O597*H597</f>
        <v>0</v>
      </c>
      <c r="Q597" s="228">
        <v>0</v>
      </c>
      <c r="R597" s="228">
        <f>Q597*H597</f>
        <v>0</v>
      </c>
      <c r="S597" s="228">
        <v>0</v>
      </c>
      <c r="T597" s="22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0" t="s">
        <v>280</v>
      </c>
      <c r="AT597" s="230" t="s">
        <v>143</v>
      </c>
      <c r="AU597" s="230" t="s">
        <v>87</v>
      </c>
      <c r="AY597" s="18" t="s">
        <v>140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18" t="s">
        <v>84</v>
      </c>
      <c r="BK597" s="231">
        <f>ROUND(I597*H597,2)</f>
        <v>0</v>
      </c>
      <c r="BL597" s="18" t="s">
        <v>280</v>
      </c>
      <c r="BM597" s="230" t="s">
        <v>780</v>
      </c>
    </row>
    <row r="598" s="12" customFormat="1" ht="22.8" customHeight="1">
      <c r="A598" s="12"/>
      <c r="B598" s="203"/>
      <c r="C598" s="204"/>
      <c r="D598" s="205" t="s">
        <v>75</v>
      </c>
      <c r="E598" s="217" t="s">
        <v>781</v>
      </c>
      <c r="F598" s="217" t="s">
        <v>782</v>
      </c>
      <c r="G598" s="204"/>
      <c r="H598" s="204"/>
      <c r="I598" s="207"/>
      <c r="J598" s="218">
        <f>BK598</f>
        <v>0</v>
      </c>
      <c r="K598" s="204"/>
      <c r="L598" s="209"/>
      <c r="M598" s="210"/>
      <c r="N598" s="211"/>
      <c r="O598" s="211"/>
      <c r="P598" s="212">
        <f>SUM(P599:P616)</f>
        <v>0</v>
      </c>
      <c r="Q598" s="211"/>
      <c r="R598" s="212">
        <f>SUM(R599:R616)</f>
        <v>0.01916</v>
      </c>
      <c r="S598" s="211"/>
      <c r="T598" s="213">
        <f>SUM(T599:T616)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4" t="s">
        <v>87</v>
      </c>
      <c r="AT598" s="215" t="s">
        <v>75</v>
      </c>
      <c r="AU598" s="215" t="s">
        <v>84</v>
      </c>
      <c r="AY598" s="214" t="s">
        <v>140</v>
      </c>
      <c r="BK598" s="216">
        <f>SUM(BK599:BK616)</f>
        <v>0</v>
      </c>
    </row>
    <row r="599" s="2" customFormat="1" ht="24.15" customHeight="1">
      <c r="A599" s="39"/>
      <c r="B599" s="40"/>
      <c r="C599" s="219" t="s">
        <v>783</v>
      </c>
      <c r="D599" s="219" t="s">
        <v>143</v>
      </c>
      <c r="E599" s="220" t="s">
        <v>784</v>
      </c>
      <c r="F599" s="221" t="s">
        <v>785</v>
      </c>
      <c r="G599" s="222" t="s">
        <v>155</v>
      </c>
      <c r="H599" s="223">
        <v>62</v>
      </c>
      <c r="I599" s="224"/>
      <c r="J599" s="225">
        <f>ROUND(I599*H599,2)</f>
        <v>0</v>
      </c>
      <c r="K599" s="221" t="s">
        <v>147</v>
      </c>
      <c r="L599" s="45"/>
      <c r="M599" s="226" t="s">
        <v>1</v>
      </c>
      <c r="N599" s="227" t="s">
        <v>41</v>
      </c>
      <c r="O599" s="92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280</v>
      </c>
      <c r="AT599" s="230" t="s">
        <v>143</v>
      </c>
      <c r="AU599" s="230" t="s">
        <v>87</v>
      </c>
      <c r="AY599" s="18" t="s">
        <v>140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84</v>
      </c>
      <c r="BK599" s="231">
        <f>ROUND(I599*H599,2)</f>
        <v>0</v>
      </c>
      <c r="BL599" s="18" t="s">
        <v>280</v>
      </c>
      <c r="BM599" s="230" t="s">
        <v>786</v>
      </c>
    </row>
    <row r="600" s="13" customFormat="1">
      <c r="A600" s="13"/>
      <c r="B600" s="232"/>
      <c r="C600" s="233"/>
      <c r="D600" s="234" t="s">
        <v>150</v>
      </c>
      <c r="E600" s="235" t="s">
        <v>1</v>
      </c>
      <c r="F600" s="236" t="s">
        <v>787</v>
      </c>
      <c r="G600" s="233"/>
      <c r="H600" s="235" t="s">
        <v>1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150</v>
      </c>
      <c r="AU600" s="242" t="s">
        <v>87</v>
      </c>
      <c r="AV600" s="13" t="s">
        <v>84</v>
      </c>
      <c r="AW600" s="13" t="s">
        <v>32</v>
      </c>
      <c r="AX600" s="13" t="s">
        <v>76</v>
      </c>
      <c r="AY600" s="242" t="s">
        <v>140</v>
      </c>
    </row>
    <row r="601" s="13" customFormat="1">
      <c r="A601" s="13"/>
      <c r="B601" s="232"/>
      <c r="C601" s="233"/>
      <c r="D601" s="234" t="s">
        <v>150</v>
      </c>
      <c r="E601" s="235" t="s">
        <v>1</v>
      </c>
      <c r="F601" s="236" t="s">
        <v>788</v>
      </c>
      <c r="G601" s="233"/>
      <c r="H601" s="235" t="s">
        <v>1</v>
      </c>
      <c r="I601" s="237"/>
      <c r="J601" s="233"/>
      <c r="K601" s="233"/>
      <c r="L601" s="238"/>
      <c r="M601" s="239"/>
      <c r="N601" s="240"/>
      <c r="O601" s="240"/>
      <c r="P601" s="240"/>
      <c r="Q601" s="240"/>
      <c r="R601" s="240"/>
      <c r="S601" s="240"/>
      <c r="T601" s="24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2" t="s">
        <v>150</v>
      </c>
      <c r="AU601" s="242" t="s">
        <v>87</v>
      </c>
      <c r="AV601" s="13" t="s">
        <v>84</v>
      </c>
      <c r="AW601" s="13" t="s">
        <v>32</v>
      </c>
      <c r="AX601" s="13" t="s">
        <v>76</v>
      </c>
      <c r="AY601" s="242" t="s">
        <v>140</v>
      </c>
    </row>
    <row r="602" s="14" customFormat="1">
      <c r="A602" s="14"/>
      <c r="B602" s="243"/>
      <c r="C602" s="244"/>
      <c r="D602" s="234" t="s">
        <v>150</v>
      </c>
      <c r="E602" s="245" t="s">
        <v>1</v>
      </c>
      <c r="F602" s="246" t="s">
        <v>789</v>
      </c>
      <c r="G602" s="244"/>
      <c r="H602" s="247">
        <v>62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150</v>
      </c>
      <c r="AU602" s="253" t="s">
        <v>87</v>
      </c>
      <c r="AV602" s="14" t="s">
        <v>87</v>
      </c>
      <c r="AW602" s="14" t="s">
        <v>32</v>
      </c>
      <c r="AX602" s="14" t="s">
        <v>84</v>
      </c>
      <c r="AY602" s="253" t="s">
        <v>140</v>
      </c>
    </row>
    <row r="603" s="2" customFormat="1" ht="16.5" customHeight="1">
      <c r="A603" s="39"/>
      <c r="B603" s="40"/>
      <c r="C603" s="219" t="s">
        <v>790</v>
      </c>
      <c r="D603" s="219" t="s">
        <v>143</v>
      </c>
      <c r="E603" s="220" t="s">
        <v>791</v>
      </c>
      <c r="F603" s="221" t="s">
        <v>792</v>
      </c>
      <c r="G603" s="222" t="s">
        <v>155</v>
      </c>
      <c r="H603" s="223">
        <v>62</v>
      </c>
      <c r="I603" s="224"/>
      <c r="J603" s="225">
        <f>ROUND(I603*H603,2)</f>
        <v>0</v>
      </c>
      <c r="K603" s="221" t="s">
        <v>147</v>
      </c>
      <c r="L603" s="45"/>
      <c r="M603" s="226" t="s">
        <v>1</v>
      </c>
      <c r="N603" s="227" t="s">
        <v>41</v>
      </c>
      <c r="O603" s="92"/>
      <c r="P603" s="228">
        <f>O603*H603</f>
        <v>0</v>
      </c>
      <c r="Q603" s="228">
        <v>6.9999999999999994E-05</v>
      </c>
      <c r="R603" s="228">
        <f>Q603*H603</f>
        <v>0.0043399999999999992</v>
      </c>
      <c r="S603" s="228">
        <v>0</v>
      </c>
      <c r="T603" s="22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0" t="s">
        <v>280</v>
      </c>
      <c r="AT603" s="230" t="s">
        <v>143</v>
      </c>
      <c r="AU603" s="230" t="s">
        <v>87</v>
      </c>
      <c r="AY603" s="18" t="s">
        <v>140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8" t="s">
        <v>84</v>
      </c>
      <c r="BK603" s="231">
        <f>ROUND(I603*H603,2)</f>
        <v>0</v>
      </c>
      <c r="BL603" s="18" t="s">
        <v>280</v>
      </c>
      <c r="BM603" s="230" t="s">
        <v>793</v>
      </c>
    </row>
    <row r="604" s="13" customFormat="1">
      <c r="A604" s="13"/>
      <c r="B604" s="232"/>
      <c r="C604" s="233"/>
      <c r="D604" s="234" t="s">
        <v>150</v>
      </c>
      <c r="E604" s="235" t="s">
        <v>1</v>
      </c>
      <c r="F604" s="236" t="s">
        <v>794</v>
      </c>
      <c r="G604" s="233"/>
      <c r="H604" s="235" t="s">
        <v>1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150</v>
      </c>
      <c r="AU604" s="242" t="s">
        <v>87</v>
      </c>
      <c r="AV604" s="13" t="s">
        <v>84</v>
      </c>
      <c r="AW604" s="13" t="s">
        <v>32</v>
      </c>
      <c r="AX604" s="13" t="s">
        <v>76</v>
      </c>
      <c r="AY604" s="242" t="s">
        <v>140</v>
      </c>
    </row>
    <row r="605" s="14" customFormat="1">
      <c r="A605" s="14"/>
      <c r="B605" s="243"/>
      <c r="C605" s="244"/>
      <c r="D605" s="234" t="s">
        <v>150</v>
      </c>
      <c r="E605" s="245" t="s">
        <v>1</v>
      </c>
      <c r="F605" s="246" t="s">
        <v>795</v>
      </c>
      <c r="G605" s="244"/>
      <c r="H605" s="247">
        <v>62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150</v>
      </c>
      <c r="AU605" s="253" t="s">
        <v>87</v>
      </c>
      <c r="AV605" s="14" t="s">
        <v>87</v>
      </c>
      <c r="AW605" s="14" t="s">
        <v>32</v>
      </c>
      <c r="AX605" s="14" t="s">
        <v>84</v>
      </c>
      <c r="AY605" s="253" t="s">
        <v>140</v>
      </c>
    </row>
    <row r="606" s="2" customFormat="1" ht="24.15" customHeight="1">
      <c r="A606" s="39"/>
      <c r="B606" s="40"/>
      <c r="C606" s="219" t="s">
        <v>796</v>
      </c>
      <c r="D606" s="219" t="s">
        <v>143</v>
      </c>
      <c r="E606" s="220" t="s">
        <v>797</v>
      </c>
      <c r="F606" s="221" t="s">
        <v>798</v>
      </c>
      <c r="G606" s="222" t="s">
        <v>155</v>
      </c>
      <c r="H606" s="223">
        <v>62</v>
      </c>
      <c r="I606" s="224"/>
      <c r="J606" s="225">
        <f>ROUND(I606*H606,2)</f>
        <v>0</v>
      </c>
      <c r="K606" s="221" t="s">
        <v>147</v>
      </c>
      <c r="L606" s="45"/>
      <c r="M606" s="226" t="s">
        <v>1</v>
      </c>
      <c r="N606" s="227" t="s">
        <v>41</v>
      </c>
      <c r="O606" s="92"/>
      <c r="P606" s="228">
        <f>O606*H606</f>
        <v>0</v>
      </c>
      <c r="Q606" s="228">
        <v>8.0000000000000007E-05</v>
      </c>
      <c r="R606" s="228">
        <f>Q606*H606</f>
        <v>0.00496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280</v>
      </c>
      <c r="AT606" s="230" t="s">
        <v>143</v>
      </c>
      <c r="AU606" s="230" t="s">
        <v>87</v>
      </c>
      <c r="AY606" s="18" t="s">
        <v>140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84</v>
      </c>
      <c r="BK606" s="231">
        <f>ROUND(I606*H606,2)</f>
        <v>0</v>
      </c>
      <c r="BL606" s="18" t="s">
        <v>280</v>
      </c>
      <c r="BM606" s="230" t="s">
        <v>799</v>
      </c>
    </row>
    <row r="607" s="2" customFormat="1" ht="33" customHeight="1">
      <c r="A607" s="39"/>
      <c r="B607" s="40"/>
      <c r="C607" s="219" t="s">
        <v>800</v>
      </c>
      <c r="D607" s="219" t="s">
        <v>143</v>
      </c>
      <c r="E607" s="220" t="s">
        <v>801</v>
      </c>
      <c r="F607" s="221" t="s">
        <v>802</v>
      </c>
      <c r="G607" s="222" t="s">
        <v>155</v>
      </c>
      <c r="H607" s="223">
        <v>62</v>
      </c>
      <c r="I607" s="224"/>
      <c r="J607" s="225">
        <f>ROUND(I607*H607,2)</f>
        <v>0</v>
      </c>
      <c r="K607" s="221" t="s">
        <v>1</v>
      </c>
      <c r="L607" s="45"/>
      <c r="M607" s="226" t="s">
        <v>1</v>
      </c>
      <c r="N607" s="227" t="s">
        <v>41</v>
      </c>
      <c r="O607" s="92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280</v>
      </c>
      <c r="AT607" s="230" t="s">
        <v>143</v>
      </c>
      <c r="AU607" s="230" t="s">
        <v>87</v>
      </c>
      <c r="AY607" s="18" t="s">
        <v>140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84</v>
      </c>
      <c r="BK607" s="231">
        <f>ROUND(I607*H607,2)</f>
        <v>0</v>
      </c>
      <c r="BL607" s="18" t="s">
        <v>280</v>
      </c>
      <c r="BM607" s="230" t="s">
        <v>803</v>
      </c>
    </row>
    <row r="608" s="13" customFormat="1">
      <c r="A608" s="13"/>
      <c r="B608" s="232"/>
      <c r="C608" s="233"/>
      <c r="D608" s="234" t="s">
        <v>150</v>
      </c>
      <c r="E608" s="235" t="s">
        <v>1</v>
      </c>
      <c r="F608" s="236" t="s">
        <v>794</v>
      </c>
      <c r="G608" s="233"/>
      <c r="H608" s="235" t="s">
        <v>1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150</v>
      </c>
      <c r="AU608" s="242" t="s">
        <v>87</v>
      </c>
      <c r="AV608" s="13" t="s">
        <v>84</v>
      </c>
      <c r="AW608" s="13" t="s">
        <v>32</v>
      </c>
      <c r="AX608" s="13" t="s">
        <v>76</v>
      </c>
      <c r="AY608" s="242" t="s">
        <v>140</v>
      </c>
    </row>
    <row r="609" s="14" customFormat="1">
      <c r="A609" s="14"/>
      <c r="B609" s="243"/>
      <c r="C609" s="244"/>
      <c r="D609" s="234" t="s">
        <v>150</v>
      </c>
      <c r="E609" s="245" t="s">
        <v>1</v>
      </c>
      <c r="F609" s="246" t="s">
        <v>795</v>
      </c>
      <c r="G609" s="244"/>
      <c r="H609" s="247">
        <v>62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150</v>
      </c>
      <c r="AU609" s="253" t="s">
        <v>87</v>
      </c>
      <c r="AV609" s="14" t="s">
        <v>87</v>
      </c>
      <c r="AW609" s="14" t="s">
        <v>32</v>
      </c>
      <c r="AX609" s="14" t="s">
        <v>84</v>
      </c>
      <c r="AY609" s="253" t="s">
        <v>140</v>
      </c>
    </row>
    <row r="610" s="2" customFormat="1" ht="24.15" customHeight="1">
      <c r="A610" s="39"/>
      <c r="B610" s="40"/>
      <c r="C610" s="219" t="s">
        <v>804</v>
      </c>
      <c r="D610" s="219" t="s">
        <v>143</v>
      </c>
      <c r="E610" s="220" t="s">
        <v>805</v>
      </c>
      <c r="F610" s="221" t="s">
        <v>806</v>
      </c>
      <c r="G610" s="222" t="s">
        <v>155</v>
      </c>
      <c r="H610" s="223">
        <v>2</v>
      </c>
      <c r="I610" s="224"/>
      <c r="J610" s="225">
        <f>ROUND(I610*H610,2)</f>
        <v>0</v>
      </c>
      <c r="K610" s="221" t="s">
        <v>147</v>
      </c>
      <c r="L610" s="45"/>
      <c r="M610" s="226" t="s">
        <v>1</v>
      </c>
      <c r="N610" s="227" t="s">
        <v>41</v>
      </c>
      <c r="O610" s="92"/>
      <c r="P610" s="228">
        <f>O610*H610</f>
        <v>0</v>
      </c>
      <c r="Q610" s="228">
        <v>0.00010000000000000001</v>
      </c>
      <c r="R610" s="228">
        <f>Q610*H610</f>
        <v>0.00020000000000000001</v>
      </c>
      <c r="S610" s="228">
        <v>0</v>
      </c>
      <c r="T610" s="22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0" t="s">
        <v>280</v>
      </c>
      <c r="AT610" s="230" t="s">
        <v>143</v>
      </c>
      <c r="AU610" s="230" t="s">
        <v>87</v>
      </c>
      <c r="AY610" s="18" t="s">
        <v>140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18" t="s">
        <v>84</v>
      </c>
      <c r="BK610" s="231">
        <f>ROUND(I610*H610,2)</f>
        <v>0</v>
      </c>
      <c r="BL610" s="18" t="s">
        <v>280</v>
      </c>
      <c r="BM610" s="230" t="s">
        <v>807</v>
      </c>
    </row>
    <row r="611" s="13" customFormat="1">
      <c r="A611" s="13"/>
      <c r="B611" s="232"/>
      <c r="C611" s="233"/>
      <c r="D611" s="234" t="s">
        <v>150</v>
      </c>
      <c r="E611" s="235" t="s">
        <v>1</v>
      </c>
      <c r="F611" s="236" t="s">
        <v>808</v>
      </c>
      <c r="G611" s="233"/>
      <c r="H611" s="235" t="s">
        <v>1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150</v>
      </c>
      <c r="AU611" s="242" t="s">
        <v>87</v>
      </c>
      <c r="AV611" s="13" t="s">
        <v>84</v>
      </c>
      <c r="AW611" s="13" t="s">
        <v>32</v>
      </c>
      <c r="AX611" s="13" t="s">
        <v>76</v>
      </c>
      <c r="AY611" s="242" t="s">
        <v>140</v>
      </c>
    </row>
    <row r="612" s="14" customFormat="1">
      <c r="A612" s="14"/>
      <c r="B612" s="243"/>
      <c r="C612" s="244"/>
      <c r="D612" s="234" t="s">
        <v>150</v>
      </c>
      <c r="E612" s="245" t="s">
        <v>1</v>
      </c>
      <c r="F612" s="246" t="s">
        <v>809</v>
      </c>
      <c r="G612" s="244"/>
      <c r="H612" s="247">
        <v>2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150</v>
      </c>
      <c r="AU612" s="253" t="s">
        <v>87</v>
      </c>
      <c r="AV612" s="14" t="s">
        <v>87</v>
      </c>
      <c r="AW612" s="14" t="s">
        <v>32</v>
      </c>
      <c r="AX612" s="14" t="s">
        <v>84</v>
      </c>
      <c r="AY612" s="253" t="s">
        <v>140</v>
      </c>
    </row>
    <row r="613" s="2" customFormat="1" ht="24.15" customHeight="1">
      <c r="A613" s="39"/>
      <c r="B613" s="40"/>
      <c r="C613" s="219" t="s">
        <v>278</v>
      </c>
      <c r="D613" s="219" t="s">
        <v>143</v>
      </c>
      <c r="E613" s="220" t="s">
        <v>810</v>
      </c>
      <c r="F613" s="221" t="s">
        <v>811</v>
      </c>
      <c r="G613" s="222" t="s">
        <v>155</v>
      </c>
      <c r="H613" s="223">
        <v>46</v>
      </c>
      <c r="I613" s="224"/>
      <c r="J613" s="225">
        <f>ROUND(I613*H613,2)</f>
        <v>0</v>
      </c>
      <c r="K613" s="221" t="s">
        <v>147</v>
      </c>
      <c r="L613" s="45"/>
      <c r="M613" s="226" t="s">
        <v>1</v>
      </c>
      <c r="N613" s="227" t="s">
        <v>41</v>
      </c>
      <c r="O613" s="92"/>
      <c r="P613" s="228">
        <f>O613*H613</f>
        <v>0</v>
      </c>
      <c r="Q613" s="228">
        <v>0.00021000000000000001</v>
      </c>
      <c r="R613" s="228">
        <f>Q613*H613</f>
        <v>0.0096600000000000002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280</v>
      </c>
      <c r="AT613" s="230" t="s">
        <v>143</v>
      </c>
      <c r="AU613" s="230" t="s">
        <v>87</v>
      </c>
      <c r="AY613" s="18" t="s">
        <v>140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84</v>
      </c>
      <c r="BK613" s="231">
        <f>ROUND(I613*H613,2)</f>
        <v>0</v>
      </c>
      <c r="BL613" s="18" t="s">
        <v>280</v>
      </c>
      <c r="BM613" s="230" t="s">
        <v>812</v>
      </c>
    </row>
    <row r="614" s="13" customFormat="1">
      <c r="A614" s="13"/>
      <c r="B614" s="232"/>
      <c r="C614" s="233"/>
      <c r="D614" s="234" t="s">
        <v>150</v>
      </c>
      <c r="E614" s="235" t="s">
        <v>1</v>
      </c>
      <c r="F614" s="236" t="s">
        <v>813</v>
      </c>
      <c r="G614" s="233"/>
      <c r="H614" s="235" t="s">
        <v>1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150</v>
      </c>
      <c r="AU614" s="242" t="s">
        <v>87</v>
      </c>
      <c r="AV614" s="13" t="s">
        <v>84</v>
      </c>
      <c r="AW614" s="13" t="s">
        <v>32</v>
      </c>
      <c r="AX614" s="13" t="s">
        <v>76</v>
      </c>
      <c r="AY614" s="242" t="s">
        <v>140</v>
      </c>
    </row>
    <row r="615" s="13" customFormat="1">
      <c r="A615" s="13"/>
      <c r="B615" s="232"/>
      <c r="C615" s="233"/>
      <c r="D615" s="234" t="s">
        <v>150</v>
      </c>
      <c r="E615" s="235" t="s">
        <v>1</v>
      </c>
      <c r="F615" s="236" t="s">
        <v>418</v>
      </c>
      <c r="G615" s="233"/>
      <c r="H615" s="235" t="s">
        <v>1</v>
      </c>
      <c r="I615" s="237"/>
      <c r="J615" s="233"/>
      <c r="K615" s="233"/>
      <c r="L615" s="238"/>
      <c r="M615" s="239"/>
      <c r="N615" s="240"/>
      <c r="O615" s="240"/>
      <c r="P615" s="240"/>
      <c r="Q615" s="240"/>
      <c r="R615" s="240"/>
      <c r="S615" s="240"/>
      <c r="T615" s="24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2" t="s">
        <v>150</v>
      </c>
      <c r="AU615" s="242" t="s">
        <v>87</v>
      </c>
      <c r="AV615" s="13" t="s">
        <v>84</v>
      </c>
      <c r="AW615" s="13" t="s">
        <v>32</v>
      </c>
      <c r="AX615" s="13" t="s">
        <v>76</v>
      </c>
      <c r="AY615" s="242" t="s">
        <v>140</v>
      </c>
    </row>
    <row r="616" s="14" customFormat="1">
      <c r="A616" s="14"/>
      <c r="B616" s="243"/>
      <c r="C616" s="244"/>
      <c r="D616" s="234" t="s">
        <v>150</v>
      </c>
      <c r="E616" s="245" t="s">
        <v>1</v>
      </c>
      <c r="F616" s="246" t="s">
        <v>814</v>
      </c>
      <c r="G616" s="244"/>
      <c r="H616" s="247">
        <v>46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150</v>
      </c>
      <c r="AU616" s="253" t="s">
        <v>87</v>
      </c>
      <c r="AV616" s="14" t="s">
        <v>87</v>
      </c>
      <c r="AW616" s="14" t="s">
        <v>32</v>
      </c>
      <c r="AX616" s="14" t="s">
        <v>84</v>
      </c>
      <c r="AY616" s="253" t="s">
        <v>140</v>
      </c>
    </row>
    <row r="617" s="12" customFormat="1" ht="22.8" customHeight="1">
      <c r="A617" s="12"/>
      <c r="B617" s="203"/>
      <c r="C617" s="204"/>
      <c r="D617" s="205" t="s">
        <v>75</v>
      </c>
      <c r="E617" s="217" t="s">
        <v>815</v>
      </c>
      <c r="F617" s="217" t="s">
        <v>816</v>
      </c>
      <c r="G617" s="204"/>
      <c r="H617" s="204"/>
      <c r="I617" s="207"/>
      <c r="J617" s="218">
        <f>BK617</f>
        <v>0</v>
      </c>
      <c r="K617" s="204"/>
      <c r="L617" s="209"/>
      <c r="M617" s="210"/>
      <c r="N617" s="211"/>
      <c r="O617" s="211"/>
      <c r="P617" s="212">
        <f>SUM(P618:P626)</f>
        <v>0</v>
      </c>
      <c r="Q617" s="211"/>
      <c r="R617" s="212">
        <f>SUM(R618:R626)</f>
        <v>0.082620000000000013</v>
      </c>
      <c r="S617" s="211"/>
      <c r="T617" s="213">
        <f>SUM(T618:T626)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4" t="s">
        <v>87</v>
      </c>
      <c r="AT617" s="215" t="s">
        <v>75</v>
      </c>
      <c r="AU617" s="215" t="s">
        <v>84</v>
      </c>
      <c r="AY617" s="214" t="s">
        <v>140</v>
      </c>
      <c r="BK617" s="216">
        <f>SUM(BK618:BK626)</f>
        <v>0</v>
      </c>
    </row>
    <row r="618" s="2" customFormat="1" ht="33" customHeight="1">
      <c r="A618" s="39"/>
      <c r="B618" s="40"/>
      <c r="C618" s="219" t="s">
        <v>288</v>
      </c>
      <c r="D618" s="219" t="s">
        <v>143</v>
      </c>
      <c r="E618" s="220" t="s">
        <v>817</v>
      </c>
      <c r="F618" s="221" t="s">
        <v>818</v>
      </c>
      <c r="G618" s="222" t="s">
        <v>155</v>
      </c>
      <c r="H618" s="223">
        <v>281</v>
      </c>
      <c r="I618" s="224"/>
      <c r="J618" s="225">
        <f>ROUND(I618*H618,2)</f>
        <v>0</v>
      </c>
      <c r="K618" s="221" t="s">
        <v>147</v>
      </c>
      <c r="L618" s="45"/>
      <c r="M618" s="226" t="s">
        <v>1</v>
      </c>
      <c r="N618" s="227" t="s">
        <v>41</v>
      </c>
      <c r="O618" s="92"/>
      <c r="P618" s="228">
        <f>O618*H618</f>
        <v>0</v>
      </c>
      <c r="Q618" s="228">
        <v>0.00029</v>
      </c>
      <c r="R618" s="228">
        <f>Q618*H618</f>
        <v>0.081490000000000007</v>
      </c>
      <c r="S618" s="228">
        <v>0</v>
      </c>
      <c r="T618" s="22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0" t="s">
        <v>280</v>
      </c>
      <c r="AT618" s="230" t="s">
        <v>143</v>
      </c>
      <c r="AU618" s="230" t="s">
        <v>87</v>
      </c>
      <c r="AY618" s="18" t="s">
        <v>140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8" t="s">
        <v>84</v>
      </c>
      <c r="BK618" s="231">
        <f>ROUND(I618*H618,2)</f>
        <v>0</v>
      </c>
      <c r="BL618" s="18" t="s">
        <v>280</v>
      </c>
      <c r="BM618" s="230" t="s">
        <v>819</v>
      </c>
    </row>
    <row r="619" s="13" customFormat="1">
      <c r="A619" s="13"/>
      <c r="B619" s="232"/>
      <c r="C619" s="233"/>
      <c r="D619" s="234" t="s">
        <v>150</v>
      </c>
      <c r="E619" s="235" t="s">
        <v>1</v>
      </c>
      <c r="F619" s="236" t="s">
        <v>820</v>
      </c>
      <c r="G619" s="233"/>
      <c r="H619" s="235" t="s">
        <v>1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2" t="s">
        <v>150</v>
      </c>
      <c r="AU619" s="242" t="s">
        <v>87</v>
      </c>
      <c r="AV619" s="13" t="s">
        <v>84</v>
      </c>
      <c r="AW619" s="13" t="s">
        <v>32</v>
      </c>
      <c r="AX619" s="13" t="s">
        <v>76</v>
      </c>
      <c r="AY619" s="242" t="s">
        <v>140</v>
      </c>
    </row>
    <row r="620" s="13" customFormat="1">
      <c r="A620" s="13"/>
      <c r="B620" s="232"/>
      <c r="C620" s="233"/>
      <c r="D620" s="234" t="s">
        <v>150</v>
      </c>
      <c r="E620" s="235" t="s">
        <v>1</v>
      </c>
      <c r="F620" s="236" t="s">
        <v>821</v>
      </c>
      <c r="G620" s="233"/>
      <c r="H620" s="235" t="s">
        <v>1</v>
      </c>
      <c r="I620" s="237"/>
      <c r="J620" s="233"/>
      <c r="K620" s="233"/>
      <c r="L620" s="238"/>
      <c r="M620" s="239"/>
      <c r="N620" s="240"/>
      <c r="O620" s="240"/>
      <c r="P620" s="240"/>
      <c r="Q620" s="240"/>
      <c r="R620" s="240"/>
      <c r="S620" s="240"/>
      <c r="T620" s="24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2" t="s">
        <v>150</v>
      </c>
      <c r="AU620" s="242" t="s">
        <v>87</v>
      </c>
      <c r="AV620" s="13" t="s">
        <v>84</v>
      </c>
      <c r="AW620" s="13" t="s">
        <v>32</v>
      </c>
      <c r="AX620" s="13" t="s">
        <v>76</v>
      </c>
      <c r="AY620" s="242" t="s">
        <v>140</v>
      </c>
    </row>
    <row r="621" s="14" customFormat="1">
      <c r="A621" s="14"/>
      <c r="B621" s="243"/>
      <c r="C621" s="244"/>
      <c r="D621" s="234" t="s">
        <v>150</v>
      </c>
      <c r="E621" s="245" t="s">
        <v>1</v>
      </c>
      <c r="F621" s="246" t="s">
        <v>822</v>
      </c>
      <c r="G621" s="244"/>
      <c r="H621" s="247">
        <v>281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150</v>
      </c>
      <c r="AU621" s="253" t="s">
        <v>87</v>
      </c>
      <c r="AV621" s="14" t="s">
        <v>87</v>
      </c>
      <c r="AW621" s="14" t="s">
        <v>32</v>
      </c>
      <c r="AX621" s="14" t="s">
        <v>84</v>
      </c>
      <c r="AY621" s="253" t="s">
        <v>140</v>
      </c>
    </row>
    <row r="622" s="13" customFormat="1">
      <c r="A622" s="13"/>
      <c r="B622" s="232"/>
      <c r="C622" s="233"/>
      <c r="D622" s="234" t="s">
        <v>150</v>
      </c>
      <c r="E622" s="235" t="s">
        <v>1</v>
      </c>
      <c r="F622" s="236" t="s">
        <v>823</v>
      </c>
      <c r="G622" s="233"/>
      <c r="H622" s="235" t="s">
        <v>1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150</v>
      </c>
      <c r="AU622" s="242" t="s">
        <v>87</v>
      </c>
      <c r="AV622" s="13" t="s">
        <v>84</v>
      </c>
      <c r="AW622" s="13" t="s">
        <v>32</v>
      </c>
      <c r="AX622" s="13" t="s">
        <v>76</v>
      </c>
      <c r="AY622" s="242" t="s">
        <v>140</v>
      </c>
    </row>
    <row r="623" s="2" customFormat="1" ht="24.15" customHeight="1">
      <c r="A623" s="39"/>
      <c r="B623" s="40"/>
      <c r="C623" s="219" t="s">
        <v>824</v>
      </c>
      <c r="D623" s="219" t="s">
        <v>143</v>
      </c>
      <c r="E623" s="220" t="s">
        <v>825</v>
      </c>
      <c r="F623" s="221" t="s">
        <v>826</v>
      </c>
      <c r="G623" s="222" t="s">
        <v>155</v>
      </c>
      <c r="H623" s="223">
        <v>281</v>
      </c>
      <c r="I623" s="224"/>
      <c r="J623" s="225">
        <f>ROUND(I623*H623,2)</f>
        <v>0</v>
      </c>
      <c r="K623" s="221" t="s">
        <v>147</v>
      </c>
      <c r="L623" s="45"/>
      <c r="M623" s="226" t="s">
        <v>1</v>
      </c>
      <c r="N623" s="227" t="s">
        <v>41</v>
      </c>
      <c r="O623" s="92"/>
      <c r="P623" s="228">
        <f>O623*H623</f>
        <v>0</v>
      </c>
      <c r="Q623" s="228">
        <v>0</v>
      </c>
      <c r="R623" s="228">
        <f>Q623*H623</f>
        <v>0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280</v>
      </c>
      <c r="AT623" s="230" t="s">
        <v>143</v>
      </c>
      <c r="AU623" s="230" t="s">
        <v>87</v>
      </c>
      <c r="AY623" s="18" t="s">
        <v>140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84</v>
      </c>
      <c r="BK623" s="231">
        <f>ROUND(I623*H623,2)</f>
        <v>0</v>
      </c>
      <c r="BL623" s="18" t="s">
        <v>280</v>
      </c>
      <c r="BM623" s="230" t="s">
        <v>827</v>
      </c>
    </row>
    <row r="624" s="2" customFormat="1" ht="33" customHeight="1">
      <c r="A624" s="39"/>
      <c r="B624" s="40"/>
      <c r="C624" s="219" t="s">
        <v>828</v>
      </c>
      <c r="D624" s="219" t="s">
        <v>143</v>
      </c>
      <c r="E624" s="220" t="s">
        <v>829</v>
      </c>
      <c r="F624" s="221" t="s">
        <v>830</v>
      </c>
      <c r="G624" s="222" t="s">
        <v>155</v>
      </c>
      <c r="H624" s="223">
        <v>113</v>
      </c>
      <c r="I624" s="224"/>
      <c r="J624" s="225">
        <f>ROUND(I624*H624,2)</f>
        <v>0</v>
      </c>
      <c r="K624" s="221" t="s">
        <v>147</v>
      </c>
      <c r="L624" s="45"/>
      <c r="M624" s="226" t="s">
        <v>1</v>
      </c>
      <c r="N624" s="227" t="s">
        <v>41</v>
      </c>
      <c r="O624" s="92"/>
      <c r="P624" s="228">
        <f>O624*H624</f>
        <v>0</v>
      </c>
      <c r="Q624" s="228">
        <v>1.0000000000000001E-05</v>
      </c>
      <c r="R624" s="228">
        <f>Q624*H624</f>
        <v>0.0011300000000000001</v>
      </c>
      <c r="S624" s="228">
        <v>0</v>
      </c>
      <c r="T624" s="22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0" t="s">
        <v>280</v>
      </c>
      <c r="AT624" s="230" t="s">
        <v>143</v>
      </c>
      <c r="AU624" s="230" t="s">
        <v>87</v>
      </c>
      <c r="AY624" s="18" t="s">
        <v>140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8" t="s">
        <v>84</v>
      </c>
      <c r="BK624" s="231">
        <f>ROUND(I624*H624,2)</f>
        <v>0</v>
      </c>
      <c r="BL624" s="18" t="s">
        <v>280</v>
      </c>
      <c r="BM624" s="230" t="s">
        <v>831</v>
      </c>
    </row>
    <row r="625" s="13" customFormat="1">
      <c r="A625" s="13"/>
      <c r="B625" s="232"/>
      <c r="C625" s="233"/>
      <c r="D625" s="234" t="s">
        <v>150</v>
      </c>
      <c r="E625" s="235" t="s">
        <v>1</v>
      </c>
      <c r="F625" s="236" t="s">
        <v>832</v>
      </c>
      <c r="G625" s="233"/>
      <c r="H625" s="235" t="s">
        <v>1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150</v>
      </c>
      <c r="AU625" s="242" t="s">
        <v>87</v>
      </c>
      <c r="AV625" s="13" t="s">
        <v>84</v>
      </c>
      <c r="AW625" s="13" t="s">
        <v>32</v>
      </c>
      <c r="AX625" s="13" t="s">
        <v>76</v>
      </c>
      <c r="AY625" s="242" t="s">
        <v>140</v>
      </c>
    </row>
    <row r="626" s="14" customFormat="1">
      <c r="A626" s="14"/>
      <c r="B626" s="243"/>
      <c r="C626" s="244"/>
      <c r="D626" s="234" t="s">
        <v>150</v>
      </c>
      <c r="E626" s="245" t="s">
        <v>1</v>
      </c>
      <c r="F626" s="246" t="s">
        <v>833</v>
      </c>
      <c r="G626" s="244"/>
      <c r="H626" s="247">
        <v>113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150</v>
      </c>
      <c r="AU626" s="253" t="s">
        <v>87</v>
      </c>
      <c r="AV626" s="14" t="s">
        <v>87</v>
      </c>
      <c r="AW626" s="14" t="s">
        <v>32</v>
      </c>
      <c r="AX626" s="14" t="s">
        <v>84</v>
      </c>
      <c r="AY626" s="253" t="s">
        <v>140</v>
      </c>
    </row>
    <row r="627" s="12" customFormat="1" ht="22.8" customHeight="1">
      <c r="A627" s="12"/>
      <c r="B627" s="203"/>
      <c r="C627" s="204"/>
      <c r="D627" s="205" t="s">
        <v>75</v>
      </c>
      <c r="E627" s="217" t="s">
        <v>834</v>
      </c>
      <c r="F627" s="217" t="s">
        <v>835</v>
      </c>
      <c r="G627" s="204"/>
      <c r="H627" s="204"/>
      <c r="I627" s="207"/>
      <c r="J627" s="218">
        <f>BK627</f>
        <v>0</v>
      </c>
      <c r="K627" s="204"/>
      <c r="L627" s="209"/>
      <c r="M627" s="210"/>
      <c r="N627" s="211"/>
      <c r="O627" s="211"/>
      <c r="P627" s="212">
        <f>SUM(P628:P639)</f>
        <v>0</v>
      </c>
      <c r="Q627" s="211"/>
      <c r="R627" s="212">
        <f>SUM(R628:R639)</f>
        <v>0.13519999999999999</v>
      </c>
      <c r="S627" s="211"/>
      <c r="T627" s="213">
        <f>SUM(T628:T639)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14" t="s">
        <v>87</v>
      </c>
      <c r="AT627" s="215" t="s">
        <v>75</v>
      </c>
      <c r="AU627" s="215" t="s">
        <v>84</v>
      </c>
      <c r="AY627" s="214" t="s">
        <v>140</v>
      </c>
      <c r="BK627" s="216">
        <f>SUM(BK628:BK639)</f>
        <v>0</v>
      </c>
    </row>
    <row r="628" s="2" customFormat="1" ht="24.15" customHeight="1">
      <c r="A628" s="39"/>
      <c r="B628" s="40"/>
      <c r="C628" s="219" t="s">
        <v>836</v>
      </c>
      <c r="D628" s="219" t="s">
        <v>143</v>
      </c>
      <c r="E628" s="220" t="s">
        <v>837</v>
      </c>
      <c r="F628" s="221" t="s">
        <v>838</v>
      </c>
      <c r="G628" s="222" t="s">
        <v>155</v>
      </c>
      <c r="H628" s="223">
        <v>104</v>
      </c>
      <c r="I628" s="224"/>
      <c r="J628" s="225">
        <f>ROUND(I628*H628,2)</f>
        <v>0</v>
      </c>
      <c r="K628" s="221" t="s">
        <v>147</v>
      </c>
      <c r="L628" s="45"/>
      <c r="M628" s="226" t="s">
        <v>1</v>
      </c>
      <c r="N628" s="227" t="s">
        <v>41</v>
      </c>
      <c r="O628" s="92"/>
      <c r="P628" s="228">
        <f>O628*H628</f>
        <v>0</v>
      </c>
      <c r="Q628" s="228">
        <v>0</v>
      </c>
      <c r="R628" s="228">
        <f>Q628*H628</f>
        <v>0</v>
      </c>
      <c r="S628" s="228">
        <v>0</v>
      </c>
      <c r="T628" s="22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280</v>
      </c>
      <c r="AT628" s="230" t="s">
        <v>143</v>
      </c>
      <c r="AU628" s="230" t="s">
        <v>87</v>
      </c>
      <c r="AY628" s="18" t="s">
        <v>140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84</v>
      </c>
      <c r="BK628" s="231">
        <f>ROUND(I628*H628,2)</f>
        <v>0</v>
      </c>
      <c r="BL628" s="18" t="s">
        <v>280</v>
      </c>
      <c r="BM628" s="230" t="s">
        <v>839</v>
      </c>
    </row>
    <row r="629" s="13" customFormat="1">
      <c r="A629" s="13"/>
      <c r="B629" s="232"/>
      <c r="C629" s="233"/>
      <c r="D629" s="234" t="s">
        <v>150</v>
      </c>
      <c r="E629" s="235" t="s">
        <v>1</v>
      </c>
      <c r="F629" s="236" t="s">
        <v>840</v>
      </c>
      <c r="G629" s="233"/>
      <c r="H629" s="235" t="s">
        <v>1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150</v>
      </c>
      <c r="AU629" s="242" t="s">
        <v>87</v>
      </c>
      <c r="AV629" s="13" t="s">
        <v>84</v>
      </c>
      <c r="AW629" s="13" t="s">
        <v>32</v>
      </c>
      <c r="AX629" s="13" t="s">
        <v>76</v>
      </c>
      <c r="AY629" s="242" t="s">
        <v>140</v>
      </c>
    </row>
    <row r="630" s="13" customFormat="1">
      <c r="A630" s="13"/>
      <c r="B630" s="232"/>
      <c r="C630" s="233"/>
      <c r="D630" s="234" t="s">
        <v>150</v>
      </c>
      <c r="E630" s="235" t="s">
        <v>1</v>
      </c>
      <c r="F630" s="236" t="s">
        <v>841</v>
      </c>
      <c r="G630" s="233"/>
      <c r="H630" s="235" t="s">
        <v>1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2" t="s">
        <v>150</v>
      </c>
      <c r="AU630" s="242" t="s">
        <v>87</v>
      </c>
      <c r="AV630" s="13" t="s">
        <v>84</v>
      </c>
      <c r="AW630" s="13" t="s">
        <v>32</v>
      </c>
      <c r="AX630" s="13" t="s">
        <v>76</v>
      </c>
      <c r="AY630" s="242" t="s">
        <v>140</v>
      </c>
    </row>
    <row r="631" s="14" customFormat="1">
      <c r="A631" s="14"/>
      <c r="B631" s="243"/>
      <c r="C631" s="244"/>
      <c r="D631" s="234" t="s">
        <v>150</v>
      </c>
      <c r="E631" s="245" t="s">
        <v>1</v>
      </c>
      <c r="F631" s="246" t="s">
        <v>842</v>
      </c>
      <c r="G631" s="244"/>
      <c r="H631" s="247">
        <v>13.5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150</v>
      </c>
      <c r="AU631" s="253" t="s">
        <v>87</v>
      </c>
      <c r="AV631" s="14" t="s">
        <v>87</v>
      </c>
      <c r="AW631" s="14" t="s">
        <v>32</v>
      </c>
      <c r="AX631" s="14" t="s">
        <v>76</v>
      </c>
      <c r="AY631" s="253" t="s">
        <v>140</v>
      </c>
    </row>
    <row r="632" s="13" customFormat="1">
      <c r="A632" s="13"/>
      <c r="B632" s="232"/>
      <c r="C632" s="233"/>
      <c r="D632" s="234" t="s">
        <v>150</v>
      </c>
      <c r="E632" s="235" t="s">
        <v>1</v>
      </c>
      <c r="F632" s="236" t="s">
        <v>843</v>
      </c>
      <c r="G632" s="233"/>
      <c r="H632" s="235" t="s">
        <v>1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150</v>
      </c>
      <c r="AU632" s="242" t="s">
        <v>87</v>
      </c>
      <c r="AV632" s="13" t="s">
        <v>84</v>
      </c>
      <c r="AW632" s="13" t="s">
        <v>32</v>
      </c>
      <c r="AX632" s="13" t="s">
        <v>76</v>
      </c>
      <c r="AY632" s="242" t="s">
        <v>140</v>
      </c>
    </row>
    <row r="633" s="14" customFormat="1">
      <c r="A633" s="14"/>
      <c r="B633" s="243"/>
      <c r="C633" s="244"/>
      <c r="D633" s="234" t="s">
        <v>150</v>
      </c>
      <c r="E633" s="245" t="s">
        <v>1</v>
      </c>
      <c r="F633" s="246" t="s">
        <v>844</v>
      </c>
      <c r="G633" s="244"/>
      <c r="H633" s="247">
        <v>90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150</v>
      </c>
      <c r="AU633" s="253" t="s">
        <v>87</v>
      </c>
      <c r="AV633" s="14" t="s">
        <v>87</v>
      </c>
      <c r="AW633" s="14" t="s">
        <v>32</v>
      </c>
      <c r="AX633" s="14" t="s">
        <v>76</v>
      </c>
      <c r="AY633" s="253" t="s">
        <v>140</v>
      </c>
    </row>
    <row r="634" s="14" customFormat="1">
      <c r="A634" s="14"/>
      <c r="B634" s="243"/>
      <c r="C634" s="244"/>
      <c r="D634" s="234" t="s">
        <v>150</v>
      </c>
      <c r="E634" s="245" t="s">
        <v>1</v>
      </c>
      <c r="F634" s="246" t="s">
        <v>845</v>
      </c>
      <c r="G634" s="244"/>
      <c r="H634" s="247">
        <v>0.5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150</v>
      </c>
      <c r="AU634" s="253" t="s">
        <v>87</v>
      </c>
      <c r="AV634" s="14" t="s">
        <v>87</v>
      </c>
      <c r="AW634" s="14" t="s">
        <v>32</v>
      </c>
      <c r="AX634" s="14" t="s">
        <v>76</v>
      </c>
      <c r="AY634" s="253" t="s">
        <v>140</v>
      </c>
    </row>
    <row r="635" s="15" customFormat="1">
      <c r="A635" s="15"/>
      <c r="B635" s="254"/>
      <c r="C635" s="255"/>
      <c r="D635" s="234" t="s">
        <v>150</v>
      </c>
      <c r="E635" s="256" t="s">
        <v>1</v>
      </c>
      <c r="F635" s="257" t="s">
        <v>173</v>
      </c>
      <c r="G635" s="255"/>
      <c r="H635" s="258">
        <v>104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4" t="s">
        <v>150</v>
      </c>
      <c r="AU635" s="264" t="s">
        <v>87</v>
      </c>
      <c r="AV635" s="15" t="s">
        <v>148</v>
      </c>
      <c r="AW635" s="15" t="s">
        <v>32</v>
      </c>
      <c r="AX635" s="15" t="s">
        <v>84</v>
      </c>
      <c r="AY635" s="264" t="s">
        <v>140</v>
      </c>
    </row>
    <row r="636" s="2" customFormat="1" ht="16.5" customHeight="1">
      <c r="A636" s="39"/>
      <c r="B636" s="40"/>
      <c r="C636" s="265" t="s">
        <v>846</v>
      </c>
      <c r="D636" s="265" t="s">
        <v>233</v>
      </c>
      <c r="E636" s="266" t="s">
        <v>847</v>
      </c>
      <c r="F636" s="267" t="s">
        <v>848</v>
      </c>
      <c r="G636" s="268" t="s">
        <v>155</v>
      </c>
      <c r="H636" s="269">
        <v>104</v>
      </c>
      <c r="I636" s="270"/>
      <c r="J636" s="271">
        <f>ROUND(I636*H636,2)</f>
        <v>0</v>
      </c>
      <c r="K636" s="267" t="s">
        <v>147</v>
      </c>
      <c r="L636" s="272"/>
      <c r="M636" s="273" t="s">
        <v>1</v>
      </c>
      <c r="N636" s="274" t="s">
        <v>41</v>
      </c>
      <c r="O636" s="92"/>
      <c r="P636" s="228">
        <f>O636*H636</f>
        <v>0</v>
      </c>
      <c r="Q636" s="228">
        <v>0.0012999999999999999</v>
      </c>
      <c r="R636" s="228">
        <f>Q636*H636</f>
        <v>0.13519999999999999</v>
      </c>
      <c r="S636" s="228">
        <v>0</v>
      </c>
      <c r="T636" s="22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0" t="s">
        <v>387</v>
      </c>
      <c r="AT636" s="230" t="s">
        <v>233</v>
      </c>
      <c r="AU636" s="230" t="s">
        <v>87</v>
      </c>
      <c r="AY636" s="18" t="s">
        <v>140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8" t="s">
        <v>84</v>
      </c>
      <c r="BK636" s="231">
        <f>ROUND(I636*H636,2)</f>
        <v>0</v>
      </c>
      <c r="BL636" s="18" t="s">
        <v>280</v>
      </c>
      <c r="BM636" s="230" t="s">
        <v>849</v>
      </c>
    </row>
    <row r="637" s="13" customFormat="1">
      <c r="A637" s="13"/>
      <c r="B637" s="232"/>
      <c r="C637" s="233"/>
      <c r="D637" s="234" t="s">
        <v>150</v>
      </c>
      <c r="E637" s="235" t="s">
        <v>1</v>
      </c>
      <c r="F637" s="236" t="s">
        <v>850</v>
      </c>
      <c r="G637" s="233"/>
      <c r="H637" s="235" t="s">
        <v>1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150</v>
      </c>
      <c r="AU637" s="242" t="s">
        <v>87</v>
      </c>
      <c r="AV637" s="13" t="s">
        <v>84</v>
      </c>
      <c r="AW637" s="13" t="s">
        <v>32</v>
      </c>
      <c r="AX637" s="13" t="s">
        <v>76</v>
      </c>
      <c r="AY637" s="242" t="s">
        <v>140</v>
      </c>
    </row>
    <row r="638" s="14" customFormat="1">
      <c r="A638" s="14"/>
      <c r="B638" s="243"/>
      <c r="C638" s="244"/>
      <c r="D638" s="234" t="s">
        <v>150</v>
      </c>
      <c r="E638" s="245" t="s">
        <v>1</v>
      </c>
      <c r="F638" s="246" t="s">
        <v>851</v>
      </c>
      <c r="G638" s="244"/>
      <c r="H638" s="247">
        <v>104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150</v>
      </c>
      <c r="AU638" s="253" t="s">
        <v>87</v>
      </c>
      <c r="AV638" s="14" t="s">
        <v>87</v>
      </c>
      <c r="AW638" s="14" t="s">
        <v>32</v>
      </c>
      <c r="AX638" s="14" t="s">
        <v>84</v>
      </c>
      <c r="AY638" s="253" t="s">
        <v>140</v>
      </c>
    </row>
    <row r="639" s="2" customFormat="1" ht="24.15" customHeight="1">
      <c r="A639" s="39"/>
      <c r="B639" s="40"/>
      <c r="C639" s="219" t="s">
        <v>852</v>
      </c>
      <c r="D639" s="219" t="s">
        <v>143</v>
      </c>
      <c r="E639" s="220" t="s">
        <v>853</v>
      </c>
      <c r="F639" s="221" t="s">
        <v>854</v>
      </c>
      <c r="G639" s="222" t="s">
        <v>439</v>
      </c>
      <c r="H639" s="223">
        <v>0.13500000000000001</v>
      </c>
      <c r="I639" s="224"/>
      <c r="J639" s="225">
        <f>ROUND(I639*H639,2)</f>
        <v>0</v>
      </c>
      <c r="K639" s="221" t="s">
        <v>147</v>
      </c>
      <c r="L639" s="45"/>
      <c r="M639" s="226" t="s">
        <v>1</v>
      </c>
      <c r="N639" s="227" t="s">
        <v>41</v>
      </c>
      <c r="O639" s="92"/>
      <c r="P639" s="228">
        <f>O639*H639</f>
        <v>0</v>
      </c>
      <c r="Q639" s="228">
        <v>0</v>
      </c>
      <c r="R639" s="228">
        <f>Q639*H639</f>
        <v>0</v>
      </c>
      <c r="S639" s="228">
        <v>0</v>
      </c>
      <c r="T639" s="22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0" t="s">
        <v>280</v>
      </c>
      <c r="AT639" s="230" t="s">
        <v>143</v>
      </c>
      <c r="AU639" s="230" t="s">
        <v>87</v>
      </c>
      <c r="AY639" s="18" t="s">
        <v>140</v>
      </c>
      <c r="BE639" s="231">
        <f>IF(N639="základní",J639,0)</f>
        <v>0</v>
      </c>
      <c r="BF639" s="231">
        <f>IF(N639="snížená",J639,0)</f>
        <v>0</v>
      </c>
      <c r="BG639" s="231">
        <f>IF(N639="zákl. přenesená",J639,0)</f>
        <v>0</v>
      </c>
      <c r="BH639" s="231">
        <f>IF(N639="sníž. přenesená",J639,0)</f>
        <v>0</v>
      </c>
      <c r="BI639" s="231">
        <f>IF(N639="nulová",J639,0)</f>
        <v>0</v>
      </c>
      <c r="BJ639" s="18" t="s">
        <v>84</v>
      </c>
      <c r="BK639" s="231">
        <f>ROUND(I639*H639,2)</f>
        <v>0</v>
      </c>
      <c r="BL639" s="18" t="s">
        <v>280</v>
      </c>
      <c r="BM639" s="230" t="s">
        <v>855</v>
      </c>
    </row>
    <row r="640" s="12" customFormat="1" ht="22.8" customHeight="1">
      <c r="A640" s="12"/>
      <c r="B640" s="203"/>
      <c r="C640" s="204"/>
      <c r="D640" s="205" t="s">
        <v>75</v>
      </c>
      <c r="E640" s="217" t="s">
        <v>856</v>
      </c>
      <c r="F640" s="217" t="s">
        <v>857</v>
      </c>
      <c r="G640" s="204"/>
      <c r="H640" s="204"/>
      <c r="I640" s="207"/>
      <c r="J640" s="218">
        <f>BK640</f>
        <v>0</v>
      </c>
      <c r="K640" s="204"/>
      <c r="L640" s="209"/>
      <c r="M640" s="210"/>
      <c r="N640" s="211"/>
      <c r="O640" s="211"/>
      <c r="P640" s="212">
        <f>SUM(P641:P652)</f>
        <v>0</v>
      </c>
      <c r="Q640" s="211"/>
      <c r="R640" s="212">
        <f>SUM(R641:R652)</f>
        <v>0.0047000000000000002</v>
      </c>
      <c r="S640" s="211"/>
      <c r="T640" s="213">
        <f>SUM(T641:T652)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14" t="s">
        <v>87</v>
      </c>
      <c r="AT640" s="215" t="s">
        <v>75</v>
      </c>
      <c r="AU640" s="215" t="s">
        <v>84</v>
      </c>
      <c r="AY640" s="214" t="s">
        <v>140</v>
      </c>
      <c r="BK640" s="216">
        <f>SUM(BK641:BK652)</f>
        <v>0</v>
      </c>
    </row>
    <row r="641" s="2" customFormat="1" ht="16.5" customHeight="1">
      <c r="A641" s="39"/>
      <c r="B641" s="40"/>
      <c r="C641" s="219" t="s">
        <v>858</v>
      </c>
      <c r="D641" s="219" t="s">
        <v>143</v>
      </c>
      <c r="E641" s="220" t="s">
        <v>859</v>
      </c>
      <c r="F641" s="221" t="s">
        <v>860</v>
      </c>
      <c r="G641" s="222" t="s">
        <v>155</v>
      </c>
      <c r="H641" s="223">
        <v>45</v>
      </c>
      <c r="I641" s="224"/>
      <c r="J641" s="225">
        <f>ROUND(I641*H641,2)</f>
        <v>0</v>
      </c>
      <c r="K641" s="221" t="s">
        <v>147</v>
      </c>
      <c r="L641" s="45"/>
      <c r="M641" s="226" t="s">
        <v>1</v>
      </c>
      <c r="N641" s="227" t="s">
        <v>41</v>
      </c>
      <c r="O641" s="92"/>
      <c r="P641" s="228">
        <f>O641*H641</f>
        <v>0</v>
      </c>
      <c r="Q641" s="228">
        <v>0</v>
      </c>
      <c r="R641" s="228">
        <f>Q641*H641</f>
        <v>0</v>
      </c>
      <c r="S641" s="228">
        <v>0</v>
      </c>
      <c r="T641" s="22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0" t="s">
        <v>280</v>
      </c>
      <c r="AT641" s="230" t="s">
        <v>143</v>
      </c>
      <c r="AU641" s="230" t="s">
        <v>87</v>
      </c>
      <c r="AY641" s="18" t="s">
        <v>140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8" t="s">
        <v>84</v>
      </c>
      <c r="BK641" s="231">
        <f>ROUND(I641*H641,2)</f>
        <v>0</v>
      </c>
      <c r="BL641" s="18" t="s">
        <v>280</v>
      </c>
      <c r="BM641" s="230" t="s">
        <v>861</v>
      </c>
    </row>
    <row r="642" s="13" customFormat="1">
      <c r="A642" s="13"/>
      <c r="B642" s="232"/>
      <c r="C642" s="233"/>
      <c r="D642" s="234" t="s">
        <v>150</v>
      </c>
      <c r="E642" s="235" t="s">
        <v>1</v>
      </c>
      <c r="F642" s="236" t="s">
        <v>862</v>
      </c>
      <c r="G642" s="233"/>
      <c r="H642" s="235" t="s">
        <v>1</v>
      </c>
      <c r="I642" s="237"/>
      <c r="J642" s="233"/>
      <c r="K642" s="233"/>
      <c r="L642" s="238"/>
      <c r="M642" s="239"/>
      <c r="N642" s="240"/>
      <c r="O642" s="240"/>
      <c r="P642" s="240"/>
      <c r="Q642" s="240"/>
      <c r="R642" s="240"/>
      <c r="S642" s="240"/>
      <c r="T642" s="24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2" t="s">
        <v>150</v>
      </c>
      <c r="AU642" s="242" t="s">
        <v>87</v>
      </c>
      <c r="AV642" s="13" t="s">
        <v>84</v>
      </c>
      <c r="AW642" s="13" t="s">
        <v>32</v>
      </c>
      <c r="AX642" s="13" t="s">
        <v>76</v>
      </c>
      <c r="AY642" s="242" t="s">
        <v>140</v>
      </c>
    </row>
    <row r="643" s="14" customFormat="1">
      <c r="A643" s="14"/>
      <c r="B643" s="243"/>
      <c r="C643" s="244"/>
      <c r="D643" s="234" t="s">
        <v>150</v>
      </c>
      <c r="E643" s="245" t="s">
        <v>1</v>
      </c>
      <c r="F643" s="246" t="s">
        <v>364</v>
      </c>
      <c r="G643" s="244"/>
      <c r="H643" s="247">
        <v>16.303000000000001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150</v>
      </c>
      <c r="AU643" s="253" t="s">
        <v>87</v>
      </c>
      <c r="AV643" s="14" t="s">
        <v>87</v>
      </c>
      <c r="AW643" s="14" t="s">
        <v>32</v>
      </c>
      <c r="AX643" s="14" t="s">
        <v>76</v>
      </c>
      <c r="AY643" s="253" t="s">
        <v>140</v>
      </c>
    </row>
    <row r="644" s="14" customFormat="1">
      <c r="A644" s="14"/>
      <c r="B644" s="243"/>
      <c r="C644" s="244"/>
      <c r="D644" s="234" t="s">
        <v>150</v>
      </c>
      <c r="E644" s="245" t="s">
        <v>1</v>
      </c>
      <c r="F644" s="246" t="s">
        <v>863</v>
      </c>
      <c r="G644" s="244"/>
      <c r="H644" s="247">
        <v>24.219999999999999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150</v>
      </c>
      <c r="AU644" s="253" t="s">
        <v>87</v>
      </c>
      <c r="AV644" s="14" t="s">
        <v>87</v>
      </c>
      <c r="AW644" s="14" t="s">
        <v>32</v>
      </c>
      <c r="AX644" s="14" t="s">
        <v>76</v>
      </c>
      <c r="AY644" s="253" t="s">
        <v>140</v>
      </c>
    </row>
    <row r="645" s="13" customFormat="1">
      <c r="A645" s="13"/>
      <c r="B645" s="232"/>
      <c r="C645" s="233"/>
      <c r="D645" s="234" t="s">
        <v>150</v>
      </c>
      <c r="E645" s="235" t="s">
        <v>1</v>
      </c>
      <c r="F645" s="236" t="s">
        <v>864</v>
      </c>
      <c r="G645" s="233"/>
      <c r="H645" s="235" t="s">
        <v>1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150</v>
      </c>
      <c r="AU645" s="242" t="s">
        <v>87</v>
      </c>
      <c r="AV645" s="13" t="s">
        <v>84</v>
      </c>
      <c r="AW645" s="13" t="s">
        <v>32</v>
      </c>
      <c r="AX645" s="13" t="s">
        <v>76</v>
      </c>
      <c r="AY645" s="242" t="s">
        <v>140</v>
      </c>
    </row>
    <row r="646" s="14" customFormat="1">
      <c r="A646" s="14"/>
      <c r="B646" s="243"/>
      <c r="C646" s="244"/>
      <c r="D646" s="234" t="s">
        <v>150</v>
      </c>
      <c r="E646" s="245" t="s">
        <v>1</v>
      </c>
      <c r="F646" s="246" t="s">
        <v>865</v>
      </c>
      <c r="G646" s="244"/>
      <c r="H646" s="247">
        <v>4.0999999999999996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150</v>
      </c>
      <c r="AU646" s="253" t="s">
        <v>87</v>
      </c>
      <c r="AV646" s="14" t="s">
        <v>87</v>
      </c>
      <c r="AW646" s="14" t="s">
        <v>32</v>
      </c>
      <c r="AX646" s="14" t="s">
        <v>76</v>
      </c>
      <c r="AY646" s="253" t="s">
        <v>140</v>
      </c>
    </row>
    <row r="647" s="14" customFormat="1">
      <c r="A647" s="14"/>
      <c r="B647" s="243"/>
      <c r="C647" s="244"/>
      <c r="D647" s="234" t="s">
        <v>150</v>
      </c>
      <c r="E647" s="245" t="s">
        <v>1</v>
      </c>
      <c r="F647" s="246" t="s">
        <v>866</v>
      </c>
      <c r="G647" s="244"/>
      <c r="H647" s="247">
        <v>0.377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150</v>
      </c>
      <c r="AU647" s="253" t="s">
        <v>87</v>
      </c>
      <c r="AV647" s="14" t="s">
        <v>87</v>
      </c>
      <c r="AW647" s="14" t="s">
        <v>32</v>
      </c>
      <c r="AX647" s="14" t="s">
        <v>76</v>
      </c>
      <c r="AY647" s="253" t="s">
        <v>140</v>
      </c>
    </row>
    <row r="648" s="15" customFormat="1">
      <c r="A648" s="15"/>
      <c r="B648" s="254"/>
      <c r="C648" s="255"/>
      <c r="D648" s="234" t="s">
        <v>150</v>
      </c>
      <c r="E648" s="256" t="s">
        <v>1</v>
      </c>
      <c r="F648" s="257" t="s">
        <v>173</v>
      </c>
      <c r="G648" s="255"/>
      <c r="H648" s="258">
        <v>45</v>
      </c>
      <c r="I648" s="259"/>
      <c r="J648" s="255"/>
      <c r="K648" s="255"/>
      <c r="L648" s="260"/>
      <c r="M648" s="261"/>
      <c r="N648" s="262"/>
      <c r="O648" s="262"/>
      <c r="P648" s="262"/>
      <c r="Q648" s="262"/>
      <c r="R648" s="262"/>
      <c r="S648" s="262"/>
      <c r="T648" s="263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4" t="s">
        <v>150</v>
      </c>
      <c r="AU648" s="264" t="s">
        <v>87</v>
      </c>
      <c r="AV648" s="15" t="s">
        <v>148</v>
      </c>
      <c r="AW648" s="15" t="s">
        <v>32</v>
      </c>
      <c r="AX648" s="15" t="s">
        <v>84</v>
      </c>
      <c r="AY648" s="264" t="s">
        <v>140</v>
      </c>
    </row>
    <row r="649" s="2" customFormat="1" ht="16.5" customHeight="1">
      <c r="A649" s="39"/>
      <c r="B649" s="40"/>
      <c r="C649" s="265" t="s">
        <v>867</v>
      </c>
      <c r="D649" s="265" t="s">
        <v>233</v>
      </c>
      <c r="E649" s="266" t="s">
        <v>868</v>
      </c>
      <c r="F649" s="267" t="s">
        <v>869</v>
      </c>
      <c r="G649" s="268" t="s">
        <v>155</v>
      </c>
      <c r="H649" s="269">
        <v>47</v>
      </c>
      <c r="I649" s="270"/>
      <c r="J649" s="271">
        <f>ROUND(I649*H649,2)</f>
        <v>0</v>
      </c>
      <c r="K649" s="267" t="s">
        <v>1</v>
      </c>
      <c r="L649" s="272"/>
      <c r="M649" s="273" t="s">
        <v>1</v>
      </c>
      <c r="N649" s="274" t="s">
        <v>41</v>
      </c>
      <c r="O649" s="92"/>
      <c r="P649" s="228">
        <f>O649*H649</f>
        <v>0</v>
      </c>
      <c r="Q649" s="228">
        <v>0.00010000000000000001</v>
      </c>
      <c r="R649" s="228">
        <f>Q649*H649</f>
        <v>0.0047000000000000002</v>
      </c>
      <c r="S649" s="228">
        <v>0</v>
      </c>
      <c r="T649" s="22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0" t="s">
        <v>387</v>
      </c>
      <c r="AT649" s="230" t="s">
        <v>233</v>
      </c>
      <c r="AU649" s="230" t="s">
        <v>87</v>
      </c>
      <c r="AY649" s="18" t="s">
        <v>140</v>
      </c>
      <c r="BE649" s="231">
        <f>IF(N649="základní",J649,0)</f>
        <v>0</v>
      </c>
      <c r="BF649" s="231">
        <f>IF(N649="snížená",J649,0)</f>
        <v>0</v>
      </c>
      <c r="BG649" s="231">
        <f>IF(N649="zákl. přenesená",J649,0)</f>
        <v>0</v>
      </c>
      <c r="BH649" s="231">
        <f>IF(N649="sníž. přenesená",J649,0)</f>
        <v>0</v>
      </c>
      <c r="BI649" s="231">
        <f>IF(N649="nulová",J649,0)</f>
        <v>0</v>
      </c>
      <c r="BJ649" s="18" t="s">
        <v>84</v>
      </c>
      <c r="BK649" s="231">
        <f>ROUND(I649*H649,2)</f>
        <v>0</v>
      </c>
      <c r="BL649" s="18" t="s">
        <v>280</v>
      </c>
      <c r="BM649" s="230" t="s">
        <v>870</v>
      </c>
    </row>
    <row r="650" s="13" customFormat="1">
      <c r="A650" s="13"/>
      <c r="B650" s="232"/>
      <c r="C650" s="233"/>
      <c r="D650" s="234" t="s">
        <v>150</v>
      </c>
      <c r="E650" s="235" t="s">
        <v>1</v>
      </c>
      <c r="F650" s="236" t="s">
        <v>871</v>
      </c>
      <c r="G650" s="233"/>
      <c r="H650" s="235" t="s">
        <v>1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2" t="s">
        <v>150</v>
      </c>
      <c r="AU650" s="242" t="s">
        <v>87</v>
      </c>
      <c r="AV650" s="13" t="s">
        <v>84</v>
      </c>
      <c r="AW650" s="13" t="s">
        <v>32</v>
      </c>
      <c r="AX650" s="13" t="s">
        <v>76</v>
      </c>
      <c r="AY650" s="242" t="s">
        <v>140</v>
      </c>
    </row>
    <row r="651" s="14" customFormat="1">
      <c r="A651" s="14"/>
      <c r="B651" s="243"/>
      <c r="C651" s="244"/>
      <c r="D651" s="234" t="s">
        <v>150</v>
      </c>
      <c r="E651" s="245" t="s">
        <v>1</v>
      </c>
      <c r="F651" s="246" t="s">
        <v>872</v>
      </c>
      <c r="G651" s="244"/>
      <c r="H651" s="247">
        <v>47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150</v>
      </c>
      <c r="AU651" s="253" t="s">
        <v>87</v>
      </c>
      <c r="AV651" s="14" t="s">
        <v>87</v>
      </c>
      <c r="AW651" s="14" t="s">
        <v>32</v>
      </c>
      <c r="AX651" s="14" t="s">
        <v>84</v>
      </c>
      <c r="AY651" s="253" t="s">
        <v>140</v>
      </c>
    </row>
    <row r="652" s="2" customFormat="1" ht="24.15" customHeight="1">
      <c r="A652" s="39"/>
      <c r="B652" s="40"/>
      <c r="C652" s="219" t="s">
        <v>873</v>
      </c>
      <c r="D652" s="219" t="s">
        <v>143</v>
      </c>
      <c r="E652" s="220" t="s">
        <v>874</v>
      </c>
      <c r="F652" s="221" t="s">
        <v>875</v>
      </c>
      <c r="G652" s="222" t="s">
        <v>439</v>
      </c>
      <c r="H652" s="223">
        <v>0.0050000000000000001</v>
      </c>
      <c r="I652" s="224"/>
      <c r="J652" s="225">
        <f>ROUND(I652*H652,2)</f>
        <v>0</v>
      </c>
      <c r="K652" s="221" t="s">
        <v>147</v>
      </c>
      <c r="L652" s="45"/>
      <c r="M652" s="226" t="s">
        <v>1</v>
      </c>
      <c r="N652" s="227" t="s">
        <v>41</v>
      </c>
      <c r="O652" s="92"/>
      <c r="P652" s="228">
        <f>O652*H652</f>
        <v>0</v>
      </c>
      <c r="Q652" s="228">
        <v>0</v>
      </c>
      <c r="R652" s="228">
        <f>Q652*H652</f>
        <v>0</v>
      </c>
      <c r="S652" s="228">
        <v>0</v>
      </c>
      <c r="T652" s="22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0" t="s">
        <v>280</v>
      </c>
      <c r="AT652" s="230" t="s">
        <v>143</v>
      </c>
      <c r="AU652" s="230" t="s">
        <v>87</v>
      </c>
      <c r="AY652" s="18" t="s">
        <v>140</v>
      </c>
      <c r="BE652" s="231">
        <f>IF(N652="základní",J652,0)</f>
        <v>0</v>
      </c>
      <c r="BF652" s="231">
        <f>IF(N652="snížená",J652,0)</f>
        <v>0</v>
      </c>
      <c r="BG652" s="231">
        <f>IF(N652="zákl. přenesená",J652,0)</f>
        <v>0</v>
      </c>
      <c r="BH652" s="231">
        <f>IF(N652="sníž. přenesená",J652,0)</f>
        <v>0</v>
      </c>
      <c r="BI652" s="231">
        <f>IF(N652="nulová",J652,0)</f>
        <v>0</v>
      </c>
      <c r="BJ652" s="18" t="s">
        <v>84</v>
      </c>
      <c r="BK652" s="231">
        <f>ROUND(I652*H652,2)</f>
        <v>0</v>
      </c>
      <c r="BL652" s="18" t="s">
        <v>280</v>
      </c>
      <c r="BM652" s="230" t="s">
        <v>876</v>
      </c>
    </row>
    <row r="653" s="12" customFormat="1" ht="25.92" customHeight="1">
      <c r="A653" s="12"/>
      <c r="B653" s="203"/>
      <c r="C653" s="204"/>
      <c r="D653" s="205" t="s">
        <v>75</v>
      </c>
      <c r="E653" s="206" t="s">
        <v>877</v>
      </c>
      <c r="F653" s="206" t="s">
        <v>878</v>
      </c>
      <c r="G653" s="204"/>
      <c r="H653" s="204"/>
      <c r="I653" s="207"/>
      <c r="J653" s="208">
        <f>BK653</f>
        <v>0</v>
      </c>
      <c r="K653" s="204"/>
      <c r="L653" s="209"/>
      <c r="M653" s="210"/>
      <c r="N653" s="211"/>
      <c r="O653" s="211"/>
      <c r="P653" s="212">
        <f>SUM(P654:P656)</f>
        <v>0</v>
      </c>
      <c r="Q653" s="211"/>
      <c r="R653" s="212">
        <f>SUM(R654:R656)</f>
        <v>0</v>
      </c>
      <c r="S653" s="211"/>
      <c r="T653" s="213">
        <f>SUM(T654:T656)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14" t="s">
        <v>148</v>
      </c>
      <c r="AT653" s="215" t="s">
        <v>75</v>
      </c>
      <c r="AU653" s="215" t="s">
        <v>76</v>
      </c>
      <c r="AY653" s="214" t="s">
        <v>140</v>
      </c>
      <c r="BK653" s="216">
        <f>SUM(BK654:BK656)</f>
        <v>0</v>
      </c>
    </row>
    <row r="654" s="2" customFormat="1" ht="16.5" customHeight="1">
      <c r="A654" s="39"/>
      <c r="B654" s="40"/>
      <c r="C654" s="219" t="s">
        <v>879</v>
      </c>
      <c r="D654" s="219" t="s">
        <v>143</v>
      </c>
      <c r="E654" s="220" t="s">
        <v>880</v>
      </c>
      <c r="F654" s="221" t="s">
        <v>881</v>
      </c>
      <c r="G654" s="222" t="s">
        <v>882</v>
      </c>
      <c r="H654" s="223">
        <v>8</v>
      </c>
      <c r="I654" s="224"/>
      <c r="J654" s="225">
        <f>ROUND(I654*H654,2)</f>
        <v>0</v>
      </c>
      <c r="K654" s="221" t="s">
        <v>147</v>
      </c>
      <c r="L654" s="45"/>
      <c r="M654" s="226" t="s">
        <v>1</v>
      </c>
      <c r="N654" s="227" t="s">
        <v>41</v>
      </c>
      <c r="O654" s="92"/>
      <c r="P654" s="228">
        <f>O654*H654</f>
        <v>0</v>
      </c>
      <c r="Q654" s="228">
        <v>0</v>
      </c>
      <c r="R654" s="228">
        <f>Q654*H654</f>
        <v>0</v>
      </c>
      <c r="S654" s="228">
        <v>0</v>
      </c>
      <c r="T654" s="22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0" t="s">
        <v>883</v>
      </c>
      <c r="AT654" s="230" t="s">
        <v>143</v>
      </c>
      <c r="AU654" s="230" t="s">
        <v>84</v>
      </c>
      <c r="AY654" s="18" t="s">
        <v>140</v>
      </c>
      <c r="BE654" s="231">
        <f>IF(N654="základní",J654,0)</f>
        <v>0</v>
      </c>
      <c r="BF654" s="231">
        <f>IF(N654="snížená",J654,0)</f>
        <v>0</v>
      </c>
      <c r="BG654" s="231">
        <f>IF(N654="zákl. přenesená",J654,0)</f>
        <v>0</v>
      </c>
      <c r="BH654" s="231">
        <f>IF(N654="sníž. přenesená",J654,0)</f>
        <v>0</v>
      </c>
      <c r="BI654" s="231">
        <f>IF(N654="nulová",J654,0)</f>
        <v>0</v>
      </c>
      <c r="BJ654" s="18" t="s">
        <v>84</v>
      </c>
      <c r="BK654" s="231">
        <f>ROUND(I654*H654,2)</f>
        <v>0</v>
      </c>
      <c r="BL654" s="18" t="s">
        <v>883</v>
      </c>
      <c r="BM654" s="230" t="s">
        <v>884</v>
      </c>
    </row>
    <row r="655" s="13" customFormat="1">
      <c r="A655" s="13"/>
      <c r="B655" s="232"/>
      <c r="C655" s="233"/>
      <c r="D655" s="234" t="s">
        <v>150</v>
      </c>
      <c r="E655" s="235" t="s">
        <v>1</v>
      </c>
      <c r="F655" s="236" t="s">
        <v>885</v>
      </c>
      <c r="G655" s="233"/>
      <c r="H655" s="235" t="s">
        <v>1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150</v>
      </c>
      <c r="AU655" s="242" t="s">
        <v>84</v>
      </c>
      <c r="AV655" s="13" t="s">
        <v>84</v>
      </c>
      <c r="AW655" s="13" t="s">
        <v>32</v>
      </c>
      <c r="AX655" s="13" t="s">
        <v>76</v>
      </c>
      <c r="AY655" s="242" t="s">
        <v>140</v>
      </c>
    </row>
    <row r="656" s="14" customFormat="1">
      <c r="A656" s="14"/>
      <c r="B656" s="243"/>
      <c r="C656" s="244"/>
      <c r="D656" s="234" t="s">
        <v>150</v>
      </c>
      <c r="E656" s="245" t="s">
        <v>1</v>
      </c>
      <c r="F656" s="246" t="s">
        <v>208</v>
      </c>
      <c r="G656" s="244"/>
      <c r="H656" s="247">
        <v>8</v>
      </c>
      <c r="I656" s="248"/>
      <c r="J656" s="244"/>
      <c r="K656" s="244"/>
      <c r="L656" s="249"/>
      <c r="M656" s="290"/>
      <c r="N656" s="291"/>
      <c r="O656" s="291"/>
      <c r="P656" s="291"/>
      <c r="Q656" s="291"/>
      <c r="R656" s="291"/>
      <c r="S656" s="291"/>
      <c r="T656" s="29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150</v>
      </c>
      <c r="AU656" s="253" t="s">
        <v>84</v>
      </c>
      <c r="AV656" s="14" t="s">
        <v>87</v>
      </c>
      <c r="AW656" s="14" t="s">
        <v>32</v>
      </c>
      <c r="AX656" s="14" t="s">
        <v>84</v>
      </c>
      <c r="AY656" s="253" t="s">
        <v>140</v>
      </c>
    </row>
    <row r="657" s="2" customFormat="1" ht="6.96" customHeight="1">
      <c r="A657" s="39"/>
      <c r="B657" s="67"/>
      <c r="C657" s="68"/>
      <c r="D657" s="68"/>
      <c r="E657" s="68"/>
      <c r="F657" s="68"/>
      <c r="G657" s="68"/>
      <c r="H657" s="68"/>
      <c r="I657" s="68"/>
      <c r="J657" s="68"/>
      <c r="K657" s="68"/>
      <c r="L657" s="45"/>
      <c r="M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</sheetData>
  <sheetProtection sheet="1" autoFilter="0" formatColumns="0" formatRows="0" objects="1" scenarios="1" spinCount="100000" saltValue="lX0EyURsSluxBYwnm60nwe4BZe8JXYVGdQZgwcXSUd5lb5DL/BAX6BmavKrq13cNCVfg3XVjZMKDaHN0Ayl5Tg==" hashValue="H4ZY9mDDMqcYmtArNNjf/TLmex4pJKGRterU+f9hHGl32woRgPXeNTpsBeICjigatIJqSpGNBUWWgxcYgRQFBQ==" algorithmName="SHA-512" password="CC35"/>
  <autoFilter ref="C134:K656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94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Karlovy Vary, ZŠ Truhlářská - budova Školní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887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98</v>
      </c>
      <c r="G12" s="39"/>
      <c r="H12" s="39"/>
      <c r="I12" s="141" t="s">
        <v>22</v>
      </c>
      <c r="J12" s="145" t="str">
        <f>'Rekapitulace stavby'!AN8</f>
        <v>13. 1. 2022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99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888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ROUND(J143,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ROUND((SUM(BE143:BE1573)),  2)</f>
        <v>0</v>
      </c>
      <c r="G33" s="39"/>
      <c r="H33" s="39"/>
      <c r="I33" s="156">
        <v>0.20999999999999999</v>
      </c>
      <c r="J33" s="155">
        <f>ROUND(((SUM(BE143:BE1573))*I33),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ROUND((SUM(BF143:BF1573)),  2)</f>
        <v>0</v>
      </c>
      <c r="G34" s="39"/>
      <c r="H34" s="39"/>
      <c r="I34" s="156">
        <v>0.14999999999999999</v>
      </c>
      <c r="J34" s="155">
        <f>ROUND(((SUM(BF143:BF1573))*I34),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ROUND((SUM(BG143:BG1573)),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ROUND((SUM(BH143:BH1573)),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ROUND((SUM(BI143:BI1573)),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Karlovy Vary, ZŠ Truhlářská - budova Školní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Zateplení, fasáda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Karlovy Vary</v>
      </c>
      <c r="G89" s="41"/>
      <c r="H89" s="41"/>
      <c r="I89" s="33" t="s">
        <v>22</v>
      </c>
      <c r="J89" s="80" t="str">
        <f>IF(J12="","",J12)</f>
        <v>13. 1. 2022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Statutární město Karlovy Vary</v>
      </c>
      <c r="G91" s="41"/>
      <c r="H91" s="41"/>
      <c r="I91" s="33" t="s">
        <v>30</v>
      </c>
      <c r="J91" s="37" t="str">
        <f>E21</f>
        <v>DPT projekty Ostrov s.r.o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104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0"/>
      <c r="C97" s="181"/>
      <c r="D97" s="182" t="s">
        <v>106</v>
      </c>
      <c r="E97" s="183"/>
      <c r="F97" s="183"/>
      <c r="G97" s="183"/>
      <c r="H97" s="183"/>
      <c r="I97" s="183"/>
      <c r="J97" s="184">
        <f>J144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889</v>
      </c>
      <c r="E98" s="189"/>
      <c r="F98" s="189"/>
      <c r="G98" s="189"/>
      <c r="H98" s="189"/>
      <c r="I98" s="189"/>
      <c r="J98" s="190">
        <f>J145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890</v>
      </c>
      <c r="E99" s="189"/>
      <c r="F99" s="189"/>
      <c r="G99" s="189"/>
      <c r="H99" s="189"/>
      <c r="I99" s="189"/>
      <c r="J99" s="190">
        <f>J175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891</v>
      </c>
      <c r="E100" s="189"/>
      <c r="F100" s="189"/>
      <c r="G100" s="189"/>
      <c r="H100" s="189"/>
      <c r="I100" s="189"/>
      <c r="J100" s="190">
        <f>J259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107</v>
      </c>
      <c r="E101" s="189"/>
      <c r="F101" s="189"/>
      <c r="G101" s="189"/>
      <c r="H101" s="189"/>
      <c r="I101" s="189"/>
      <c r="J101" s="190">
        <f>J280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892</v>
      </c>
      <c r="E102" s="189"/>
      <c r="F102" s="189"/>
      <c r="G102" s="189"/>
      <c r="H102" s="189"/>
      <c r="I102" s="189"/>
      <c r="J102" s="190">
        <f>J292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108</v>
      </c>
      <c r="E103" s="189"/>
      <c r="F103" s="189"/>
      <c r="G103" s="189"/>
      <c r="H103" s="189"/>
      <c r="I103" s="189"/>
      <c r="J103" s="190">
        <f>J332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109</v>
      </c>
      <c r="E104" s="189"/>
      <c r="F104" s="189"/>
      <c r="G104" s="189"/>
      <c r="H104" s="189"/>
      <c r="I104" s="189"/>
      <c r="J104" s="190">
        <f>J334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893</v>
      </c>
      <c r="E105" s="189"/>
      <c r="F105" s="189"/>
      <c r="G105" s="189"/>
      <c r="H105" s="189"/>
      <c r="I105" s="189"/>
      <c r="J105" s="190">
        <f>J790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894</v>
      </c>
      <c r="E106" s="189"/>
      <c r="F106" s="189"/>
      <c r="G106" s="189"/>
      <c r="H106" s="189"/>
      <c r="I106" s="189"/>
      <c r="J106" s="190">
        <f>J794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110</v>
      </c>
      <c r="E107" s="189"/>
      <c r="F107" s="189"/>
      <c r="G107" s="189"/>
      <c r="H107" s="189"/>
      <c r="I107" s="189"/>
      <c r="J107" s="190">
        <f>J840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111</v>
      </c>
      <c r="E108" s="189"/>
      <c r="F108" s="189"/>
      <c r="G108" s="189"/>
      <c r="H108" s="189"/>
      <c r="I108" s="189"/>
      <c r="J108" s="190">
        <f>J851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895</v>
      </c>
      <c r="E109" s="189"/>
      <c r="F109" s="189"/>
      <c r="G109" s="189"/>
      <c r="H109" s="189"/>
      <c r="I109" s="189"/>
      <c r="J109" s="190">
        <f>J947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112</v>
      </c>
      <c r="E110" s="189"/>
      <c r="F110" s="189"/>
      <c r="G110" s="189"/>
      <c r="H110" s="189"/>
      <c r="I110" s="189"/>
      <c r="J110" s="190">
        <f>J1000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113</v>
      </c>
      <c r="E111" s="189"/>
      <c r="F111" s="189"/>
      <c r="G111" s="189"/>
      <c r="H111" s="189"/>
      <c r="I111" s="189"/>
      <c r="J111" s="190">
        <f>J1029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0"/>
      <c r="C112" s="181"/>
      <c r="D112" s="182" t="s">
        <v>114</v>
      </c>
      <c r="E112" s="183"/>
      <c r="F112" s="183"/>
      <c r="G112" s="183"/>
      <c r="H112" s="183"/>
      <c r="I112" s="183"/>
      <c r="J112" s="184">
        <f>J1031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6"/>
      <c r="C113" s="187"/>
      <c r="D113" s="188" t="s">
        <v>896</v>
      </c>
      <c r="E113" s="189"/>
      <c r="F113" s="189"/>
      <c r="G113" s="189"/>
      <c r="H113" s="189"/>
      <c r="I113" s="189"/>
      <c r="J113" s="190">
        <f>J1032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897</v>
      </c>
      <c r="E114" s="189"/>
      <c r="F114" s="189"/>
      <c r="G114" s="189"/>
      <c r="H114" s="189"/>
      <c r="I114" s="189"/>
      <c r="J114" s="190">
        <f>J1157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898</v>
      </c>
      <c r="E115" s="189"/>
      <c r="F115" s="189"/>
      <c r="G115" s="189"/>
      <c r="H115" s="189"/>
      <c r="I115" s="189"/>
      <c r="J115" s="190">
        <f>J1182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899</v>
      </c>
      <c r="E116" s="189"/>
      <c r="F116" s="189"/>
      <c r="G116" s="189"/>
      <c r="H116" s="189"/>
      <c r="I116" s="189"/>
      <c r="J116" s="190">
        <f>J1200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900</v>
      </c>
      <c r="E117" s="189"/>
      <c r="F117" s="189"/>
      <c r="G117" s="189"/>
      <c r="H117" s="189"/>
      <c r="I117" s="189"/>
      <c r="J117" s="190">
        <f>J1228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901</v>
      </c>
      <c r="E118" s="189"/>
      <c r="F118" s="189"/>
      <c r="G118" s="189"/>
      <c r="H118" s="189"/>
      <c r="I118" s="189"/>
      <c r="J118" s="190">
        <f>J1237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902</v>
      </c>
      <c r="E119" s="189"/>
      <c r="F119" s="189"/>
      <c r="G119" s="189"/>
      <c r="H119" s="189"/>
      <c r="I119" s="189"/>
      <c r="J119" s="190">
        <f>J1245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903</v>
      </c>
      <c r="E120" s="189"/>
      <c r="F120" s="189"/>
      <c r="G120" s="189"/>
      <c r="H120" s="189"/>
      <c r="I120" s="189"/>
      <c r="J120" s="190">
        <f>J1283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6"/>
      <c r="C121" s="187"/>
      <c r="D121" s="188" t="s">
        <v>116</v>
      </c>
      <c r="E121" s="189"/>
      <c r="F121" s="189"/>
      <c r="G121" s="189"/>
      <c r="H121" s="189"/>
      <c r="I121" s="189"/>
      <c r="J121" s="190">
        <f>J1302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6"/>
      <c r="C122" s="187"/>
      <c r="D122" s="188" t="s">
        <v>118</v>
      </c>
      <c r="E122" s="189"/>
      <c r="F122" s="189"/>
      <c r="G122" s="189"/>
      <c r="H122" s="189"/>
      <c r="I122" s="189"/>
      <c r="J122" s="190">
        <f>J1487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6"/>
      <c r="C123" s="187"/>
      <c r="D123" s="188" t="s">
        <v>120</v>
      </c>
      <c r="E123" s="189"/>
      <c r="F123" s="189"/>
      <c r="G123" s="189"/>
      <c r="H123" s="189"/>
      <c r="I123" s="189"/>
      <c r="J123" s="190">
        <f>J1528</f>
        <v>0</v>
      </c>
      <c r="K123" s="187"/>
      <c r="L123" s="19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125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75" t="str">
        <f>E7</f>
        <v>Karlovy Vary, ZŠ Truhlářská - budova Školní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95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02 - Zateplení, fasáda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>Karlovy Vary</v>
      </c>
      <c r="G137" s="41"/>
      <c r="H137" s="41"/>
      <c r="I137" s="33" t="s">
        <v>22</v>
      </c>
      <c r="J137" s="80" t="str">
        <f>IF(J12="","",J12)</f>
        <v>13. 1. 2022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5.65" customHeight="1">
      <c r="A139" s="39"/>
      <c r="B139" s="40"/>
      <c r="C139" s="33" t="s">
        <v>24</v>
      </c>
      <c r="D139" s="41"/>
      <c r="E139" s="41"/>
      <c r="F139" s="28" t="str">
        <f>E15</f>
        <v>Statutární město Karlovy Vary</v>
      </c>
      <c r="G139" s="41"/>
      <c r="H139" s="41"/>
      <c r="I139" s="33" t="s">
        <v>30</v>
      </c>
      <c r="J139" s="37" t="str">
        <f>E21</f>
        <v>DPT projekty Ostrov s.r.o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IF(E18="","",E18)</f>
        <v>Vyplň údaj</v>
      </c>
      <c r="G140" s="41"/>
      <c r="H140" s="41"/>
      <c r="I140" s="33" t="s">
        <v>33</v>
      </c>
      <c r="J140" s="37" t="str">
        <f>E24</f>
        <v>Tomanová Ing.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192"/>
      <c r="B142" s="193"/>
      <c r="C142" s="194" t="s">
        <v>126</v>
      </c>
      <c r="D142" s="195" t="s">
        <v>61</v>
      </c>
      <c r="E142" s="195" t="s">
        <v>57</v>
      </c>
      <c r="F142" s="195" t="s">
        <v>58</v>
      </c>
      <c r="G142" s="195" t="s">
        <v>127</v>
      </c>
      <c r="H142" s="195" t="s">
        <v>128</v>
      </c>
      <c r="I142" s="195" t="s">
        <v>129</v>
      </c>
      <c r="J142" s="195" t="s">
        <v>103</v>
      </c>
      <c r="K142" s="196" t="s">
        <v>130</v>
      </c>
      <c r="L142" s="197"/>
      <c r="M142" s="101" t="s">
        <v>1</v>
      </c>
      <c r="N142" s="102" t="s">
        <v>40</v>
      </c>
      <c r="O142" s="102" t="s">
        <v>131</v>
      </c>
      <c r="P142" s="102" t="s">
        <v>132</v>
      </c>
      <c r="Q142" s="102" t="s">
        <v>133</v>
      </c>
      <c r="R142" s="102" t="s">
        <v>134</v>
      </c>
      <c r="S142" s="102" t="s">
        <v>135</v>
      </c>
      <c r="T142" s="103" t="s">
        <v>136</v>
      </c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</row>
    <row r="143" s="2" customFormat="1" ht="22.8" customHeight="1">
      <c r="A143" s="39"/>
      <c r="B143" s="40"/>
      <c r="C143" s="108" t="s">
        <v>137</v>
      </c>
      <c r="D143" s="41"/>
      <c r="E143" s="41"/>
      <c r="F143" s="41"/>
      <c r="G143" s="41"/>
      <c r="H143" s="41"/>
      <c r="I143" s="41"/>
      <c r="J143" s="198">
        <f>BK143</f>
        <v>0</v>
      </c>
      <c r="K143" s="41"/>
      <c r="L143" s="45"/>
      <c r="M143" s="104"/>
      <c r="N143" s="199"/>
      <c r="O143" s="105"/>
      <c r="P143" s="200">
        <f>P144+P1031</f>
        <v>0</v>
      </c>
      <c r="Q143" s="105"/>
      <c r="R143" s="200">
        <f>R144+R1031</f>
        <v>423.26399650000002</v>
      </c>
      <c r="S143" s="105"/>
      <c r="T143" s="201">
        <f>T144+T1031</f>
        <v>221.34341599999999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75</v>
      </c>
      <c r="AU143" s="18" t="s">
        <v>105</v>
      </c>
      <c r="BK143" s="202">
        <f>BK144+BK1031</f>
        <v>0</v>
      </c>
    </row>
    <row r="144" s="12" customFormat="1" ht="25.92" customHeight="1">
      <c r="A144" s="12"/>
      <c r="B144" s="203"/>
      <c r="C144" s="204"/>
      <c r="D144" s="205" t="s">
        <v>75</v>
      </c>
      <c r="E144" s="206" t="s">
        <v>138</v>
      </c>
      <c r="F144" s="206" t="s">
        <v>139</v>
      </c>
      <c r="G144" s="204"/>
      <c r="H144" s="204"/>
      <c r="I144" s="207"/>
      <c r="J144" s="208">
        <f>BK144</f>
        <v>0</v>
      </c>
      <c r="K144" s="204"/>
      <c r="L144" s="209"/>
      <c r="M144" s="210"/>
      <c r="N144" s="211"/>
      <c r="O144" s="211"/>
      <c r="P144" s="212">
        <f>P145+P175+P259+P280+P292+P332+P334+P790+P794+P840+P851+P947+P1000+P1029</f>
        <v>0</v>
      </c>
      <c r="Q144" s="211"/>
      <c r="R144" s="212">
        <f>R145+R175+R259+R280+R292+R332+R334+R790+R794+R840+R851+R947+R1000+R1029</f>
        <v>420.22387850000001</v>
      </c>
      <c r="S144" s="211"/>
      <c r="T144" s="213">
        <f>T145+T175+T259+T280+T292+T332+T334+T790+T794+T840+T851+T947+T1000+T1029</f>
        <v>214.08244999999999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84</v>
      </c>
      <c r="AT144" s="215" t="s">
        <v>75</v>
      </c>
      <c r="AU144" s="215" t="s">
        <v>76</v>
      </c>
      <c r="AY144" s="214" t="s">
        <v>140</v>
      </c>
      <c r="BK144" s="216">
        <f>BK145+BK175+BK259+BK280+BK292+BK332+BK334+BK790+BK794+BK840+BK851+BK947+BK1000+BK1029</f>
        <v>0</v>
      </c>
    </row>
    <row r="145" s="12" customFormat="1" ht="22.8" customHeight="1">
      <c r="A145" s="12"/>
      <c r="B145" s="203"/>
      <c r="C145" s="204"/>
      <c r="D145" s="205" t="s">
        <v>75</v>
      </c>
      <c r="E145" s="217" t="s">
        <v>241</v>
      </c>
      <c r="F145" s="217" t="s">
        <v>904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SUM(P146:P174)</f>
        <v>0</v>
      </c>
      <c r="Q145" s="211"/>
      <c r="R145" s="212">
        <f>SUM(R146:R174)</f>
        <v>0</v>
      </c>
      <c r="S145" s="211"/>
      <c r="T145" s="213">
        <f>SUM(T146:T174)</f>
        <v>26.102999999999998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84</v>
      </c>
      <c r="AT145" s="215" t="s">
        <v>75</v>
      </c>
      <c r="AU145" s="215" t="s">
        <v>84</v>
      </c>
      <c r="AY145" s="214" t="s">
        <v>140</v>
      </c>
      <c r="BK145" s="216">
        <f>SUM(BK146:BK174)</f>
        <v>0</v>
      </c>
    </row>
    <row r="146" s="2" customFormat="1" ht="24.15" customHeight="1">
      <c r="A146" s="39"/>
      <c r="B146" s="40"/>
      <c r="C146" s="219" t="s">
        <v>84</v>
      </c>
      <c r="D146" s="219" t="s">
        <v>143</v>
      </c>
      <c r="E146" s="220" t="s">
        <v>905</v>
      </c>
      <c r="F146" s="221" t="s">
        <v>906</v>
      </c>
      <c r="G146" s="222" t="s">
        <v>155</v>
      </c>
      <c r="H146" s="223">
        <v>17</v>
      </c>
      <c r="I146" s="224"/>
      <c r="J146" s="225">
        <f>ROUND(I146*H146,2)</f>
        <v>0</v>
      </c>
      <c r="K146" s="221" t="s">
        <v>147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0.29499999999999998</v>
      </c>
      <c r="T146" s="229">
        <f>S146*H146</f>
        <v>5.0149999999999997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280</v>
      </c>
      <c r="AT146" s="230" t="s">
        <v>143</v>
      </c>
      <c r="AU146" s="230" t="s">
        <v>87</v>
      </c>
      <c r="AY146" s="18" t="s">
        <v>140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280</v>
      </c>
      <c r="BM146" s="230" t="s">
        <v>907</v>
      </c>
    </row>
    <row r="147" s="13" customFormat="1">
      <c r="A147" s="13"/>
      <c r="B147" s="232"/>
      <c r="C147" s="233"/>
      <c r="D147" s="234" t="s">
        <v>150</v>
      </c>
      <c r="E147" s="235" t="s">
        <v>1</v>
      </c>
      <c r="F147" s="236" t="s">
        <v>908</v>
      </c>
      <c r="G147" s="233"/>
      <c r="H147" s="235" t="s">
        <v>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150</v>
      </c>
      <c r="AU147" s="242" t="s">
        <v>87</v>
      </c>
      <c r="AV147" s="13" t="s">
        <v>84</v>
      </c>
      <c r="AW147" s="13" t="s">
        <v>32</v>
      </c>
      <c r="AX147" s="13" t="s">
        <v>76</v>
      </c>
      <c r="AY147" s="242" t="s">
        <v>140</v>
      </c>
    </row>
    <row r="148" s="13" customFormat="1">
      <c r="A148" s="13"/>
      <c r="B148" s="232"/>
      <c r="C148" s="233"/>
      <c r="D148" s="234" t="s">
        <v>150</v>
      </c>
      <c r="E148" s="235" t="s">
        <v>1</v>
      </c>
      <c r="F148" s="236" t="s">
        <v>909</v>
      </c>
      <c r="G148" s="233"/>
      <c r="H148" s="235" t="s">
        <v>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150</v>
      </c>
      <c r="AU148" s="242" t="s">
        <v>87</v>
      </c>
      <c r="AV148" s="13" t="s">
        <v>84</v>
      </c>
      <c r="AW148" s="13" t="s">
        <v>32</v>
      </c>
      <c r="AX148" s="13" t="s">
        <v>76</v>
      </c>
      <c r="AY148" s="242" t="s">
        <v>140</v>
      </c>
    </row>
    <row r="149" s="14" customFormat="1">
      <c r="A149" s="14"/>
      <c r="B149" s="243"/>
      <c r="C149" s="244"/>
      <c r="D149" s="234" t="s">
        <v>150</v>
      </c>
      <c r="E149" s="245" t="s">
        <v>1</v>
      </c>
      <c r="F149" s="246" t="s">
        <v>910</v>
      </c>
      <c r="G149" s="244"/>
      <c r="H149" s="247">
        <v>17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150</v>
      </c>
      <c r="AU149" s="253" t="s">
        <v>87</v>
      </c>
      <c r="AV149" s="14" t="s">
        <v>87</v>
      </c>
      <c r="AW149" s="14" t="s">
        <v>32</v>
      </c>
      <c r="AX149" s="14" t="s">
        <v>84</v>
      </c>
      <c r="AY149" s="253" t="s">
        <v>140</v>
      </c>
    </row>
    <row r="150" s="2" customFormat="1" ht="24.15" customHeight="1">
      <c r="A150" s="39"/>
      <c r="B150" s="40"/>
      <c r="C150" s="219" t="s">
        <v>87</v>
      </c>
      <c r="D150" s="219" t="s">
        <v>143</v>
      </c>
      <c r="E150" s="220" t="s">
        <v>911</v>
      </c>
      <c r="F150" s="221" t="s">
        <v>912</v>
      </c>
      <c r="G150" s="222" t="s">
        <v>155</v>
      </c>
      <c r="H150" s="223">
        <v>18</v>
      </c>
      <c r="I150" s="224"/>
      <c r="J150" s="225">
        <f>ROUND(I150*H150,2)</f>
        <v>0</v>
      </c>
      <c r="K150" s="221" t="s">
        <v>147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0.316</v>
      </c>
      <c r="T150" s="229">
        <f>S150*H150</f>
        <v>5.6879999999999997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280</v>
      </c>
      <c r="AT150" s="230" t="s">
        <v>143</v>
      </c>
      <c r="AU150" s="230" t="s">
        <v>87</v>
      </c>
      <c r="AY150" s="18" t="s">
        <v>140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280</v>
      </c>
      <c r="BM150" s="230" t="s">
        <v>913</v>
      </c>
    </row>
    <row r="151" s="13" customFormat="1">
      <c r="A151" s="13"/>
      <c r="B151" s="232"/>
      <c r="C151" s="233"/>
      <c r="D151" s="234" t="s">
        <v>150</v>
      </c>
      <c r="E151" s="235" t="s">
        <v>1</v>
      </c>
      <c r="F151" s="236" t="s">
        <v>908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150</v>
      </c>
      <c r="AU151" s="242" t="s">
        <v>87</v>
      </c>
      <c r="AV151" s="13" t="s">
        <v>84</v>
      </c>
      <c r="AW151" s="13" t="s">
        <v>32</v>
      </c>
      <c r="AX151" s="13" t="s">
        <v>76</v>
      </c>
      <c r="AY151" s="242" t="s">
        <v>140</v>
      </c>
    </row>
    <row r="152" s="13" customFormat="1">
      <c r="A152" s="13"/>
      <c r="B152" s="232"/>
      <c r="C152" s="233"/>
      <c r="D152" s="234" t="s">
        <v>150</v>
      </c>
      <c r="E152" s="235" t="s">
        <v>1</v>
      </c>
      <c r="F152" s="236" t="s">
        <v>914</v>
      </c>
      <c r="G152" s="233"/>
      <c r="H152" s="235" t="s">
        <v>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150</v>
      </c>
      <c r="AU152" s="242" t="s">
        <v>87</v>
      </c>
      <c r="AV152" s="13" t="s">
        <v>84</v>
      </c>
      <c r="AW152" s="13" t="s">
        <v>32</v>
      </c>
      <c r="AX152" s="13" t="s">
        <v>76</v>
      </c>
      <c r="AY152" s="242" t="s">
        <v>140</v>
      </c>
    </row>
    <row r="153" s="14" customFormat="1">
      <c r="A153" s="14"/>
      <c r="B153" s="243"/>
      <c r="C153" s="244"/>
      <c r="D153" s="234" t="s">
        <v>150</v>
      </c>
      <c r="E153" s="245" t="s">
        <v>1</v>
      </c>
      <c r="F153" s="246" t="s">
        <v>915</v>
      </c>
      <c r="G153" s="244"/>
      <c r="H153" s="247">
        <v>18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150</v>
      </c>
      <c r="AU153" s="253" t="s">
        <v>87</v>
      </c>
      <c r="AV153" s="14" t="s">
        <v>87</v>
      </c>
      <c r="AW153" s="14" t="s">
        <v>32</v>
      </c>
      <c r="AX153" s="14" t="s">
        <v>84</v>
      </c>
      <c r="AY153" s="253" t="s">
        <v>140</v>
      </c>
    </row>
    <row r="154" s="2" customFormat="1" ht="24.15" customHeight="1">
      <c r="A154" s="39"/>
      <c r="B154" s="40"/>
      <c r="C154" s="219" t="s">
        <v>141</v>
      </c>
      <c r="D154" s="219" t="s">
        <v>143</v>
      </c>
      <c r="E154" s="220" t="s">
        <v>916</v>
      </c>
      <c r="F154" s="221" t="s">
        <v>917</v>
      </c>
      <c r="G154" s="222" t="s">
        <v>155</v>
      </c>
      <c r="H154" s="223">
        <v>35</v>
      </c>
      <c r="I154" s="224"/>
      <c r="J154" s="225">
        <f>ROUND(I154*H154,2)</f>
        <v>0</v>
      </c>
      <c r="K154" s="221" t="s">
        <v>147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0.44</v>
      </c>
      <c r="T154" s="229">
        <f>S154*H154</f>
        <v>15.4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280</v>
      </c>
      <c r="AT154" s="230" t="s">
        <v>143</v>
      </c>
      <c r="AU154" s="230" t="s">
        <v>87</v>
      </c>
      <c r="AY154" s="18" t="s">
        <v>140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280</v>
      </c>
      <c r="BM154" s="230" t="s">
        <v>918</v>
      </c>
    </row>
    <row r="155" s="13" customFormat="1">
      <c r="A155" s="13"/>
      <c r="B155" s="232"/>
      <c r="C155" s="233"/>
      <c r="D155" s="234" t="s">
        <v>150</v>
      </c>
      <c r="E155" s="235" t="s">
        <v>1</v>
      </c>
      <c r="F155" s="236" t="s">
        <v>919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150</v>
      </c>
      <c r="AU155" s="242" t="s">
        <v>87</v>
      </c>
      <c r="AV155" s="13" t="s">
        <v>84</v>
      </c>
      <c r="AW155" s="13" t="s">
        <v>32</v>
      </c>
      <c r="AX155" s="13" t="s">
        <v>76</v>
      </c>
      <c r="AY155" s="242" t="s">
        <v>140</v>
      </c>
    </row>
    <row r="156" s="14" customFormat="1">
      <c r="A156" s="14"/>
      <c r="B156" s="243"/>
      <c r="C156" s="244"/>
      <c r="D156" s="234" t="s">
        <v>150</v>
      </c>
      <c r="E156" s="245" t="s">
        <v>1</v>
      </c>
      <c r="F156" s="246" t="s">
        <v>920</v>
      </c>
      <c r="G156" s="244"/>
      <c r="H156" s="247">
        <v>17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150</v>
      </c>
      <c r="AU156" s="253" t="s">
        <v>87</v>
      </c>
      <c r="AV156" s="14" t="s">
        <v>87</v>
      </c>
      <c r="AW156" s="14" t="s">
        <v>32</v>
      </c>
      <c r="AX156" s="14" t="s">
        <v>76</v>
      </c>
      <c r="AY156" s="253" t="s">
        <v>140</v>
      </c>
    </row>
    <row r="157" s="13" customFormat="1">
      <c r="A157" s="13"/>
      <c r="B157" s="232"/>
      <c r="C157" s="233"/>
      <c r="D157" s="234" t="s">
        <v>150</v>
      </c>
      <c r="E157" s="235" t="s">
        <v>1</v>
      </c>
      <c r="F157" s="236" t="s">
        <v>921</v>
      </c>
      <c r="G157" s="233"/>
      <c r="H157" s="235" t="s">
        <v>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150</v>
      </c>
      <c r="AU157" s="242" t="s">
        <v>87</v>
      </c>
      <c r="AV157" s="13" t="s">
        <v>84</v>
      </c>
      <c r="AW157" s="13" t="s">
        <v>32</v>
      </c>
      <c r="AX157" s="13" t="s">
        <v>76</v>
      </c>
      <c r="AY157" s="242" t="s">
        <v>140</v>
      </c>
    </row>
    <row r="158" s="14" customFormat="1">
      <c r="A158" s="14"/>
      <c r="B158" s="243"/>
      <c r="C158" s="244"/>
      <c r="D158" s="234" t="s">
        <v>150</v>
      </c>
      <c r="E158" s="245" t="s">
        <v>1</v>
      </c>
      <c r="F158" s="246" t="s">
        <v>922</v>
      </c>
      <c r="G158" s="244"/>
      <c r="H158" s="247">
        <v>18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150</v>
      </c>
      <c r="AU158" s="253" t="s">
        <v>87</v>
      </c>
      <c r="AV158" s="14" t="s">
        <v>87</v>
      </c>
      <c r="AW158" s="14" t="s">
        <v>32</v>
      </c>
      <c r="AX158" s="14" t="s">
        <v>76</v>
      </c>
      <c r="AY158" s="253" t="s">
        <v>140</v>
      </c>
    </row>
    <row r="159" s="15" customFormat="1">
      <c r="A159" s="15"/>
      <c r="B159" s="254"/>
      <c r="C159" s="255"/>
      <c r="D159" s="234" t="s">
        <v>150</v>
      </c>
      <c r="E159" s="256" t="s">
        <v>1</v>
      </c>
      <c r="F159" s="257" t="s">
        <v>173</v>
      </c>
      <c r="G159" s="255"/>
      <c r="H159" s="258">
        <v>35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150</v>
      </c>
      <c r="AU159" s="264" t="s">
        <v>87</v>
      </c>
      <c r="AV159" s="15" t="s">
        <v>148</v>
      </c>
      <c r="AW159" s="15" t="s">
        <v>32</v>
      </c>
      <c r="AX159" s="15" t="s">
        <v>84</v>
      </c>
      <c r="AY159" s="264" t="s">
        <v>140</v>
      </c>
    </row>
    <row r="160" s="2" customFormat="1" ht="37.8" customHeight="1">
      <c r="A160" s="39"/>
      <c r="B160" s="40"/>
      <c r="C160" s="219" t="s">
        <v>148</v>
      </c>
      <c r="D160" s="219" t="s">
        <v>143</v>
      </c>
      <c r="E160" s="220" t="s">
        <v>923</v>
      </c>
      <c r="F160" s="221" t="s">
        <v>924</v>
      </c>
      <c r="G160" s="222" t="s">
        <v>155</v>
      </c>
      <c r="H160" s="223">
        <v>100</v>
      </c>
      <c r="I160" s="224"/>
      <c r="J160" s="225">
        <f>ROUND(I160*H160,2)</f>
        <v>0</v>
      </c>
      <c r="K160" s="221" t="s">
        <v>147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148</v>
      </c>
      <c r="AT160" s="230" t="s">
        <v>143</v>
      </c>
      <c r="AU160" s="230" t="s">
        <v>87</v>
      </c>
      <c r="AY160" s="18" t="s">
        <v>140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148</v>
      </c>
      <c r="BM160" s="230" t="s">
        <v>925</v>
      </c>
    </row>
    <row r="161" s="2" customFormat="1" ht="24.15" customHeight="1">
      <c r="A161" s="39"/>
      <c r="B161" s="40"/>
      <c r="C161" s="219" t="s">
        <v>176</v>
      </c>
      <c r="D161" s="219" t="s">
        <v>143</v>
      </c>
      <c r="E161" s="220" t="s">
        <v>926</v>
      </c>
      <c r="F161" s="221" t="s">
        <v>927</v>
      </c>
      <c r="G161" s="222" t="s">
        <v>293</v>
      </c>
      <c r="H161" s="223">
        <v>6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280</v>
      </c>
      <c r="AT161" s="230" t="s">
        <v>143</v>
      </c>
      <c r="AU161" s="230" t="s">
        <v>87</v>
      </c>
      <c r="AY161" s="18" t="s">
        <v>140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280</v>
      </c>
      <c r="BM161" s="230" t="s">
        <v>928</v>
      </c>
    </row>
    <row r="162" s="2" customFormat="1" ht="24.15" customHeight="1">
      <c r="A162" s="39"/>
      <c r="B162" s="40"/>
      <c r="C162" s="219" t="s">
        <v>193</v>
      </c>
      <c r="D162" s="219" t="s">
        <v>143</v>
      </c>
      <c r="E162" s="220" t="s">
        <v>929</v>
      </c>
      <c r="F162" s="221" t="s">
        <v>930</v>
      </c>
      <c r="G162" s="222" t="s">
        <v>155</v>
      </c>
      <c r="H162" s="223">
        <v>148</v>
      </c>
      <c r="I162" s="224"/>
      <c r="J162" s="225">
        <f>ROUND(I162*H162,2)</f>
        <v>0</v>
      </c>
      <c r="K162" s="221" t="s">
        <v>147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148</v>
      </c>
      <c r="AT162" s="230" t="s">
        <v>143</v>
      </c>
      <c r="AU162" s="230" t="s">
        <v>87</v>
      </c>
      <c r="AY162" s="18" t="s">
        <v>140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148</v>
      </c>
      <c r="BM162" s="230" t="s">
        <v>931</v>
      </c>
    </row>
    <row r="163" s="13" customFormat="1">
      <c r="A163" s="13"/>
      <c r="B163" s="232"/>
      <c r="C163" s="233"/>
      <c r="D163" s="234" t="s">
        <v>150</v>
      </c>
      <c r="E163" s="235" t="s">
        <v>1</v>
      </c>
      <c r="F163" s="236" t="s">
        <v>932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150</v>
      </c>
      <c r="AU163" s="242" t="s">
        <v>87</v>
      </c>
      <c r="AV163" s="13" t="s">
        <v>84</v>
      </c>
      <c r="AW163" s="13" t="s">
        <v>32</v>
      </c>
      <c r="AX163" s="13" t="s">
        <v>76</v>
      </c>
      <c r="AY163" s="242" t="s">
        <v>140</v>
      </c>
    </row>
    <row r="164" s="14" customFormat="1">
      <c r="A164" s="14"/>
      <c r="B164" s="243"/>
      <c r="C164" s="244"/>
      <c r="D164" s="234" t="s">
        <v>150</v>
      </c>
      <c r="E164" s="245" t="s">
        <v>1</v>
      </c>
      <c r="F164" s="246" t="s">
        <v>933</v>
      </c>
      <c r="G164" s="244"/>
      <c r="H164" s="247">
        <v>100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150</v>
      </c>
      <c r="AU164" s="253" t="s">
        <v>87</v>
      </c>
      <c r="AV164" s="14" t="s">
        <v>87</v>
      </c>
      <c r="AW164" s="14" t="s">
        <v>32</v>
      </c>
      <c r="AX164" s="14" t="s">
        <v>76</v>
      </c>
      <c r="AY164" s="253" t="s">
        <v>140</v>
      </c>
    </row>
    <row r="165" s="13" customFormat="1">
      <c r="A165" s="13"/>
      <c r="B165" s="232"/>
      <c r="C165" s="233"/>
      <c r="D165" s="234" t="s">
        <v>150</v>
      </c>
      <c r="E165" s="235" t="s">
        <v>1</v>
      </c>
      <c r="F165" s="236" t="s">
        <v>934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150</v>
      </c>
      <c r="AU165" s="242" t="s">
        <v>87</v>
      </c>
      <c r="AV165" s="13" t="s">
        <v>84</v>
      </c>
      <c r="AW165" s="13" t="s">
        <v>32</v>
      </c>
      <c r="AX165" s="13" t="s">
        <v>76</v>
      </c>
      <c r="AY165" s="242" t="s">
        <v>140</v>
      </c>
    </row>
    <row r="166" s="13" customFormat="1">
      <c r="A166" s="13"/>
      <c r="B166" s="232"/>
      <c r="C166" s="233"/>
      <c r="D166" s="234" t="s">
        <v>150</v>
      </c>
      <c r="E166" s="235" t="s">
        <v>1</v>
      </c>
      <c r="F166" s="236" t="s">
        <v>935</v>
      </c>
      <c r="G166" s="233"/>
      <c r="H166" s="235" t="s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150</v>
      </c>
      <c r="AU166" s="242" t="s">
        <v>87</v>
      </c>
      <c r="AV166" s="13" t="s">
        <v>84</v>
      </c>
      <c r="AW166" s="13" t="s">
        <v>32</v>
      </c>
      <c r="AX166" s="13" t="s">
        <v>76</v>
      </c>
      <c r="AY166" s="242" t="s">
        <v>140</v>
      </c>
    </row>
    <row r="167" s="14" customFormat="1">
      <c r="A167" s="14"/>
      <c r="B167" s="243"/>
      <c r="C167" s="244"/>
      <c r="D167" s="234" t="s">
        <v>150</v>
      </c>
      <c r="E167" s="245" t="s">
        <v>1</v>
      </c>
      <c r="F167" s="246" t="s">
        <v>936</v>
      </c>
      <c r="G167" s="244"/>
      <c r="H167" s="247">
        <v>48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150</v>
      </c>
      <c r="AU167" s="253" t="s">
        <v>87</v>
      </c>
      <c r="AV167" s="14" t="s">
        <v>87</v>
      </c>
      <c r="AW167" s="14" t="s">
        <v>32</v>
      </c>
      <c r="AX167" s="14" t="s">
        <v>76</v>
      </c>
      <c r="AY167" s="253" t="s">
        <v>140</v>
      </c>
    </row>
    <row r="168" s="15" customFormat="1">
      <c r="A168" s="15"/>
      <c r="B168" s="254"/>
      <c r="C168" s="255"/>
      <c r="D168" s="234" t="s">
        <v>150</v>
      </c>
      <c r="E168" s="256" t="s">
        <v>1</v>
      </c>
      <c r="F168" s="257" t="s">
        <v>173</v>
      </c>
      <c r="G168" s="255"/>
      <c r="H168" s="258">
        <v>148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150</v>
      </c>
      <c r="AU168" s="264" t="s">
        <v>87</v>
      </c>
      <c r="AV168" s="15" t="s">
        <v>148</v>
      </c>
      <c r="AW168" s="15" t="s">
        <v>32</v>
      </c>
      <c r="AX168" s="15" t="s">
        <v>84</v>
      </c>
      <c r="AY168" s="264" t="s">
        <v>140</v>
      </c>
    </row>
    <row r="169" s="2" customFormat="1" ht="24.15" customHeight="1">
      <c r="A169" s="39"/>
      <c r="B169" s="40"/>
      <c r="C169" s="219" t="s">
        <v>202</v>
      </c>
      <c r="D169" s="219" t="s">
        <v>143</v>
      </c>
      <c r="E169" s="220" t="s">
        <v>937</v>
      </c>
      <c r="F169" s="221" t="s">
        <v>938</v>
      </c>
      <c r="G169" s="222" t="s">
        <v>155</v>
      </c>
      <c r="H169" s="223">
        <v>740</v>
      </c>
      <c r="I169" s="224"/>
      <c r="J169" s="225">
        <f>ROUND(I169*H169,2)</f>
        <v>0</v>
      </c>
      <c r="K169" s="221" t="s">
        <v>147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148</v>
      </c>
      <c r="AT169" s="230" t="s">
        <v>143</v>
      </c>
      <c r="AU169" s="230" t="s">
        <v>87</v>
      </c>
      <c r="AY169" s="18" t="s">
        <v>140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148</v>
      </c>
      <c r="BM169" s="230" t="s">
        <v>939</v>
      </c>
    </row>
    <row r="170" s="13" customFormat="1">
      <c r="A170" s="13"/>
      <c r="B170" s="232"/>
      <c r="C170" s="233"/>
      <c r="D170" s="234" t="s">
        <v>150</v>
      </c>
      <c r="E170" s="235" t="s">
        <v>1</v>
      </c>
      <c r="F170" s="236" t="s">
        <v>940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150</v>
      </c>
      <c r="AU170" s="242" t="s">
        <v>87</v>
      </c>
      <c r="AV170" s="13" t="s">
        <v>84</v>
      </c>
      <c r="AW170" s="13" t="s">
        <v>32</v>
      </c>
      <c r="AX170" s="13" t="s">
        <v>76</v>
      </c>
      <c r="AY170" s="242" t="s">
        <v>140</v>
      </c>
    </row>
    <row r="171" s="14" customFormat="1">
      <c r="A171" s="14"/>
      <c r="B171" s="243"/>
      <c r="C171" s="244"/>
      <c r="D171" s="234" t="s">
        <v>150</v>
      </c>
      <c r="E171" s="245" t="s">
        <v>1</v>
      </c>
      <c r="F171" s="246" t="s">
        <v>941</v>
      </c>
      <c r="G171" s="244"/>
      <c r="H171" s="247">
        <v>740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150</v>
      </c>
      <c r="AU171" s="253" t="s">
        <v>87</v>
      </c>
      <c r="AV171" s="14" t="s">
        <v>87</v>
      </c>
      <c r="AW171" s="14" t="s">
        <v>32</v>
      </c>
      <c r="AX171" s="14" t="s">
        <v>84</v>
      </c>
      <c r="AY171" s="253" t="s">
        <v>140</v>
      </c>
    </row>
    <row r="172" s="2" customFormat="1" ht="16.5" customHeight="1">
      <c r="A172" s="39"/>
      <c r="B172" s="40"/>
      <c r="C172" s="219" t="s">
        <v>208</v>
      </c>
      <c r="D172" s="219" t="s">
        <v>143</v>
      </c>
      <c r="E172" s="220" t="s">
        <v>942</v>
      </c>
      <c r="F172" s="221" t="s">
        <v>943</v>
      </c>
      <c r="G172" s="222" t="s">
        <v>439</v>
      </c>
      <c r="H172" s="223">
        <v>5.9199999999999999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148</v>
      </c>
      <c r="AT172" s="230" t="s">
        <v>143</v>
      </c>
      <c r="AU172" s="230" t="s">
        <v>87</v>
      </c>
      <c r="AY172" s="18" t="s">
        <v>140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148</v>
      </c>
      <c r="BM172" s="230" t="s">
        <v>944</v>
      </c>
    </row>
    <row r="173" s="13" customFormat="1">
      <c r="A173" s="13"/>
      <c r="B173" s="232"/>
      <c r="C173" s="233"/>
      <c r="D173" s="234" t="s">
        <v>150</v>
      </c>
      <c r="E173" s="235" t="s">
        <v>1</v>
      </c>
      <c r="F173" s="236" t="s">
        <v>945</v>
      </c>
      <c r="G173" s="233"/>
      <c r="H173" s="235" t="s">
        <v>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150</v>
      </c>
      <c r="AU173" s="242" t="s">
        <v>87</v>
      </c>
      <c r="AV173" s="13" t="s">
        <v>84</v>
      </c>
      <c r="AW173" s="13" t="s">
        <v>32</v>
      </c>
      <c r="AX173" s="13" t="s">
        <v>76</v>
      </c>
      <c r="AY173" s="242" t="s">
        <v>140</v>
      </c>
    </row>
    <row r="174" s="14" customFormat="1">
      <c r="A174" s="14"/>
      <c r="B174" s="243"/>
      <c r="C174" s="244"/>
      <c r="D174" s="234" t="s">
        <v>150</v>
      </c>
      <c r="E174" s="245" t="s">
        <v>1</v>
      </c>
      <c r="F174" s="246" t="s">
        <v>946</v>
      </c>
      <c r="G174" s="244"/>
      <c r="H174" s="247">
        <v>5.9199999999999999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150</v>
      </c>
      <c r="AU174" s="253" t="s">
        <v>87</v>
      </c>
      <c r="AV174" s="14" t="s">
        <v>87</v>
      </c>
      <c r="AW174" s="14" t="s">
        <v>32</v>
      </c>
      <c r="AX174" s="14" t="s">
        <v>84</v>
      </c>
      <c r="AY174" s="253" t="s">
        <v>140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84</v>
      </c>
      <c r="F175" s="217" t="s">
        <v>947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SUM(P176:P258)</f>
        <v>0</v>
      </c>
      <c r="Q175" s="211"/>
      <c r="R175" s="212">
        <f>SUM(R176:R258)</f>
        <v>83.707183999999998</v>
      </c>
      <c r="S175" s="211"/>
      <c r="T175" s="213">
        <f>SUM(T176:T258)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84</v>
      </c>
      <c r="AT175" s="215" t="s">
        <v>75</v>
      </c>
      <c r="AU175" s="215" t="s">
        <v>84</v>
      </c>
      <c r="AY175" s="214" t="s">
        <v>140</v>
      </c>
      <c r="BK175" s="216">
        <f>SUM(BK176:BK258)</f>
        <v>0</v>
      </c>
    </row>
    <row r="176" s="2" customFormat="1" ht="24.15" customHeight="1">
      <c r="A176" s="39"/>
      <c r="B176" s="40"/>
      <c r="C176" s="219" t="s">
        <v>215</v>
      </c>
      <c r="D176" s="219" t="s">
        <v>143</v>
      </c>
      <c r="E176" s="220" t="s">
        <v>948</v>
      </c>
      <c r="F176" s="221" t="s">
        <v>949</v>
      </c>
      <c r="G176" s="222" t="s">
        <v>155</v>
      </c>
      <c r="H176" s="223">
        <v>141</v>
      </c>
      <c r="I176" s="224"/>
      <c r="J176" s="225">
        <f>ROUND(I176*H176,2)</f>
        <v>0</v>
      </c>
      <c r="K176" s="221" t="s">
        <v>147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148</v>
      </c>
      <c r="AT176" s="230" t="s">
        <v>143</v>
      </c>
      <c r="AU176" s="230" t="s">
        <v>87</v>
      </c>
      <c r="AY176" s="18" t="s">
        <v>140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148</v>
      </c>
      <c r="BM176" s="230" t="s">
        <v>950</v>
      </c>
    </row>
    <row r="177" s="13" customFormat="1">
      <c r="A177" s="13"/>
      <c r="B177" s="232"/>
      <c r="C177" s="233"/>
      <c r="D177" s="234" t="s">
        <v>150</v>
      </c>
      <c r="E177" s="235" t="s">
        <v>1</v>
      </c>
      <c r="F177" s="236" t="s">
        <v>951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150</v>
      </c>
      <c r="AU177" s="242" t="s">
        <v>87</v>
      </c>
      <c r="AV177" s="13" t="s">
        <v>84</v>
      </c>
      <c r="AW177" s="13" t="s">
        <v>32</v>
      </c>
      <c r="AX177" s="13" t="s">
        <v>76</v>
      </c>
      <c r="AY177" s="242" t="s">
        <v>140</v>
      </c>
    </row>
    <row r="178" s="13" customFormat="1">
      <c r="A178" s="13"/>
      <c r="B178" s="232"/>
      <c r="C178" s="233"/>
      <c r="D178" s="234" t="s">
        <v>150</v>
      </c>
      <c r="E178" s="235" t="s">
        <v>1</v>
      </c>
      <c r="F178" s="236" t="s">
        <v>952</v>
      </c>
      <c r="G178" s="233"/>
      <c r="H178" s="235" t="s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150</v>
      </c>
      <c r="AU178" s="242" t="s">
        <v>87</v>
      </c>
      <c r="AV178" s="13" t="s">
        <v>84</v>
      </c>
      <c r="AW178" s="13" t="s">
        <v>32</v>
      </c>
      <c r="AX178" s="13" t="s">
        <v>76</v>
      </c>
      <c r="AY178" s="242" t="s">
        <v>140</v>
      </c>
    </row>
    <row r="179" s="14" customFormat="1">
      <c r="A179" s="14"/>
      <c r="B179" s="243"/>
      <c r="C179" s="244"/>
      <c r="D179" s="234" t="s">
        <v>150</v>
      </c>
      <c r="E179" s="245" t="s">
        <v>1</v>
      </c>
      <c r="F179" s="246" t="s">
        <v>953</v>
      </c>
      <c r="G179" s="244"/>
      <c r="H179" s="247">
        <v>141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150</v>
      </c>
      <c r="AU179" s="253" t="s">
        <v>87</v>
      </c>
      <c r="AV179" s="14" t="s">
        <v>87</v>
      </c>
      <c r="AW179" s="14" t="s">
        <v>32</v>
      </c>
      <c r="AX179" s="14" t="s">
        <v>84</v>
      </c>
      <c r="AY179" s="253" t="s">
        <v>140</v>
      </c>
    </row>
    <row r="180" s="2" customFormat="1" ht="33" customHeight="1">
      <c r="A180" s="39"/>
      <c r="B180" s="40"/>
      <c r="C180" s="219" t="s">
        <v>232</v>
      </c>
      <c r="D180" s="219" t="s">
        <v>143</v>
      </c>
      <c r="E180" s="220" t="s">
        <v>954</v>
      </c>
      <c r="F180" s="221" t="s">
        <v>955</v>
      </c>
      <c r="G180" s="222" t="s">
        <v>146</v>
      </c>
      <c r="H180" s="223">
        <v>24.5</v>
      </c>
      <c r="I180" s="224"/>
      <c r="J180" s="225">
        <f>ROUND(I180*H180,2)</f>
        <v>0</v>
      </c>
      <c r="K180" s="221" t="s">
        <v>147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148</v>
      </c>
      <c r="AT180" s="230" t="s">
        <v>143</v>
      </c>
      <c r="AU180" s="230" t="s">
        <v>87</v>
      </c>
      <c r="AY180" s="18" t="s">
        <v>140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148</v>
      </c>
      <c r="BM180" s="230" t="s">
        <v>956</v>
      </c>
    </row>
    <row r="181" s="13" customFormat="1">
      <c r="A181" s="13"/>
      <c r="B181" s="232"/>
      <c r="C181" s="233"/>
      <c r="D181" s="234" t="s">
        <v>150</v>
      </c>
      <c r="E181" s="235" t="s">
        <v>1</v>
      </c>
      <c r="F181" s="236" t="s">
        <v>957</v>
      </c>
      <c r="G181" s="233"/>
      <c r="H181" s="235" t="s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150</v>
      </c>
      <c r="AU181" s="242" t="s">
        <v>87</v>
      </c>
      <c r="AV181" s="13" t="s">
        <v>84</v>
      </c>
      <c r="AW181" s="13" t="s">
        <v>32</v>
      </c>
      <c r="AX181" s="13" t="s">
        <v>76</v>
      </c>
      <c r="AY181" s="242" t="s">
        <v>140</v>
      </c>
    </row>
    <row r="182" s="13" customFormat="1">
      <c r="A182" s="13"/>
      <c r="B182" s="232"/>
      <c r="C182" s="233"/>
      <c r="D182" s="234" t="s">
        <v>150</v>
      </c>
      <c r="E182" s="235" t="s">
        <v>1</v>
      </c>
      <c r="F182" s="236" t="s">
        <v>958</v>
      </c>
      <c r="G182" s="233"/>
      <c r="H182" s="235" t="s">
        <v>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150</v>
      </c>
      <c r="AU182" s="242" t="s">
        <v>87</v>
      </c>
      <c r="AV182" s="13" t="s">
        <v>84</v>
      </c>
      <c r="AW182" s="13" t="s">
        <v>32</v>
      </c>
      <c r="AX182" s="13" t="s">
        <v>76</v>
      </c>
      <c r="AY182" s="242" t="s">
        <v>140</v>
      </c>
    </row>
    <row r="183" s="14" customFormat="1">
      <c r="A183" s="14"/>
      <c r="B183" s="243"/>
      <c r="C183" s="244"/>
      <c r="D183" s="234" t="s">
        <v>150</v>
      </c>
      <c r="E183" s="245" t="s">
        <v>1</v>
      </c>
      <c r="F183" s="246" t="s">
        <v>959</v>
      </c>
      <c r="G183" s="244"/>
      <c r="H183" s="247">
        <v>14.08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150</v>
      </c>
      <c r="AU183" s="253" t="s">
        <v>87</v>
      </c>
      <c r="AV183" s="14" t="s">
        <v>87</v>
      </c>
      <c r="AW183" s="14" t="s">
        <v>32</v>
      </c>
      <c r="AX183" s="14" t="s">
        <v>76</v>
      </c>
      <c r="AY183" s="253" t="s">
        <v>140</v>
      </c>
    </row>
    <row r="184" s="13" customFormat="1">
      <c r="A184" s="13"/>
      <c r="B184" s="232"/>
      <c r="C184" s="233"/>
      <c r="D184" s="234" t="s">
        <v>150</v>
      </c>
      <c r="E184" s="235" t="s">
        <v>1</v>
      </c>
      <c r="F184" s="236" t="s">
        <v>960</v>
      </c>
      <c r="G184" s="233"/>
      <c r="H184" s="235" t="s">
        <v>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150</v>
      </c>
      <c r="AU184" s="242" t="s">
        <v>87</v>
      </c>
      <c r="AV184" s="13" t="s">
        <v>84</v>
      </c>
      <c r="AW184" s="13" t="s">
        <v>32</v>
      </c>
      <c r="AX184" s="13" t="s">
        <v>76</v>
      </c>
      <c r="AY184" s="242" t="s">
        <v>140</v>
      </c>
    </row>
    <row r="185" s="14" customFormat="1">
      <c r="A185" s="14"/>
      <c r="B185" s="243"/>
      <c r="C185" s="244"/>
      <c r="D185" s="234" t="s">
        <v>150</v>
      </c>
      <c r="E185" s="245" t="s">
        <v>1</v>
      </c>
      <c r="F185" s="246" t="s">
        <v>961</v>
      </c>
      <c r="G185" s="244"/>
      <c r="H185" s="247">
        <v>10.42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150</v>
      </c>
      <c r="AU185" s="253" t="s">
        <v>87</v>
      </c>
      <c r="AV185" s="14" t="s">
        <v>87</v>
      </c>
      <c r="AW185" s="14" t="s">
        <v>32</v>
      </c>
      <c r="AX185" s="14" t="s">
        <v>76</v>
      </c>
      <c r="AY185" s="253" t="s">
        <v>140</v>
      </c>
    </row>
    <row r="186" s="15" customFormat="1">
      <c r="A186" s="15"/>
      <c r="B186" s="254"/>
      <c r="C186" s="255"/>
      <c r="D186" s="234" t="s">
        <v>150</v>
      </c>
      <c r="E186" s="256" t="s">
        <v>1</v>
      </c>
      <c r="F186" s="257" t="s">
        <v>173</v>
      </c>
      <c r="G186" s="255"/>
      <c r="H186" s="258">
        <v>24.5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150</v>
      </c>
      <c r="AU186" s="264" t="s">
        <v>87</v>
      </c>
      <c r="AV186" s="15" t="s">
        <v>148</v>
      </c>
      <c r="AW186" s="15" t="s">
        <v>32</v>
      </c>
      <c r="AX186" s="15" t="s">
        <v>84</v>
      </c>
      <c r="AY186" s="264" t="s">
        <v>140</v>
      </c>
    </row>
    <row r="187" s="2" customFormat="1" ht="33" customHeight="1">
      <c r="A187" s="39"/>
      <c r="B187" s="40"/>
      <c r="C187" s="219" t="s">
        <v>241</v>
      </c>
      <c r="D187" s="219" t="s">
        <v>143</v>
      </c>
      <c r="E187" s="220" t="s">
        <v>962</v>
      </c>
      <c r="F187" s="221" t="s">
        <v>963</v>
      </c>
      <c r="G187" s="222" t="s">
        <v>146</v>
      </c>
      <c r="H187" s="223">
        <v>24.5</v>
      </c>
      <c r="I187" s="224"/>
      <c r="J187" s="225">
        <f>ROUND(I187*H187,2)</f>
        <v>0</v>
      </c>
      <c r="K187" s="221" t="s">
        <v>147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148</v>
      </c>
      <c r="AT187" s="230" t="s">
        <v>143</v>
      </c>
      <c r="AU187" s="230" t="s">
        <v>87</v>
      </c>
      <c r="AY187" s="18" t="s">
        <v>140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148</v>
      </c>
      <c r="BM187" s="230" t="s">
        <v>964</v>
      </c>
    </row>
    <row r="188" s="13" customFormat="1">
      <c r="A188" s="13"/>
      <c r="B188" s="232"/>
      <c r="C188" s="233"/>
      <c r="D188" s="234" t="s">
        <v>150</v>
      </c>
      <c r="E188" s="235" t="s">
        <v>1</v>
      </c>
      <c r="F188" s="236" t="s">
        <v>957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150</v>
      </c>
      <c r="AU188" s="242" t="s">
        <v>87</v>
      </c>
      <c r="AV188" s="13" t="s">
        <v>84</v>
      </c>
      <c r="AW188" s="13" t="s">
        <v>32</v>
      </c>
      <c r="AX188" s="13" t="s">
        <v>76</v>
      </c>
      <c r="AY188" s="242" t="s">
        <v>140</v>
      </c>
    </row>
    <row r="189" s="13" customFormat="1">
      <c r="A189" s="13"/>
      <c r="B189" s="232"/>
      <c r="C189" s="233"/>
      <c r="D189" s="234" t="s">
        <v>150</v>
      </c>
      <c r="E189" s="235" t="s">
        <v>1</v>
      </c>
      <c r="F189" s="236" t="s">
        <v>958</v>
      </c>
      <c r="G189" s="233"/>
      <c r="H189" s="235" t="s">
        <v>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150</v>
      </c>
      <c r="AU189" s="242" t="s">
        <v>87</v>
      </c>
      <c r="AV189" s="13" t="s">
        <v>84</v>
      </c>
      <c r="AW189" s="13" t="s">
        <v>32</v>
      </c>
      <c r="AX189" s="13" t="s">
        <v>76</v>
      </c>
      <c r="AY189" s="242" t="s">
        <v>140</v>
      </c>
    </row>
    <row r="190" s="14" customFormat="1">
      <c r="A190" s="14"/>
      <c r="B190" s="243"/>
      <c r="C190" s="244"/>
      <c r="D190" s="234" t="s">
        <v>150</v>
      </c>
      <c r="E190" s="245" t="s">
        <v>1</v>
      </c>
      <c r="F190" s="246" t="s">
        <v>959</v>
      </c>
      <c r="G190" s="244"/>
      <c r="H190" s="247">
        <v>14.08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150</v>
      </c>
      <c r="AU190" s="253" t="s">
        <v>87</v>
      </c>
      <c r="AV190" s="14" t="s">
        <v>87</v>
      </c>
      <c r="AW190" s="14" t="s">
        <v>32</v>
      </c>
      <c r="AX190" s="14" t="s">
        <v>76</v>
      </c>
      <c r="AY190" s="253" t="s">
        <v>140</v>
      </c>
    </row>
    <row r="191" s="13" customFormat="1">
      <c r="A191" s="13"/>
      <c r="B191" s="232"/>
      <c r="C191" s="233"/>
      <c r="D191" s="234" t="s">
        <v>150</v>
      </c>
      <c r="E191" s="235" t="s">
        <v>1</v>
      </c>
      <c r="F191" s="236" t="s">
        <v>960</v>
      </c>
      <c r="G191" s="233"/>
      <c r="H191" s="235" t="s">
        <v>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150</v>
      </c>
      <c r="AU191" s="242" t="s">
        <v>87</v>
      </c>
      <c r="AV191" s="13" t="s">
        <v>84</v>
      </c>
      <c r="AW191" s="13" t="s">
        <v>32</v>
      </c>
      <c r="AX191" s="13" t="s">
        <v>76</v>
      </c>
      <c r="AY191" s="242" t="s">
        <v>140</v>
      </c>
    </row>
    <row r="192" s="14" customFormat="1">
      <c r="A192" s="14"/>
      <c r="B192" s="243"/>
      <c r="C192" s="244"/>
      <c r="D192" s="234" t="s">
        <v>150</v>
      </c>
      <c r="E192" s="245" t="s">
        <v>1</v>
      </c>
      <c r="F192" s="246" t="s">
        <v>961</v>
      </c>
      <c r="G192" s="244"/>
      <c r="H192" s="247">
        <v>10.42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150</v>
      </c>
      <c r="AU192" s="253" t="s">
        <v>87</v>
      </c>
      <c r="AV192" s="14" t="s">
        <v>87</v>
      </c>
      <c r="AW192" s="14" t="s">
        <v>32</v>
      </c>
      <c r="AX192" s="14" t="s">
        <v>76</v>
      </c>
      <c r="AY192" s="253" t="s">
        <v>140</v>
      </c>
    </row>
    <row r="193" s="15" customFormat="1">
      <c r="A193" s="15"/>
      <c r="B193" s="254"/>
      <c r="C193" s="255"/>
      <c r="D193" s="234" t="s">
        <v>150</v>
      </c>
      <c r="E193" s="256" t="s">
        <v>1</v>
      </c>
      <c r="F193" s="257" t="s">
        <v>173</v>
      </c>
      <c r="G193" s="255"/>
      <c r="H193" s="258">
        <v>24.5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150</v>
      </c>
      <c r="AU193" s="264" t="s">
        <v>87</v>
      </c>
      <c r="AV193" s="15" t="s">
        <v>148</v>
      </c>
      <c r="AW193" s="15" t="s">
        <v>32</v>
      </c>
      <c r="AX193" s="15" t="s">
        <v>84</v>
      </c>
      <c r="AY193" s="264" t="s">
        <v>140</v>
      </c>
    </row>
    <row r="194" s="2" customFormat="1" ht="24.15" customHeight="1">
      <c r="A194" s="39"/>
      <c r="B194" s="40"/>
      <c r="C194" s="219" t="s">
        <v>252</v>
      </c>
      <c r="D194" s="219" t="s">
        <v>143</v>
      </c>
      <c r="E194" s="220" t="s">
        <v>965</v>
      </c>
      <c r="F194" s="221" t="s">
        <v>966</v>
      </c>
      <c r="G194" s="222" t="s">
        <v>146</v>
      </c>
      <c r="H194" s="223">
        <v>27</v>
      </c>
      <c r="I194" s="224"/>
      <c r="J194" s="225">
        <f>ROUND(I194*H194,2)</f>
        <v>0</v>
      </c>
      <c r="K194" s="221" t="s">
        <v>147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148</v>
      </c>
      <c r="AT194" s="230" t="s">
        <v>143</v>
      </c>
      <c r="AU194" s="230" t="s">
        <v>87</v>
      </c>
      <c r="AY194" s="18" t="s">
        <v>140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148</v>
      </c>
      <c r="BM194" s="230" t="s">
        <v>967</v>
      </c>
    </row>
    <row r="195" s="13" customFormat="1">
      <c r="A195" s="13"/>
      <c r="B195" s="232"/>
      <c r="C195" s="233"/>
      <c r="D195" s="234" t="s">
        <v>150</v>
      </c>
      <c r="E195" s="235" t="s">
        <v>1</v>
      </c>
      <c r="F195" s="236" t="s">
        <v>968</v>
      </c>
      <c r="G195" s="233"/>
      <c r="H195" s="235" t="s">
        <v>1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150</v>
      </c>
      <c r="AU195" s="242" t="s">
        <v>87</v>
      </c>
      <c r="AV195" s="13" t="s">
        <v>84</v>
      </c>
      <c r="AW195" s="13" t="s">
        <v>32</v>
      </c>
      <c r="AX195" s="13" t="s">
        <v>76</v>
      </c>
      <c r="AY195" s="242" t="s">
        <v>140</v>
      </c>
    </row>
    <row r="196" s="13" customFormat="1">
      <c r="A196" s="13"/>
      <c r="B196" s="232"/>
      <c r="C196" s="233"/>
      <c r="D196" s="234" t="s">
        <v>150</v>
      </c>
      <c r="E196" s="235" t="s">
        <v>1</v>
      </c>
      <c r="F196" s="236" t="s">
        <v>969</v>
      </c>
      <c r="G196" s="233"/>
      <c r="H196" s="235" t="s">
        <v>1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150</v>
      </c>
      <c r="AU196" s="242" t="s">
        <v>87</v>
      </c>
      <c r="AV196" s="13" t="s">
        <v>84</v>
      </c>
      <c r="AW196" s="13" t="s">
        <v>32</v>
      </c>
      <c r="AX196" s="13" t="s">
        <v>76</v>
      </c>
      <c r="AY196" s="242" t="s">
        <v>140</v>
      </c>
    </row>
    <row r="197" s="14" customFormat="1">
      <c r="A197" s="14"/>
      <c r="B197" s="243"/>
      <c r="C197" s="244"/>
      <c r="D197" s="234" t="s">
        <v>150</v>
      </c>
      <c r="E197" s="245" t="s">
        <v>1</v>
      </c>
      <c r="F197" s="246" t="s">
        <v>970</v>
      </c>
      <c r="G197" s="244"/>
      <c r="H197" s="247">
        <v>49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150</v>
      </c>
      <c r="AU197" s="253" t="s">
        <v>87</v>
      </c>
      <c r="AV197" s="14" t="s">
        <v>87</v>
      </c>
      <c r="AW197" s="14" t="s">
        <v>32</v>
      </c>
      <c r="AX197" s="14" t="s">
        <v>76</v>
      </c>
      <c r="AY197" s="253" t="s">
        <v>140</v>
      </c>
    </row>
    <row r="198" s="13" customFormat="1">
      <c r="A198" s="13"/>
      <c r="B198" s="232"/>
      <c r="C198" s="233"/>
      <c r="D198" s="234" t="s">
        <v>150</v>
      </c>
      <c r="E198" s="235" t="s">
        <v>1</v>
      </c>
      <c r="F198" s="236" t="s">
        <v>971</v>
      </c>
      <c r="G198" s="233"/>
      <c r="H198" s="235" t="s">
        <v>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150</v>
      </c>
      <c r="AU198" s="242" t="s">
        <v>87</v>
      </c>
      <c r="AV198" s="13" t="s">
        <v>84</v>
      </c>
      <c r="AW198" s="13" t="s">
        <v>32</v>
      </c>
      <c r="AX198" s="13" t="s">
        <v>76</v>
      </c>
      <c r="AY198" s="242" t="s">
        <v>140</v>
      </c>
    </row>
    <row r="199" s="14" customFormat="1">
      <c r="A199" s="14"/>
      <c r="B199" s="243"/>
      <c r="C199" s="244"/>
      <c r="D199" s="234" t="s">
        <v>150</v>
      </c>
      <c r="E199" s="245" t="s">
        <v>1</v>
      </c>
      <c r="F199" s="246" t="s">
        <v>972</v>
      </c>
      <c r="G199" s="244"/>
      <c r="H199" s="247">
        <v>-15.84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150</v>
      </c>
      <c r="AU199" s="253" t="s">
        <v>87</v>
      </c>
      <c r="AV199" s="14" t="s">
        <v>87</v>
      </c>
      <c r="AW199" s="14" t="s">
        <v>32</v>
      </c>
      <c r="AX199" s="14" t="s">
        <v>76</v>
      </c>
      <c r="AY199" s="253" t="s">
        <v>140</v>
      </c>
    </row>
    <row r="200" s="13" customFormat="1">
      <c r="A200" s="13"/>
      <c r="B200" s="232"/>
      <c r="C200" s="233"/>
      <c r="D200" s="234" t="s">
        <v>150</v>
      </c>
      <c r="E200" s="235" t="s">
        <v>1</v>
      </c>
      <c r="F200" s="236" t="s">
        <v>973</v>
      </c>
      <c r="G200" s="233"/>
      <c r="H200" s="235" t="s">
        <v>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150</v>
      </c>
      <c r="AU200" s="242" t="s">
        <v>87</v>
      </c>
      <c r="AV200" s="13" t="s">
        <v>84</v>
      </c>
      <c r="AW200" s="13" t="s">
        <v>32</v>
      </c>
      <c r="AX200" s="13" t="s">
        <v>76</v>
      </c>
      <c r="AY200" s="242" t="s">
        <v>140</v>
      </c>
    </row>
    <row r="201" s="13" customFormat="1">
      <c r="A201" s="13"/>
      <c r="B201" s="232"/>
      <c r="C201" s="233"/>
      <c r="D201" s="234" t="s">
        <v>150</v>
      </c>
      <c r="E201" s="235" t="s">
        <v>1</v>
      </c>
      <c r="F201" s="236" t="s">
        <v>974</v>
      </c>
      <c r="G201" s="233"/>
      <c r="H201" s="235" t="s">
        <v>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150</v>
      </c>
      <c r="AU201" s="242" t="s">
        <v>87</v>
      </c>
      <c r="AV201" s="13" t="s">
        <v>84</v>
      </c>
      <c r="AW201" s="13" t="s">
        <v>32</v>
      </c>
      <c r="AX201" s="13" t="s">
        <v>76</v>
      </c>
      <c r="AY201" s="242" t="s">
        <v>140</v>
      </c>
    </row>
    <row r="202" s="14" customFormat="1">
      <c r="A202" s="14"/>
      <c r="B202" s="243"/>
      <c r="C202" s="244"/>
      <c r="D202" s="234" t="s">
        <v>150</v>
      </c>
      <c r="E202" s="245" t="s">
        <v>1</v>
      </c>
      <c r="F202" s="246" t="s">
        <v>975</v>
      </c>
      <c r="G202" s="244"/>
      <c r="H202" s="247">
        <v>-6.3360000000000003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150</v>
      </c>
      <c r="AU202" s="253" t="s">
        <v>87</v>
      </c>
      <c r="AV202" s="14" t="s">
        <v>87</v>
      </c>
      <c r="AW202" s="14" t="s">
        <v>32</v>
      </c>
      <c r="AX202" s="14" t="s">
        <v>76</v>
      </c>
      <c r="AY202" s="253" t="s">
        <v>140</v>
      </c>
    </row>
    <row r="203" s="14" customFormat="1">
      <c r="A203" s="14"/>
      <c r="B203" s="243"/>
      <c r="C203" s="244"/>
      <c r="D203" s="234" t="s">
        <v>150</v>
      </c>
      <c r="E203" s="245" t="s">
        <v>1</v>
      </c>
      <c r="F203" s="246" t="s">
        <v>976</v>
      </c>
      <c r="G203" s="244"/>
      <c r="H203" s="247">
        <v>0.17599999999999999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150</v>
      </c>
      <c r="AU203" s="253" t="s">
        <v>87</v>
      </c>
      <c r="AV203" s="14" t="s">
        <v>87</v>
      </c>
      <c r="AW203" s="14" t="s">
        <v>32</v>
      </c>
      <c r="AX203" s="14" t="s">
        <v>76</v>
      </c>
      <c r="AY203" s="253" t="s">
        <v>140</v>
      </c>
    </row>
    <row r="204" s="15" customFormat="1">
      <c r="A204" s="15"/>
      <c r="B204" s="254"/>
      <c r="C204" s="255"/>
      <c r="D204" s="234" t="s">
        <v>150</v>
      </c>
      <c r="E204" s="256" t="s">
        <v>1</v>
      </c>
      <c r="F204" s="257" t="s">
        <v>173</v>
      </c>
      <c r="G204" s="255"/>
      <c r="H204" s="258">
        <v>26.999999999999996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150</v>
      </c>
      <c r="AU204" s="264" t="s">
        <v>87</v>
      </c>
      <c r="AV204" s="15" t="s">
        <v>148</v>
      </c>
      <c r="AW204" s="15" t="s">
        <v>32</v>
      </c>
      <c r="AX204" s="15" t="s">
        <v>84</v>
      </c>
      <c r="AY204" s="264" t="s">
        <v>140</v>
      </c>
    </row>
    <row r="205" s="2" customFormat="1" ht="24.15" customHeight="1">
      <c r="A205" s="39"/>
      <c r="B205" s="40"/>
      <c r="C205" s="219" t="s">
        <v>258</v>
      </c>
      <c r="D205" s="219" t="s">
        <v>143</v>
      </c>
      <c r="E205" s="220" t="s">
        <v>977</v>
      </c>
      <c r="F205" s="221" t="s">
        <v>978</v>
      </c>
      <c r="G205" s="222" t="s">
        <v>155</v>
      </c>
      <c r="H205" s="223">
        <v>133</v>
      </c>
      <c r="I205" s="224"/>
      <c r="J205" s="225">
        <f>ROUND(I205*H205,2)</f>
        <v>0</v>
      </c>
      <c r="K205" s="221" t="s">
        <v>147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148</v>
      </c>
      <c r="AT205" s="230" t="s">
        <v>143</v>
      </c>
      <c r="AU205" s="230" t="s">
        <v>87</v>
      </c>
      <c r="AY205" s="18" t="s">
        <v>140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148</v>
      </c>
      <c r="BM205" s="230" t="s">
        <v>979</v>
      </c>
    </row>
    <row r="206" s="13" customFormat="1">
      <c r="A206" s="13"/>
      <c r="B206" s="232"/>
      <c r="C206" s="233"/>
      <c r="D206" s="234" t="s">
        <v>150</v>
      </c>
      <c r="E206" s="235" t="s">
        <v>1</v>
      </c>
      <c r="F206" s="236" t="s">
        <v>980</v>
      </c>
      <c r="G206" s="233"/>
      <c r="H206" s="235" t="s">
        <v>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150</v>
      </c>
      <c r="AU206" s="242" t="s">
        <v>87</v>
      </c>
      <c r="AV206" s="13" t="s">
        <v>84</v>
      </c>
      <c r="AW206" s="13" t="s">
        <v>32</v>
      </c>
      <c r="AX206" s="13" t="s">
        <v>76</v>
      </c>
      <c r="AY206" s="242" t="s">
        <v>140</v>
      </c>
    </row>
    <row r="207" s="14" customFormat="1">
      <c r="A207" s="14"/>
      <c r="B207" s="243"/>
      <c r="C207" s="244"/>
      <c r="D207" s="234" t="s">
        <v>150</v>
      </c>
      <c r="E207" s="245" t="s">
        <v>1</v>
      </c>
      <c r="F207" s="246" t="s">
        <v>981</v>
      </c>
      <c r="G207" s="244"/>
      <c r="H207" s="247">
        <v>88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150</v>
      </c>
      <c r="AU207" s="253" t="s">
        <v>87</v>
      </c>
      <c r="AV207" s="14" t="s">
        <v>87</v>
      </c>
      <c r="AW207" s="14" t="s">
        <v>32</v>
      </c>
      <c r="AX207" s="14" t="s">
        <v>76</v>
      </c>
      <c r="AY207" s="253" t="s">
        <v>140</v>
      </c>
    </row>
    <row r="208" s="13" customFormat="1">
      <c r="A208" s="13"/>
      <c r="B208" s="232"/>
      <c r="C208" s="233"/>
      <c r="D208" s="234" t="s">
        <v>150</v>
      </c>
      <c r="E208" s="235" t="s">
        <v>1</v>
      </c>
      <c r="F208" s="236" t="s">
        <v>982</v>
      </c>
      <c r="G208" s="233"/>
      <c r="H208" s="235" t="s">
        <v>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150</v>
      </c>
      <c r="AU208" s="242" t="s">
        <v>87</v>
      </c>
      <c r="AV208" s="13" t="s">
        <v>84</v>
      </c>
      <c r="AW208" s="13" t="s">
        <v>32</v>
      </c>
      <c r="AX208" s="13" t="s">
        <v>76</v>
      </c>
      <c r="AY208" s="242" t="s">
        <v>140</v>
      </c>
    </row>
    <row r="209" s="13" customFormat="1">
      <c r="A209" s="13"/>
      <c r="B209" s="232"/>
      <c r="C209" s="233"/>
      <c r="D209" s="234" t="s">
        <v>150</v>
      </c>
      <c r="E209" s="235" t="s">
        <v>1</v>
      </c>
      <c r="F209" s="236" t="s">
        <v>983</v>
      </c>
      <c r="G209" s="233"/>
      <c r="H209" s="235" t="s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150</v>
      </c>
      <c r="AU209" s="242" t="s">
        <v>87</v>
      </c>
      <c r="AV209" s="13" t="s">
        <v>84</v>
      </c>
      <c r="AW209" s="13" t="s">
        <v>32</v>
      </c>
      <c r="AX209" s="13" t="s">
        <v>76</v>
      </c>
      <c r="AY209" s="242" t="s">
        <v>140</v>
      </c>
    </row>
    <row r="210" s="14" customFormat="1">
      <c r="A210" s="14"/>
      <c r="B210" s="243"/>
      <c r="C210" s="244"/>
      <c r="D210" s="234" t="s">
        <v>150</v>
      </c>
      <c r="E210" s="245" t="s">
        <v>1</v>
      </c>
      <c r="F210" s="246" t="s">
        <v>984</v>
      </c>
      <c r="G210" s="244"/>
      <c r="H210" s="247">
        <v>16.800000000000001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150</v>
      </c>
      <c r="AU210" s="253" t="s">
        <v>87</v>
      </c>
      <c r="AV210" s="14" t="s">
        <v>87</v>
      </c>
      <c r="AW210" s="14" t="s">
        <v>32</v>
      </c>
      <c r="AX210" s="14" t="s">
        <v>76</v>
      </c>
      <c r="AY210" s="253" t="s">
        <v>140</v>
      </c>
    </row>
    <row r="211" s="13" customFormat="1">
      <c r="A211" s="13"/>
      <c r="B211" s="232"/>
      <c r="C211" s="233"/>
      <c r="D211" s="234" t="s">
        <v>150</v>
      </c>
      <c r="E211" s="235" t="s">
        <v>1</v>
      </c>
      <c r="F211" s="236" t="s">
        <v>985</v>
      </c>
      <c r="G211" s="233"/>
      <c r="H211" s="235" t="s">
        <v>1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150</v>
      </c>
      <c r="AU211" s="242" t="s">
        <v>87</v>
      </c>
      <c r="AV211" s="13" t="s">
        <v>84</v>
      </c>
      <c r="AW211" s="13" t="s">
        <v>32</v>
      </c>
      <c r="AX211" s="13" t="s">
        <v>76</v>
      </c>
      <c r="AY211" s="242" t="s">
        <v>140</v>
      </c>
    </row>
    <row r="212" s="14" customFormat="1">
      <c r="A212" s="14"/>
      <c r="B212" s="243"/>
      <c r="C212" s="244"/>
      <c r="D212" s="234" t="s">
        <v>150</v>
      </c>
      <c r="E212" s="245" t="s">
        <v>1</v>
      </c>
      <c r="F212" s="246" t="s">
        <v>986</v>
      </c>
      <c r="G212" s="244"/>
      <c r="H212" s="247">
        <v>17.600000000000001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150</v>
      </c>
      <c r="AU212" s="253" t="s">
        <v>87</v>
      </c>
      <c r="AV212" s="14" t="s">
        <v>87</v>
      </c>
      <c r="AW212" s="14" t="s">
        <v>32</v>
      </c>
      <c r="AX212" s="14" t="s">
        <v>76</v>
      </c>
      <c r="AY212" s="253" t="s">
        <v>140</v>
      </c>
    </row>
    <row r="213" s="14" customFormat="1">
      <c r="A213" s="14"/>
      <c r="B213" s="243"/>
      <c r="C213" s="244"/>
      <c r="D213" s="234" t="s">
        <v>150</v>
      </c>
      <c r="E213" s="245" t="s">
        <v>1</v>
      </c>
      <c r="F213" s="246" t="s">
        <v>987</v>
      </c>
      <c r="G213" s="244"/>
      <c r="H213" s="247">
        <v>10.6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150</v>
      </c>
      <c r="AU213" s="253" t="s">
        <v>87</v>
      </c>
      <c r="AV213" s="14" t="s">
        <v>87</v>
      </c>
      <c r="AW213" s="14" t="s">
        <v>32</v>
      </c>
      <c r="AX213" s="14" t="s">
        <v>76</v>
      </c>
      <c r="AY213" s="253" t="s">
        <v>140</v>
      </c>
    </row>
    <row r="214" s="15" customFormat="1">
      <c r="A214" s="15"/>
      <c r="B214" s="254"/>
      <c r="C214" s="255"/>
      <c r="D214" s="234" t="s">
        <v>150</v>
      </c>
      <c r="E214" s="256" t="s">
        <v>1</v>
      </c>
      <c r="F214" s="257" t="s">
        <v>173</v>
      </c>
      <c r="G214" s="255"/>
      <c r="H214" s="258">
        <v>133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150</v>
      </c>
      <c r="AU214" s="264" t="s">
        <v>87</v>
      </c>
      <c r="AV214" s="15" t="s">
        <v>148</v>
      </c>
      <c r="AW214" s="15" t="s">
        <v>32</v>
      </c>
      <c r="AX214" s="15" t="s">
        <v>84</v>
      </c>
      <c r="AY214" s="264" t="s">
        <v>140</v>
      </c>
    </row>
    <row r="215" s="2" customFormat="1" ht="24.15" customHeight="1">
      <c r="A215" s="39"/>
      <c r="B215" s="40"/>
      <c r="C215" s="219" t="s">
        <v>266</v>
      </c>
      <c r="D215" s="219" t="s">
        <v>143</v>
      </c>
      <c r="E215" s="220" t="s">
        <v>988</v>
      </c>
      <c r="F215" s="221" t="s">
        <v>989</v>
      </c>
      <c r="G215" s="222" t="s">
        <v>155</v>
      </c>
      <c r="H215" s="223">
        <v>606</v>
      </c>
      <c r="I215" s="224"/>
      <c r="J215" s="225">
        <f>ROUND(I215*H215,2)</f>
        <v>0</v>
      </c>
      <c r="K215" s="221" t="s">
        <v>147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148</v>
      </c>
      <c r="AT215" s="230" t="s">
        <v>143</v>
      </c>
      <c r="AU215" s="230" t="s">
        <v>87</v>
      </c>
      <c r="AY215" s="18" t="s">
        <v>140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148</v>
      </c>
      <c r="BM215" s="230" t="s">
        <v>990</v>
      </c>
    </row>
    <row r="216" s="13" customFormat="1">
      <c r="A216" s="13"/>
      <c r="B216" s="232"/>
      <c r="C216" s="233"/>
      <c r="D216" s="234" t="s">
        <v>150</v>
      </c>
      <c r="E216" s="235" t="s">
        <v>1</v>
      </c>
      <c r="F216" s="236" t="s">
        <v>991</v>
      </c>
      <c r="G216" s="233"/>
      <c r="H216" s="235" t="s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150</v>
      </c>
      <c r="AU216" s="242" t="s">
        <v>87</v>
      </c>
      <c r="AV216" s="13" t="s">
        <v>84</v>
      </c>
      <c r="AW216" s="13" t="s">
        <v>32</v>
      </c>
      <c r="AX216" s="13" t="s">
        <v>76</v>
      </c>
      <c r="AY216" s="242" t="s">
        <v>140</v>
      </c>
    </row>
    <row r="217" s="14" customFormat="1">
      <c r="A217" s="14"/>
      <c r="B217" s="243"/>
      <c r="C217" s="244"/>
      <c r="D217" s="234" t="s">
        <v>150</v>
      </c>
      <c r="E217" s="245" t="s">
        <v>1</v>
      </c>
      <c r="F217" s="246" t="s">
        <v>992</v>
      </c>
      <c r="G217" s="244"/>
      <c r="H217" s="247">
        <v>606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150</v>
      </c>
      <c r="AU217" s="253" t="s">
        <v>87</v>
      </c>
      <c r="AV217" s="14" t="s">
        <v>87</v>
      </c>
      <c r="AW217" s="14" t="s">
        <v>32</v>
      </c>
      <c r="AX217" s="14" t="s">
        <v>84</v>
      </c>
      <c r="AY217" s="253" t="s">
        <v>140</v>
      </c>
    </row>
    <row r="218" s="2" customFormat="1" ht="24.15" customHeight="1">
      <c r="A218" s="39"/>
      <c r="B218" s="40"/>
      <c r="C218" s="219" t="s">
        <v>8</v>
      </c>
      <c r="D218" s="219" t="s">
        <v>143</v>
      </c>
      <c r="E218" s="220" t="s">
        <v>993</v>
      </c>
      <c r="F218" s="221" t="s">
        <v>994</v>
      </c>
      <c r="G218" s="222" t="s">
        <v>155</v>
      </c>
      <c r="H218" s="223">
        <v>606</v>
      </c>
      <c r="I218" s="224"/>
      <c r="J218" s="225">
        <f>ROUND(I218*H218,2)</f>
        <v>0</v>
      </c>
      <c r="K218" s="221" t="s">
        <v>147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148</v>
      </c>
      <c r="AT218" s="230" t="s">
        <v>143</v>
      </c>
      <c r="AU218" s="230" t="s">
        <v>87</v>
      </c>
      <c r="AY218" s="18" t="s">
        <v>140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148</v>
      </c>
      <c r="BM218" s="230" t="s">
        <v>995</v>
      </c>
    </row>
    <row r="219" s="13" customFormat="1">
      <c r="A219" s="13"/>
      <c r="B219" s="232"/>
      <c r="C219" s="233"/>
      <c r="D219" s="234" t="s">
        <v>150</v>
      </c>
      <c r="E219" s="235" t="s">
        <v>1</v>
      </c>
      <c r="F219" s="236" t="s">
        <v>996</v>
      </c>
      <c r="G219" s="233"/>
      <c r="H219" s="235" t="s">
        <v>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150</v>
      </c>
      <c r="AU219" s="242" t="s">
        <v>87</v>
      </c>
      <c r="AV219" s="13" t="s">
        <v>84</v>
      </c>
      <c r="AW219" s="13" t="s">
        <v>32</v>
      </c>
      <c r="AX219" s="13" t="s">
        <v>76</v>
      </c>
      <c r="AY219" s="242" t="s">
        <v>140</v>
      </c>
    </row>
    <row r="220" s="13" customFormat="1">
      <c r="A220" s="13"/>
      <c r="B220" s="232"/>
      <c r="C220" s="233"/>
      <c r="D220" s="234" t="s">
        <v>150</v>
      </c>
      <c r="E220" s="235" t="s">
        <v>1</v>
      </c>
      <c r="F220" s="236" t="s">
        <v>997</v>
      </c>
      <c r="G220" s="233"/>
      <c r="H220" s="235" t="s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150</v>
      </c>
      <c r="AU220" s="242" t="s">
        <v>87</v>
      </c>
      <c r="AV220" s="13" t="s">
        <v>84</v>
      </c>
      <c r="AW220" s="13" t="s">
        <v>32</v>
      </c>
      <c r="AX220" s="13" t="s">
        <v>76</v>
      </c>
      <c r="AY220" s="242" t="s">
        <v>140</v>
      </c>
    </row>
    <row r="221" s="14" customFormat="1">
      <c r="A221" s="14"/>
      <c r="B221" s="243"/>
      <c r="C221" s="244"/>
      <c r="D221" s="234" t="s">
        <v>150</v>
      </c>
      <c r="E221" s="245" t="s">
        <v>1</v>
      </c>
      <c r="F221" s="246" t="s">
        <v>998</v>
      </c>
      <c r="G221" s="244"/>
      <c r="H221" s="247">
        <v>141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150</v>
      </c>
      <c r="AU221" s="253" t="s">
        <v>87</v>
      </c>
      <c r="AV221" s="14" t="s">
        <v>87</v>
      </c>
      <c r="AW221" s="14" t="s">
        <v>32</v>
      </c>
      <c r="AX221" s="14" t="s">
        <v>76</v>
      </c>
      <c r="AY221" s="253" t="s">
        <v>140</v>
      </c>
    </row>
    <row r="222" s="16" customFormat="1">
      <c r="A222" s="16"/>
      <c r="B222" s="279"/>
      <c r="C222" s="280"/>
      <c r="D222" s="234" t="s">
        <v>150</v>
      </c>
      <c r="E222" s="281" t="s">
        <v>1</v>
      </c>
      <c r="F222" s="282" t="s">
        <v>608</v>
      </c>
      <c r="G222" s="280"/>
      <c r="H222" s="283">
        <v>141</v>
      </c>
      <c r="I222" s="284"/>
      <c r="J222" s="280"/>
      <c r="K222" s="280"/>
      <c r="L222" s="285"/>
      <c r="M222" s="286"/>
      <c r="N222" s="287"/>
      <c r="O222" s="287"/>
      <c r="P222" s="287"/>
      <c r="Q222" s="287"/>
      <c r="R222" s="287"/>
      <c r="S222" s="287"/>
      <c r="T222" s="288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9" t="s">
        <v>150</v>
      </c>
      <c r="AU222" s="289" t="s">
        <v>87</v>
      </c>
      <c r="AV222" s="16" t="s">
        <v>141</v>
      </c>
      <c r="AW222" s="16" t="s">
        <v>32</v>
      </c>
      <c r="AX222" s="16" t="s">
        <v>76</v>
      </c>
      <c r="AY222" s="289" t="s">
        <v>140</v>
      </c>
    </row>
    <row r="223" s="13" customFormat="1">
      <c r="A223" s="13"/>
      <c r="B223" s="232"/>
      <c r="C223" s="233"/>
      <c r="D223" s="234" t="s">
        <v>150</v>
      </c>
      <c r="E223" s="235" t="s">
        <v>1</v>
      </c>
      <c r="F223" s="236" t="s">
        <v>999</v>
      </c>
      <c r="G223" s="233"/>
      <c r="H223" s="235" t="s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150</v>
      </c>
      <c r="AU223" s="242" t="s">
        <v>87</v>
      </c>
      <c r="AV223" s="13" t="s">
        <v>84</v>
      </c>
      <c r="AW223" s="13" t="s">
        <v>32</v>
      </c>
      <c r="AX223" s="13" t="s">
        <v>76</v>
      </c>
      <c r="AY223" s="242" t="s">
        <v>140</v>
      </c>
    </row>
    <row r="224" s="14" customFormat="1">
      <c r="A224" s="14"/>
      <c r="B224" s="243"/>
      <c r="C224" s="244"/>
      <c r="D224" s="234" t="s">
        <v>150</v>
      </c>
      <c r="E224" s="245" t="s">
        <v>1</v>
      </c>
      <c r="F224" s="246" t="s">
        <v>1000</v>
      </c>
      <c r="G224" s="244"/>
      <c r="H224" s="247">
        <v>465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150</v>
      </c>
      <c r="AU224" s="253" t="s">
        <v>87</v>
      </c>
      <c r="AV224" s="14" t="s">
        <v>87</v>
      </c>
      <c r="AW224" s="14" t="s">
        <v>32</v>
      </c>
      <c r="AX224" s="14" t="s">
        <v>76</v>
      </c>
      <c r="AY224" s="253" t="s">
        <v>140</v>
      </c>
    </row>
    <row r="225" s="15" customFormat="1">
      <c r="A225" s="15"/>
      <c r="B225" s="254"/>
      <c r="C225" s="255"/>
      <c r="D225" s="234" t="s">
        <v>150</v>
      </c>
      <c r="E225" s="256" t="s">
        <v>1</v>
      </c>
      <c r="F225" s="257" t="s">
        <v>173</v>
      </c>
      <c r="G225" s="255"/>
      <c r="H225" s="258">
        <v>606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150</v>
      </c>
      <c r="AU225" s="264" t="s">
        <v>87</v>
      </c>
      <c r="AV225" s="15" t="s">
        <v>148</v>
      </c>
      <c r="AW225" s="15" t="s">
        <v>32</v>
      </c>
      <c r="AX225" s="15" t="s">
        <v>84</v>
      </c>
      <c r="AY225" s="264" t="s">
        <v>140</v>
      </c>
    </row>
    <row r="226" s="2" customFormat="1" ht="16.5" customHeight="1">
      <c r="A226" s="39"/>
      <c r="B226" s="40"/>
      <c r="C226" s="265" t="s">
        <v>280</v>
      </c>
      <c r="D226" s="265" t="s">
        <v>233</v>
      </c>
      <c r="E226" s="266" t="s">
        <v>1001</v>
      </c>
      <c r="F226" s="267" t="s">
        <v>1002</v>
      </c>
      <c r="G226" s="268" t="s">
        <v>439</v>
      </c>
      <c r="H226" s="269">
        <v>83.700000000000003</v>
      </c>
      <c r="I226" s="270"/>
      <c r="J226" s="271">
        <f>ROUND(I226*H226,2)</f>
        <v>0</v>
      </c>
      <c r="K226" s="267" t="s">
        <v>147</v>
      </c>
      <c r="L226" s="272"/>
      <c r="M226" s="273" t="s">
        <v>1</v>
      </c>
      <c r="N226" s="274" t="s">
        <v>41</v>
      </c>
      <c r="O226" s="92"/>
      <c r="P226" s="228">
        <f>O226*H226</f>
        <v>0</v>
      </c>
      <c r="Q226" s="228">
        <v>1</v>
      </c>
      <c r="R226" s="228">
        <f>Q226*H226</f>
        <v>83.700000000000003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208</v>
      </c>
      <c r="AT226" s="230" t="s">
        <v>233</v>
      </c>
      <c r="AU226" s="230" t="s">
        <v>87</v>
      </c>
      <c r="AY226" s="18" t="s">
        <v>140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148</v>
      </c>
      <c r="BM226" s="230" t="s">
        <v>1003</v>
      </c>
    </row>
    <row r="227" s="13" customFormat="1">
      <c r="A227" s="13"/>
      <c r="B227" s="232"/>
      <c r="C227" s="233"/>
      <c r="D227" s="234" t="s">
        <v>150</v>
      </c>
      <c r="E227" s="235" t="s">
        <v>1</v>
      </c>
      <c r="F227" s="236" t="s">
        <v>999</v>
      </c>
      <c r="G227" s="233"/>
      <c r="H227" s="235" t="s">
        <v>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150</v>
      </c>
      <c r="AU227" s="242" t="s">
        <v>87</v>
      </c>
      <c r="AV227" s="13" t="s">
        <v>84</v>
      </c>
      <c r="AW227" s="13" t="s">
        <v>32</v>
      </c>
      <c r="AX227" s="13" t="s">
        <v>76</v>
      </c>
      <c r="AY227" s="242" t="s">
        <v>140</v>
      </c>
    </row>
    <row r="228" s="14" customFormat="1">
      <c r="A228" s="14"/>
      <c r="B228" s="243"/>
      <c r="C228" s="244"/>
      <c r="D228" s="234" t="s">
        <v>150</v>
      </c>
      <c r="E228" s="245" t="s">
        <v>1</v>
      </c>
      <c r="F228" s="246" t="s">
        <v>1004</v>
      </c>
      <c r="G228" s="244"/>
      <c r="H228" s="247">
        <v>83.700000000000003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150</v>
      </c>
      <c r="AU228" s="253" t="s">
        <v>87</v>
      </c>
      <c r="AV228" s="14" t="s">
        <v>87</v>
      </c>
      <c r="AW228" s="14" t="s">
        <v>32</v>
      </c>
      <c r="AX228" s="14" t="s">
        <v>84</v>
      </c>
      <c r="AY228" s="253" t="s">
        <v>140</v>
      </c>
    </row>
    <row r="229" s="2" customFormat="1" ht="37.8" customHeight="1">
      <c r="A229" s="39"/>
      <c r="B229" s="40"/>
      <c r="C229" s="219" t="s">
        <v>284</v>
      </c>
      <c r="D229" s="219" t="s">
        <v>143</v>
      </c>
      <c r="E229" s="220" t="s">
        <v>1005</v>
      </c>
      <c r="F229" s="221" t="s">
        <v>1006</v>
      </c>
      <c r="G229" s="222" t="s">
        <v>146</v>
      </c>
      <c r="H229" s="223">
        <v>80.599999999999994</v>
      </c>
      <c r="I229" s="224"/>
      <c r="J229" s="225">
        <f>ROUND(I229*H229,2)</f>
        <v>0</v>
      </c>
      <c r="K229" s="221" t="s">
        <v>147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148</v>
      </c>
      <c r="AT229" s="230" t="s">
        <v>143</v>
      </c>
      <c r="AU229" s="230" t="s">
        <v>87</v>
      </c>
      <c r="AY229" s="18" t="s">
        <v>140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148</v>
      </c>
      <c r="BM229" s="230" t="s">
        <v>1007</v>
      </c>
    </row>
    <row r="230" s="13" customFormat="1">
      <c r="A230" s="13"/>
      <c r="B230" s="232"/>
      <c r="C230" s="233"/>
      <c r="D230" s="234" t="s">
        <v>150</v>
      </c>
      <c r="E230" s="235" t="s">
        <v>1</v>
      </c>
      <c r="F230" s="236" t="s">
        <v>1008</v>
      </c>
      <c r="G230" s="233"/>
      <c r="H230" s="235" t="s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150</v>
      </c>
      <c r="AU230" s="242" t="s">
        <v>87</v>
      </c>
      <c r="AV230" s="13" t="s">
        <v>84</v>
      </c>
      <c r="AW230" s="13" t="s">
        <v>32</v>
      </c>
      <c r="AX230" s="13" t="s">
        <v>76</v>
      </c>
      <c r="AY230" s="242" t="s">
        <v>140</v>
      </c>
    </row>
    <row r="231" s="13" customFormat="1">
      <c r="A231" s="13"/>
      <c r="B231" s="232"/>
      <c r="C231" s="233"/>
      <c r="D231" s="234" t="s">
        <v>150</v>
      </c>
      <c r="E231" s="235" t="s">
        <v>1</v>
      </c>
      <c r="F231" s="236" t="s">
        <v>1009</v>
      </c>
      <c r="G231" s="233"/>
      <c r="H231" s="235" t="s">
        <v>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150</v>
      </c>
      <c r="AU231" s="242" t="s">
        <v>87</v>
      </c>
      <c r="AV231" s="13" t="s">
        <v>84</v>
      </c>
      <c r="AW231" s="13" t="s">
        <v>32</v>
      </c>
      <c r="AX231" s="13" t="s">
        <v>76</v>
      </c>
      <c r="AY231" s="242" t="s">
        <v>140</v>
      </c>
    </row>
    <row r="232" s="14" customFormat="1">
      <c r="A232" s="14"/>
      <c r="B232" s="243"/>
      <c r="C232" s="244"/>
      <c r="D232" s="234" t="s">
        <v>150</v>
      </c>
      <c r="E232" s="245" t="s">
        <v>1</v>
      </c>
      <c r="F232" s="246" t="s">
        <v>1010</v>
      </c>
      <c r="G232" s="244"/>
      <c r="H232" s="247">
        <v>60.600000000000001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150</v>
      </c>
      <c r="AU232" s="253" t="s">
        <v>87</v>
      </c>
      <c r="AV232" s="14" t="s">
        <v>87</v>
      </c>
      <c r="AW232" s="14" t="s">
        <v>32</v>
      </c>
      <c r="AX232" s="14" t="s">
        <v>76</v>
      </c>
      <c r="AY232" s="253" t="s">
        <v>140</v>
      </c>
    </row>
    <row r="233" s="13" customFormat="1">
      <c r="A233" s="13"/>
      <c r="B233" s="232"/>
      <c r="C233" s="233"/>
      <c r="D233" s="234" t="s">
        <v>150</v>
      </c>
      <c r="E233" s="235" t="s">
        <v>1</v>
      </c>
      <c r="F233" s="236" t="s">
        <v>1011</v>
      </c>
      <c r="G233" s="233"/>
      <c r="H233" s="235" t="s">
        <v>1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150</v>
      </c>
      <c r="AU233" s="242" t="s">
        <v>87</v>
      </c>
      <c r="AV233" s="13" t="s">
        <v>84</v>
      </c>
      <c r="AW233" s="13" t="s">
        <v>32</v>
      </c>
      <c r="AX233" s="13" t="s">
        <v>76</v>
      </c>
      <c r="AY233" s="242" t="s">
        <v>140</v>
      </c>
    </row>
    <row r="234" s="13" customFormat="1">
      <c r="A234" s="13"/>
      <c r="B234" s="232"/>
      <c r="C234" s="233"/>
      <c r="D234" s="234" t="s">
        <v>150</v>
      </c>
      <c r="E234" s="235" t="s">
        <v>1</v>
      </c>
      <c r="F234" s="236" t="s">
        <v>1012</v>
      </c>
      <c r="G234" s="233"/>
      <c r="H234" s="235" t="s">
        <v>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150</v>
      </c>
      <c r="AU234" s="242" t="s">
        <v>87</v>
      </c>
      <c r="AV234" s="13" t="s">
        <v>84</v>
      </c>
      <c r="AW234" s="13" t="s">
        <v>32</v>
      </c>
      <c r="AX234" s="13" t="s">
        <v>76</v>
      </c>
      <c r="AY234" s="242" t="s">
        <v>140</v>
      </c>
    </row>
    <row r="235" s="13" customFormat="1">
      <c r="A235" s="13"/>
      <c r="B235" s="232"/>
      <c r="C235" s="233"/>
      <c r="D235" s="234" t="s">
        <v>150</v>
      </c>
      <c r="E235" s="235" t="s">
        <v>1</v>
      </c>
      <c r="F235" s="236" t="s">
        <v>1013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150</v>
      </c>
      <c r="AU235" s="242" t="s">
        <v>87</v>
      </c>
      <c r="AV235" s="13" t="s">
        <v>84</v>
      </c>
      <c r="AW235" s="13" t="s">
        <v>32</v>
      </c>
      <c r="AX235" s="13" t="s">
        <v>76</v>
      </c>
      <c r="AY235" s="242" t="s">
        <v>140</v>
      </c>
    </row>
    <row r="236" s="14" customFormat="1">
      <c r="A236" s="14"/>
      <c r="B236" s="243"/>
      <c r="C236" s="244"/>
      <c r="D236" s="234" t="s">
        <v>150</v>
      </c>
      <c r="E236" s="245" t="s">
        <v>1</v>
      </c>
      <c r="F236" s="246" t="s">
        <v>1014</v>
      </c>
      <c r="G236" s="244"/>
      <c r="H236" s="247">
        <v>20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150</v>
      </c>
      <c r="AU236" s="253" t="s">
        <v>87</v>
      </c>
      <c r="AV236" s="14" t="s">
        <v>87</v>
      </c>
      <c r="AW236" s="14" t="s">
        <v>32</v>
      </c>
      <c r="AX236" s="14" t="s">
        <v>76</v>
      </c>
      <c r="AY236" s="253" t="s">
        <v>140</v>
      </c>
    </row>
    <row r="237" s="15" customFormat="1">
      <c r="A237" s="15"/>
      <c r="B237" s="254"/>
      <c r="C237" s="255"/>
      <c r="D237" s="234" t="s">
        <v>150</v>
      </c>
      <c r="E237" s="256" t="s">
        <v>1</v>
      </c>
      <c r="F237" s="257" t="s">
        <v>173</v>
      </c>
      <c r="G237" s="255"/>
      <c r="H237" s="258">
        <v>80.599999999999994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150</v>
      </c>
      <c r="AU237" s="264" t="s">
        <v>87</v>
      </c>
      <c r="AV237" s="15" t="s">
        <v>148</v>
      </c>
      <c r="AW237" s="15" t="s">
        <v>32</v>
      </c>
      <c r="AX237" s="15" t="s">
        <v>84</v>
      </c>
      <c r="AY237" s="264" t="s">
        <v>140</v>
      </c>
    </row>
    <row r="238" s="2" customFormat="1" ht="24.15" customHeight="1">
      <c r="A238" s="39"/>
      <c r="B238" s="40"/>
      <c r="C238" s="219" t="s">
        <v>290</v>
      </c>
      <c r="D238" s="219" t="s">
        <v>143</v>
      </c>
      <c r="E238" s="220" t="s">
        <v>1015</v>
      </c>
      <c r="F238" s="221" t="s">
        <v>1016</v>
      </c>
      <c r="G238" s="222" t="s">
        <v>155</v>
      </c>
      <c r="H238" s="223">
        <v>465</v>
      </c>
      <c r="I238" s="224"/>
      <c r="J238" s="225">
        <f>ROUND(I238*H238,2)</f>
        <v>0</v>
      </c>
      <c r="K238" s="221" t="s">
        <v>147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148</v>
      </c>
      <c r="AT238" s="230" t="s">
        <v>143</v>
      </c>
      <c r="AU238" s="230" t="s">
        <v>87</v>
      </c>
      <c r="AY238" s="18" t="s">
        <v>140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148</v>
      </c>
      <c r="BM238" s="230" t="s">
        <v>1017</v>
      </c>
    </row>
    <row r="239" s="13" customFormat="1">
      <c r="A239" s="13"/>
      <c r="B239" s="232"/>
      <c r="C239" s="233"/>
      <c r="D239" s="234" t="s">
        <v>150</v>
      </c>
      <c r="E239" s="235" t="s">
        <v>1</v>
      </c>
      <c r="F239" s="236" t="s">
        <v>999</v>
      </c>
      <c r="G239" s="233"/>
      <c r="H239" s="235" t="s">
        <v>1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150</v>
      </c>
      <c r="AU239" s="242" t="s">
        <v>87</v>
      </c>
      <c r="AV239" s="13" t="s">
        <v>84</v>
      </c>
      <c r="AW239" s="13" t="s">
        <v>32</v>
      </c>
      <c r="AX239" s="13" t="s">
        <v>76</v>
      </c>
      <c r="AY239" s="242" t="s">
        <v>140</v>
      </c>
    </row>
    <row r="240" s="14" customFormat="1">
      <c r="A240" s="14"/>
      <c r="B240" s="243"/>
      <c r="C240" s="244"/>
      <c r="D240" s="234" t="s">
        <v>150</v>
      </c>
      <c r="E240" s="245" t="s">
        <v>1</v>
      </c>
      <c r="F240" s="246" t="s">
        <v>1000</v>
      </c>
      <c r="G240" s="244"/>
      <c r="H240" s="247">
        <v>465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150</v>
      </c>
      <c r="AU240" s="253" t="s">
        <v>87</v>
      </c>
      <c r="AV240" s="14" t="s">
        <v>87</v>
      </c>
      <c r="AW240" s="14" t="s">
        <v>32</v>
      </c>
      <c r="AX240" s="14" t="s">
        <v>84</v>
      </c>
      <c r="AY240" s="253" t="s">
        <v>140</v>
      </c>
    </row>
    <row r="241" s="2" customFormat="1" ht="16.5" customHeight="1">
      <c r="A241" s="39"/>
      <c r="B241" s="40"/>
      <c r="C241" s="265" t="s">
        <v>296</v>
      </c>
      <c r="D241" s="265" t="s">
        <v>233</v>
      </c>
      <c r="E241" s="266" t="s">
        <v>1018</v>
      </c>
      <c r="F241" s="267" t="s">
        <v>1019</v>
      </c>
      <c r="G241" s="268" t="s">
        <v>1020</v>
      </c>
      <c r="H241" s="269">
        <v>7.1840000000000002</v>
      </c>
      <c r="I241" s="270"/>
      <c r="J241" s="271">
        <f>ROUND(I241*H241,2)</f>
        <v>0</v>
      </c>
      <c r="K241" s="267" t="s">
        <v>147</v>
      </c>
      <c r="L241" s="272"/>
      <c r="M241" s="273" t="s">
        <v>1</v>
      </c>
      <c r="N241" s="274" t="s">
        <v>41</v>
      </c>
      <c r="O241" s="92"/>
      <c r="P241" s="228">
        <f>O241*H241</f>
        <v>0</v>
      </c>
      <c r="Q241" s="228">
        <v>0.001</v>
      </c>
      <c r="R241" s="228">
        <f>Q241*H241</f>
        <v>0.0071840000000000003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208</v>
      </c>
      <c r="AT241" s="230" t="s">
        <v>233</v>
      </c>
      <c r="AU241" s="230" t="s">
        <v>87</v>
      </c>
      <c r="AY241" s="18" t="s">
        <v>140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148</v>
      </c>
      <c r="BM241" s="230" t="s">
        <v>1021</v>
      </c>
    </row>
    <row r="242" s="13" customFormat="1">
      <c r="A242" s="13"/>
      <c r="B242" s="232"/>
      <c r="C242" s="233"/>
      <c r="D242" s="234" t="s">
        <v>150</v>
      </c>
      <c r="E242" s="235" t="s">
        <v>1</v>
      </c>
      <c r="F242" s="236" t="s">
        <v>1022</v>
      </c>
      <c r="G242" s="233"/>
      <c r="H242" s="235" t="s">
        <v>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150</v>
      </c>
      <c r="AU242" s="242" t="s">
        <v>87</v>
      </c>
      <c r="AV242" s="13" t="s">
        <v>84</v>
      </c>
      <c r="AW242" s="13" t="s">
        <v>32</v>
      </c>
      <c r="AX242" s="13" t="s">
        <v>76</v>
      </c>
      <c r="AY242" s="242" t="s">
        <v>140</v>
      </c>
    </row>
    <row r="243" s="14" customFormat="1">
      <c r="A243" s="14"/>
      <c r="B243" s="243"/>
      <c r="C243" s="244"/>
      <c r="D243" s="234" t="s">
        <v>150</v>
      </c>
      <c r="E243" s="245" t="s">
        <v>1</v>
      </c>
      <c r="F243" s="246" t="s">
        <v>1023</v>
      </c>
      <c r="G243" s="244"/>
      <c r="H243" s="247">
        <v>7.1840000000000002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150</v>
      </c>
      <c r="AU243" s="253" t="s">
        <v>87</v>
      </c>
      <c r="AV243" s="14" t="s">
        <v>87</v>
      </c>
      <c r="AW243" s="14" t="s">
        <v>32</v>
      </c>
      <c r="AX243" s="14" t="s">
        <v>84</v>
      </c>
      <c r="AY243" s="253" t="s">
        <v>140</v>
      </c>
    </row>
    <row r="244" s="2" customFormat="1" ht="16.5" customHeight="1">
      <c r="A244" s="39"/>
      <c r="B244" s="40"/>
      <c r="C244" s="219" t="s">
        <v>302</v>
      </c>
      <c r="D244" s="219" t="s">
        <v>143</v>
      </c>
      <c r="E244" s="220" t="s">
        <v>1024</v>
      </c>
      <c r="F244" s="221" t="s">
        <v>1025</v>
      </c>
      <c r="G244" s="222" t="s">
        <v>146</v>
      </c>
      <c r="H244" s="223">
        <v>4.6500000000000004</v>
      </c>
      <c r="I244" s="224"/>
      <c r="J244" s="225">
        <f>ROUND(I244*H244,2)</f>
        <v>0</v>
      </c>
      <c r="K244" s="221" t="s">
        <v>147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148</v>
      </c>
      <c r="AT244" s="230" t="s">
        <v>143</v>
      </c>
      <c r="AU244" s="230" t="s">
        <v>87</v>
      </c>
      <c r="AY244" s="18" t="s">
        <v>140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148</v>
      </c>
      <c r="BM244" s="230" t="s">
        <v>1026</v>
      </c>
    </row>
    <row r="245" s="13" customFormat="1">
      <c r="A245" s="13"/>
      <c r="B245" s="232"/>
      <c r="C245" s="233"/>
      <c r="D245" s="234" t="s">
        <v>150</v>
      </c>
      <c r="E245" s="235" t="s">
        <v>1</v>
      </c>
      <c r="F245" s="236" t="s">
        <v>1027</v>
      </c>
      <c r="G245" s="233"/>
      <c r="H245" s="235" t="s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150</v>
      </c>
      <c r="AU245" s="242" t="s">
        <v>87</v>
      </c>
      <c r="AV245" s="13" t="s">
        <v>84</v>
      </c>
      <c r="AW245" s="13" t="s">
        <v>32</v>
      </c>
      <c r="AX245" s="13" t="s">
        <v>76</v>
      </c>
      <c r="AY245" s="242" t="s">
        <v>140</v>
      </c>
    </row>
    <row r="246" s="14" customFormat="1">
      <c r="A246" s="14"/>
      <c r="B246" s="243"/>
      <c r="C246" s="244"/>
      <c r="D246" s="234" t="s">
        <v>150</v>
      </c>
      <c r="E246" s="245" t="s">
        <v>1</v>
      </c>
      <c r="F246" s="246" t="s">
        <v>1028</v>
      </c>
      <c r="G246" s="244"/>
      <c r="H246" s="247">
        <v>4.6500000000000004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150</v>
      </c>
      <c r="AU246" s="253" t="s">
        <v>87</v>
      </c>
      <c r="AV246" s="14" t="s">
        <v>87</v>
      </c>
      <c r="AW246" s="14" t="s">
        <v>32</v>
      </c>
      <c r="AX246" s="14" t="s">
        <v>84</v>
      </c>
      <c r="AY246" s="253" t="s">
        <v>140</v>
      </c>
    </row>
    <row r="247" s="2" customFormat="1" ht="21.75" customHeight="1">
      <c r="A247" s="39"/>
      <c r="B247" s="40"/>
      <c r="C247" s="219" t="s">
        <v>7</v>
      </c>
      <c r="D247" s="219" t="s">
        <v>143</v>
      </c>
      <c r="E247" s="220" t="s">
        <v>1029</v>
      </c>
      <c r="F247" s="221" t="s">
        <v>1030</v>
      </c>
      <c r="G247" s="222" t="s">
        <v>146</v>
      </c>
      <c r="H247" s="223">
        <v>4.6500000000000004</v>
      </c>
      <c r="I247" s="224"/>
      <c r="J247" s="225">
        <f>ROUND(I247*H247,2)</f>
        <v>0</v>
      </c>
      <c r="K247" s="221" t="s">
        <v>147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148</v>
      </c>
      <c r="AT247" s="230" t="s">
        <v>143</v>
      </c>
      <c r="AU247" s="230" t="s">
        <v>87</v>
      </c>
      <c r="AY247" s="18" t="s">
        <v>140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148</v>
      </c>
      <c r="BM247" s="230" t="s">
        <v>1031</v>
      </c>
    </row>
    <row r="248" s="2" customFormat="1" ht="37.8" customHeight="1">
      <c r="A248" s="39"/>
      <c r="B248" s="40"/>
      <c r="C248" s="219" t="s">
        <v>319</v>
      </c>
      <c r="D248" s="219" t="s">
        <v>143</v>
      </c>
      <c r="E248" s="220" t="s">
        <v>1032</v>
      </c>
      <c r="F248" s="221" t="s">
        <v>1033</v>
      </c>
      <c r="G248" s="222" t="s">
        <v>146</v>
      </c>
      <c r="H248" s="223">
        <v>18</v>
      </c>
      <c r="I248" s="224"/>
      <c r="J248" s="225">
        <f>ROUND(I248*H248,2)</f>
        <v>0</v>
      </c>
      <c r="K248" s="221" t="s">
        <v>147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148</v>
      </c>
      <c r="AT248" s="230" t="s">
        <v>143</v>
      </c>
      <c r="AU248" s="230" t="s">
        <v>87</v>
      </c>
      <c r="AY248" s="18" t="s">
        <v>140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148</v>
      </c>
      <c r="BM248" s="230" t="s">
        <v>1034</v>
      </c>
    </row>
    <row r="249" s="13" customFormat="1">
      <c r="A249" s="13"/>
      <c r="B249" s="232"/>
      <c r="C249" s="233"/>
      <c r="D249" s="234" t="s">
        <v>150</v>
      </c>
      <c r="E249" s="235" t="s">
        <v>1</v>
      </c>
      <c r="F249" s="236" t="s">
        <v>1035</v>
      </c>
      <c r="G249" s="233"/>
      <c r="H249" s="235" t="s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150</v>
      </c>
      <c r="AU249" s="242" t="s">
        <v>87</v>
      </c>
      <c r="AV249" s="13" t="s">
        <v>84</v>
      </c>
      <c r="AW249" s="13" t="s">
        <v>32</v>
      </c>
      <c r="AX249" s="13" t="s">
        <v>76</v>
      </c>
      <c r="AY249" s="242" t="s">
        <v>140</v>
      </c>
    </row>
    <row r="250" s="13" customFormat="1">
      <c r="A250" s="13"/>
      <c r="B250" s="232"/>
      <c r="C250" s="233"/>
      <c r="D250" s="234" t="s">
        <v>150</v>
      </c>
      <c r="E250" s="235" t="s">
        <v>1</v>
      </c>
      <c r="F250" s="236" t="s">
        <v>1036</v>
      </c>
      <c r="G250" s="233"/>
      <c r="H250" s="235" t="s">
        <v>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150</v>
      </c>
      <c r="AU250" s="242" t="s">
        <v>87</v>
      </c>
      <c r="AV250" s="13" t="s">
        <v>84</v>
      </c>
      <c r="AW250" s="13" t="s">
        <v>32</v>
      </c>
      <c r="AX250" s="13" t="s">
        <v>76</v>
      </c>
      <c r="AY250" s="242" t="s">
        <v>140</v>
      </c>
    </row>
    <row r="251" s="14" customFormat="1">
      <c r="A251" s="14"/>
      <c r="B251" s="243"/>
      <c r="C251" s="244"/>
      <c r="D251" s="234" t="s">
        <v>150</v>
      </c>
      <c r="E251" s="245" t="s">
        <v>1</v>
      </c>
      <c r="F251" s="246" t="s">
        <v>1037</v>
      </c>
      <c r="G251" s="244"/>
      <c r="H251" s="247">
        <v>44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150</v>
      </c>
      <c r="AU251" s="253" t="s">
        <v>87</v>
      </c>
      <c r="AV251" s="14" t="s">
        <v>87</v>
      </c>
      <c r="AW251" s="14" t="s">
        <v>32</v>
      </c>
      <c r="AX251" s="14" t="s">
        <v>76</v>
      </c>
      <c r="AY251" s="253" t="s">
        <v>140</v>
      </c>
    </row>
    <row r="252" s="13" customFormat="1">
      <c r="A252" s="13"/>
      <c r="B252" s="232"/>
      <c r="C252" s="233"/>
      <c r="D252" s="234" t="s">
        <v>150</v>
      </c>
      <c r="E252" s="235" t="s">
        <v>1</v>
      </c>
      <c r="F252" s="236" t="s">
        <v>1038</v>
      </c>
      <c r="G252" s="233"/>
      <c r="H252" s="235" t="s">
        <v>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150</v>
      </c>
      <c r="AU252" s="242" t="s">
        <v>87</v>
      </c>
      <c r="AV252" s="13" t="s">
        <v>84</v>
      </c>
      <c r="AW252" s="13" t="s">
        <v>32</v>
      </c>
      <c r="AX252" s="13" t="s">
        <v>76</v>
      </c>
      <c r="AY252" s="242" t="s">
        <v>140</v>
      </c>
    </row>
    <row r="253" s="14" customFormat="1">
      <c r="A253" s="14"/>
      <c r="B253" s="243"/>
      <c r="C253" s="244"/>
      <c r="D253" s="234" t="s">
        <v>150</v>
      </c>
      <c r="E253" s="245" t="s">
        <v>1</v>
      </c>
      <c r="F253" s="246" t="s">
        <v>1039</v>
      </c>
      <c r="G253" s="244"/>
      <c r="H253" s="247">
        <v>-26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150</v>
      </c>
      <c r="AU253" s="253" t="s">
        <v>87</v>
      </c>
      <c r="AV253" s="14" t="s">
        <v>87</v>
      </c>
      <c r="AW253" s="14" t="s">
        <v>32</v>
      </c>
      <c r="AX253" s="14" t="s">
        <v>76</v>
      </c>
      <c r="AY253" s="253" t="s">
        <v>140</v>
      </c>
    </row>
    <row r="254" s="15" customFormat="1">
      <c r="A254" s="15"/>
      <c r="B254" s="254"/>
      <c r="C254" s="255"/>
      <c r="D254" s="234" t="s">
        <v>150</v>
      </c>
      <c r="E254" s="256" t="s">
        <v>1</v>
      </c>
      <c r="F254" s="257" t="s">
        <v>173</v>
      </c>
      <c r="G254" s="255"/>
      <c r="H254" s="258">
        <v>18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150</v>
      </c>
      <c r="AU254" s="264" t="s">
        <v>87</v>
      </c>
      <c r="AV254" s="15" t="s">
        <v>148</v>
      </c>
      <c r="AW254" s="15" t="s">
        <v>32</v>
      </c>
      <c r="AX254" s="15" t="s">
        <v>84</v>
      </c>
      <c r="AY254" s="264" t="s">
        <v>140</v>
      </c>
    </row>
    <row r="255" s="2" customFormat="1" ht="16.5" customHeight="1">
      <c r="A255" s="39"/>
      <c r="B255" s="40"/>
      <c r="C255" s="219" t="s">
        <v>325</v>
      </c>
      <c r="D255" s="219" t="s">
        <v>143</v>
      </c>
      <c r="E255" s="220" t="s">
        <v>1040</v>
      </c>
      <c r="F255" s="221" t="s">
        <v>1041</v>
      </c>
      <c r="G255" s="222" t="s">
        <v>146</v>
      </c>
      <c r="H255" s="223">
        <v>18</v>
      </c>
      <c r="I255" s="224"/>
      <c r="J255" s="225">
        <f>ROUND(I255*H255,2)</f>
        <v>0</v>
      </c>
      <c r="K255" s="221" t="s">
        <v>147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148</v>
      </c>
      <c r="AT255" s="230" t="s">
        <v>143</v>
      </c>
      <c r="AU255" s="230" t="s">
        <v>87</v>
      </c>
      <c r="AY255" s="18" t="s">
        <v>140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148</v>
      </c>
      <c r="BM255" s="230" t="s">
        <v>1042</v>
      </c>
    </row>
    <row r="256" s="2" customFormat="1" ht="24.15" customHeight="1">
      <c r="A256" s="39"/>
      <c r="B256" s="40"/>
      <c r="C256" s="219" t="s">
        <v>333</v>
      </c>
      <c r="D256" s="219" t="s">
        <v>143</v>
      </c>
      <c r="E256" s="220" t="s">
        <v>1043</v>
      </c>
      <c r="F256" s="221" t="s">
        <v>1044</v>
      </c>
      <c r="G256" s="222" t="s">
        <v>439</v>
      </c>
      <c r="H256" s="223">
        <v>32.399999999999999</v>
      </c>
      <c r="I256" s="224"/>
      <c r="J256" s="225">
        <f>ROUND(I256*H256,2)</f>
        <v>0</v>
      </c>
      <c r="K256" s="221" t="s">
        <v>1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148</v>
      </c>
      <c r="AT256" s="230" t="s">
        <v>143</v>
      </c>
      <c r="AU256" s="230" t="s">
        <v>87</v>
      </c>
      <c r="AY256" s="18" t="s">
        <v>140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148</v>
      </c>
      <c r="BM256" s="230" t="s">
        <v>1045</v>
      </c>
    </row>
    <row r="257" s="14" customFormat="1">
      <c r="A257" s="14"/>
      <c r="B257" s="243"/>
      <c r="C257" s="244"/>
      <c r="D257" s="234" t="s">
        <v>150</v>
      </c>
      <c r="E257" s="245" t="s">
        <v>1</v>
      </c>
      <c r="F257" s="246" t="s">
        <v>1046</v>
      </c>
      <c r="G257" s="244"/>
      <c r="H257" s="247">
        <v>32.399999999999999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150</v>
      </c>
      <c r="AU257" s="253" t="s">
        <v>87</v>
      </c>
      <c r="AV257" s="14" t="s">
        <v>87</v>
      </c>
      <c r="AW257" s="14" t="s">
        <v>32</v>
      </c>
      <c r="AX257" s="14" t="s">
        <v>84</v>
      </c>
      <c r="AY257" s="253" t="s">
        <v>140</v>
      </c>
    </row>
    <row r="258" s="2" customFormat="1" ht="24.15" customHeight="1">
      <c r="A258" s="39"/>
      <c r="B258" s="40"/>
      <c r="C258" s="219" t="s">
        <v>339</v>
      </c>
      <c r="D258" s="219" t="s">
        <v>143</v>
      </c>
      <c r="E258" s="220" t="s">
        <v>1047</v>
      </c>
      <c r="F258" s="221" t="s">
        <v>1048</v>
      </c>
      <c r="G258" s="222" t="s">
        <v>1</v>
      </c>
      <c r="H258" s="223">
        <v>0</v>
      </c>
      <c r="I258" s="224"/>
      <c r="J258" s="225">
        <f>ROUND(I258*H258,2)</f>
        <v>0</v>
      </c>
      <c r="K258" s="221" t="s">
        <v>1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148</v>
      </c>
      <c r="AT258" s="230" t="s">
        <v>143</v>
      </c>
      <c r="AU258" s="230" t="s">
        <v>87</v>
      </c>
      <c r="AY258" s="18" t="s">
        <v>140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148</v>
      </c>
      <c r="BM258" s="230" t="s">
        <v>1049</v>
      </c>
    </row>
    <row r="259" s="12" customFormat="1" ht="22.8" customHeight="1">
      <c r="A259" s="12"/>
      <c r="B259" s="203"/>
      <c r="C259" s="204"/>
      <c r="D259" s="205" t="s">
        <v>75</v>
      </c>
      <c r="E259" s="217" t="s">
        <v>7</v>
      </c>
      <c r="F259" s="217" t="s">
        <v>1050</v>
      </c>
      <c r="G259" s="204"/>
      <c r="H259" s="204"/>
      <c r="I259" s="207"/>
      <c r="J259" s="218">
        <f>BK259</f>
        <v>0</v>
      </c>
      <c r="K259" s="204"/>
      <c r="L259" s="209"/>
      <c r="M259" s="210"/>
      <c r="N259" s="211"/>
      <c r="O259" s="211"/>
      <c r="P259" s="212">
        <f>SUM(P260:P279)</f>
        <v>0</v>
      </c>
      <c r="Q259" s="211"/>
      <c r="R259" s="212">
        <f>SUM(R260:R279)</f>
        <v>38.568010000000008</v>
      </c>
      <c r="S259" s="211"/>
      <c r="T259" s="213">
        <f>SUM(T260:T279)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4" t="s">
        <v>84</v>
      </c>
      <c r="AT259" s="215" t="s">
        <v>75</v>
      </c>
      <c r="AU259" s="215" t="s">
        <v>84</v>
      </c>
      <c r="AY259" s="214" t="s">
        <v>140</v>
      </c>
      <c r="BK259" s="216">
        <f>SUM(BK260:BK279)</f>
        <v>0</v>
      </c>
    </row>
    <row r="260" s="2" customFormat="1" ht="24.15" customHeight="1">
      <c r="A260" s="39"/>
      <c r="B260" s="40"/>
      <c r="C260" s="219" t="s">
        <v>344</v>
      </c>
      <c r="D260" s="219" t="s">
        <v>143</v>
      </c>
      <c r="E260" s="220" t="s">
        <v>1051</v>
      </c>
      <c r="F260" s="221" t="s">
        <v>1052</v>
      </c>
      <c r="G260" s="222" t="s">
        <v>146</v>
      </c>
      <c r="H260" s="223">
        <v>20</v>
      </c>
      <c r="I260" s="224"/>
      <c r="J260" s="225">
        <f>ROUND(I260*H260,2)</f>
        <v>0</v>
      </c>
      <c r="K260" s="221" t="s">
        <v>147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1.9205000000000001</v>
      </c>
      <c r="R260" s="228">
        <f>Q260*H260</f>
        <v>38.410000000000004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148</v>
      </c>
      <c r="AT260" s="230" t="s">
        <v>143</v>
      </c>
      <c r="AU260" s="230" t="s">
        <v>87</v>
      </c>
      <c r="AY260" s="18" t="s">
        <v>140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148</v>
      </c>
      <c r="BM260" s="230" t="s">
        <v>1053</v>
      </c>
    </row>
    <row r="261" s="13" customFormat="1">
      <c r="A261" s="13"/>
      <c r="B261" s="232"/>
      <c r="C261" s="233"/>
      <c r="D261" s="234" t="s">
        <v>150</v>
      </c>
      <c r="E261" s="235" t="s">
        <v>1</v>
      </c>
      <c r="F261" s="236" t="s">
        <v>1054</v>
      </c>
      <c r="G261" s="233"/>
      <c r="H261" s="235" t="s">
        <v>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150</v>
      </c>
      <c r="AU261" s="242" t="s">
        <v>87</v>
      </c>
      <c r="AV261" s="13" t="s">
        <v>84</v>
      </c>
      <c r="AW261" s="13" t="s">
        <v>32</v>
      </c>
      <c r="AX261" s="13" t="s">
        <v>76</v>
      </c>
      <c r="AY261" s="242" t="s">
        <v>140</v>
      </c>
    </row>
    <row r="262" s="13" customFormat="1">
      <c r="A262" s="13"/>
      <c r="B262" s="232"/>
      <c r="C262" s="233"/>
      <c r="D262" s="234" t="s">
        <v>150</v>
      </c>
      <c r="E262" s="235" t="s">
        <v>1</v>
      </c>
      <c r="F262" s="236" t="s">
        <v>1055</v>
      </c>
      <c r="G262" s="233"/>
      <c r="H262" s="235" t="s">
        <v>1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150</v>
      </c>
      <c r="AU262" s="242" t="s">
        <v>87</v>
      </c>
      <c r="AV262" s="13" t="s">
        <v>84</v>
      </c>
      <c r="AW262" s="13" t="s">
        <v>32</v>
      </c>
      <c r="AX262" s="13" t="s">
        <v>76</v>
      </c>
      <c r="AY262" s="242" t="s">
        <v>140</v>
      </c>
    </row>
    <row r="263" s="14" customFormat="1">
      <c r="A263" s="14"/>
      <c r="B263" s="243"/>
      <c r="C263" s="244"/>
      <c r="D263" s="234" t="s">
        <v>150</v>
      </c>
      <c r="E263" s="245" t="s">
        <v>1</v>
      </c>
      <c r="F263" s="246" t="s">
        <v>1056</v>
      </c>
      <c r="G263" s="244"/>
      <c r="H263" s="247">
        <v>15.84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150</v>
      </c>
      <c r="AU263" s="253" t="s">
        <v>87</v>
      </c>
      <c r="AV263" s="14" t="s">
        <v>87</v>
      </c>
      <c r="AW263" s="14" t="s">
        <v>32</v>
      </c>
      <c r="AX263" s="14" t="s">
        <v>76</v>
      </c>
      <c r="AY263" s="253" t="s">
        <v>140</v>
      </c>
    </row>
    <row r="264" s="13" customFormat="1">
      <c r="A264" s="13"/>
      <c r="B264" s="232"/>
      <c r="C264" s="233"/>
      <c r="D264" s="234" t="s">
        <v>150</v>
      </c>
      <c r="E264" s="235" t="s">
        <v>1</v>
      </c>
      <c r="F264" s="236" t="s">
        <v>982</v>
      </c>
      <c r="G264" s="233"/>
      <c r="H264" s="235" t="s">
        <v>1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150</v>
      </c>
      <c r="AU264" s="242" t="s">
        <v>87</v>
      </c>
      <c r="AV264" s="13" t="s">
        <v>84</v>
      </c>
      <c r="AW264" s="13" t="s">
        <v>32</v>
      </c>
      <c r="AX264" s="13" t="s">
        <v>76</v>
      </c>
      <c r="AY264" s="242" t="s">
        <v>140</v>
      </c>
    </row>
    <row r="265" s="14" customFormat="1">
      <c r="A265" s="14"/>
      <c r="B265" s="243"/>
      <c r="C265" s="244"/>
      <c r="D265" s="234" t="s">
        <v>150</v>
      </c>
      <c r="E265" s="245" t="s">
        <v>1</v>
      </c>
      <c r="F265" s="246" t="s">
        <v>1057</v>
      </c>
      <c r="G265" s="244"/>
      <c r="H265" s="247">
        <v>3.8700000000000001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150</v>
      </c>
      <c r="AU265" s="253" t="s">
        <v>87</v>
      </c>
      <c r="AV265" s="14" t="s">
        <v>87</v>
      </c>
      <c r="AW265" s="14" t="s">
        <v>32</v>
      </c>
      <c r="AX265" s="14" t="s">
        <v>76</v>
      </c>
      <c r="AY265" s="253" t="s">
        <v>140</v>
      </c>
    </row>
    <row r="266" s="14" customFormat="1">
      <c r="A266" s="14"/>
      <c r="B266" s="243"/>
      <c r="C266" s="244"/>
      <c r="D266" s="234" t="s">
        <v>150</v>
      </c>
      <c r="E266" s="245" t="s">
        <v>1</v>
      </c>
      <c r="F266" s="246" t="s">
        <v>1058</v>
      </c>
      <c r="G266" s="244"/>
      <c r="H266" s="247">
        <v>0.28999999999999998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150</v>
      </c>
      <c r="AU266" s="253" t="s">
        <v>87</v>
      </c>
      <c r="AV266" s="14" t="s">
        <v>87</v>
      </c>
      <c r="AW266" s="14" t="s">
        <v>32</v>
      </c>
      <c r="AX266" s="14" t="s">
        <v>76</v>
      </c>
      <c r="AY266" s="253" t="s">
        <v>140</v>
      </c>
    </row>
    <row r="267" s="15" customFormat="1">
      <c r="A267" s="15"/>
      <c r="B267" s="254"/>
      <c r="C267" s="255"/>
      <c r="D267" s="234" t="s">
        <v>150</v>
      </c>
      <c r="E267" s="256" t="s">
        <v>1</v>
      </c>
      <c r="F267" s="257" t="s">
        <v>173</v>
      </c>
      <c r="G267" s="255"/>
      <c r="H267" s="258">
        <v>20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4" t="s">
        <v>150</v>
      </c>
      <c r="AU267" s="264" t="s">
        <v>87</v>
      </c>
      <c r="AV267" s="15" t="s">
        <v>148</v>
      </c>
      <c r="AW267" s="15" t="s">
        <v>32</v>
      </c>
      <c r="AX267" s="15" t="s">
        <v>84</v>
      </c>
      <c r="AY267" s="264" t="s">
        <v>140</v>
      </c>
    </row>
    <row r="268" s="2" customFormat="1" ht="24.15" customHeight="1">
      <c r="A268" s="39"/>
      <c r="B268" s="40"/>
      <c r="C268" s="219" t="s">
        <v>351</v>
      </c>
      <c r="D268" s="219" t="s">
        <v>143</v>
      </c>
      <c r="E268" s="220" t="s">
        <v>1059</v>
      </c>
      <c r="F268" s="221" t="s">
        <v>1060</v>
      </c>
      <c r="G268" s="222" t="s">
        <v>155</v>
      </c>
      <c r="H268" s="223">
        <v>263</v>
      </c>
      <c r="I268" s="224"/>
      <c r="J268" s="225">
        <f>ROUND(I268*H268,2)</f>
        <v>0</v>
      </c>
      <c r="K268" s="221" t="s">
        <v>147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0.00027</v>
      </c>
      <c r="R268" s="228">
        <f>Q268*H268</f>
        <v>0.071010000000000004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148</v>
      </c>
      <c r="AT268" s="230" t="s">
        <v>143</v>
      </c>
      <c r="AU268" s="230" t="s">
        <v>87</v>
      </c>
      <c r="AY268" s="18" t="s">
        <v>140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148</v>
      </c>
      <c r="BM268" s="230" t="s">
        <v>1061</v>
      </c>
    </row>
    <row r="269" s="13" customFormat="1">
      <c r="A269" s="13"/>
      <c r="B269" s="232"/>
      <c r="C269" s="233"/>
      <c r="D269" s="234" t="s">
        <v>150</v>
      </c>
      <c r="E269" s="235" t="s">
        <v>1</v>
      </c>
      <c r="F269" s="236" t="s">
        <v>1054</v>
      </c>
      <c r="G269" s="233"/>
      <c r="H269" s="235" t="s">
        <v>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150</v>
      </c>
      <c r="AU269" s="242" t="s">
        <v>87</v>
      </c>
      <c r="AV269" s="13" t="s">
        <v>84</v>
      </c>
      <c r="AW269" s="13" t="s">
        <v>32</v>
      </c>
      <c r="AX269" s="13" t="s">
        <v>76</v>
      </c>
      <c r="AY269" s="242" t="s">
        <v>140</v>
      </c>
    </row>
    <row r="270" s="13" customFormat="1">
      <c r="A270" s="13"/>
      <c r="B270" s="232"/>
      <c r="C270" s="233"/>
      <c r="D270" s="234" t="s">
        <v>150</v>
      </c>
      <c r="E270" s="235" t="s">
        <v>1</v>
      </c>
      <c r="F270" s="236" t="s">
        <v>1055</v>
      </c>
      <c r="G270" s="233"/>
      <c r="H270" s="235" t="s">
        <v>1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150</v>
      </c>
      <c r="AU270" s="242" t="s">
        <v>87</v>
      </c>
      <c r="AV270" s="13" t="s">
        <v>84</v>
      </c>
      <c r="AW270" s="13" t="s">
        <v>32</v>
      </c>
      <c r="AX270" s="13" t="s">
        <v>76</v>
      </c>
      <c r="AY270" s="242" t="s">
        <v>140</v>
      </c>
    </row>
    <row r="271" s="14" customFormat="1">
      <c r="A271" s="14"/>
      <c r="B271" s="243"/>
      <c r="C271" s="244"/>
      <c r="D271" s="234" t="s">
        <v>150</v>
      </c>
      <c r="E271" s="245" t="s">
        <v>1</v>
      </c>
      <c r="F271" s="246" t="s">
        <v>1062</v>
      </c>
      <c r="G271" s="244"/>
      <c r="H271" s="247">
        <v>211.19999999999999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150</v>
      </c>
      <c r="AU271" s="253" t="s">
        <v>87</v>
      </c>
      <c r="AV271" s="14" t="s">
        <v>87</v>
      </c>
      <c r="AW271" s="14" t="s">
        <v>32</v>
      </c>
      <c r="AX271" s="14" t="s">
        <v>76</v>
      </c>
      <c r="AY271" s="253" t="s">
        <v>140</v>
      </c>
    </row>
    <row r="272" s="13" customFormat="1">
      <c r="A272" s="13"/>
      <c r="B272" s="232"/>
      <c r="C272" s="233"/>
      <c r="D272" s="234" t="s">
        <v>150</v>
      </c>
      <c r="E272" s="235" t="s">
        <v>1</v>
      </c>
      <c r="F272" s="236" t="s">
        <v>982</v>
      </c>
      <c r="G272" s="233"/>
      <c r="H272" s="235" t="s">
        <v>1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150</v>
      </c>
      <c r="AU272" s="242" t="s">
        <v>87</v>
      </c>
      <c r="AV272" s="13" t="s">
        <v>84</v>
      </c>
      <c r="AW272" s="13" t="s">
        <v>32</v>
      </c>
      <c r="AX272" s="13" t="s">
        <v>76</v>
      </c>
      <c r="AY272" s="242" t="s">
        <v>140</v>
      </c>
    </row>
    <row r="273" s="14" customFormat="1">
      <c r="A273" s="14"/>
      <c r="B273" s="243"/>
      <c r="C273" s="244"/>
      <c r="D273" s="234" t="s">
        <v>150</v>
      </c>
      <c r="E273" s="245" t="s">
        <v>1</v>
      </c>
      <c r="F273" s="246" t="s">
        <v>1063</v>
      </c>
      <c r="G273" s="244"/>
      <c r="H273" s="247">
        <v>51.600000000000001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150</v>
      </c>
      <c r="AU273" s="253" t="s">
        <v>87</v>
      </c>
      <c r="AV273" s="14" t="s">
        <v>87</v>
      </c>
      <c r="AW273" s="14" t="s">
        <v>32</v>
      </c>
      <c r="AX273" s="14" t="s">
        <v>76</v>
      </c>
      <c r="AY273" s="253" t="s">
        <v>140</v>
      </c>
    </row>
    <row r="274" s="14" customFormat="1">
      <c r="A274" s="14"/>
      <c r="B274" s="243"/>
      <c r="C274" s="244"/>
      <c r="D274" s="234" t="s">
        <v>150</v>
      </c>
      <c r="E274" s="245" t="s">
        <v>1</v>
      </c>
      <c r="F274" s="246" t="s">
        <v>1064</v>
      </c>
      <c r="G274" s="244"/>
      <c r="H274" s="247">
        <v>0.20000000000000001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150</v>
      </c>
      <c r="AU274" s="253" t="s">
        <v>87</v>
      </c>
      <c r="AV274" s="14" t="s">
        <v>87</v>
      </c>
      <c r="AW274" s="14" t="s">
        <v>32</v>
      </c>
      <c r="AX274" s="14" t="s">
        <v>76</v>
      </c>
      <c r="AY274" s="253" t="s">
        <v>140</v>
      </c>
    </row>
    <row r="275" s="15" customFormat="1">
      <c r="A275" s="15"/>
      <c r="B275" s="254"/>
      <c r="C275" s="255"/>
      <c r="D275" s="234" t="s">
        <v>150</v>
      </c>
      <c r="E275" s="256" t="s">
        <v>1</v>
      </c>
      <c r="F275" s="257" t="s">
        <v>173</v>
      </c>
      <c r="G275" s="255"/>
      <c r="H275" s="258">
        <v>263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150</v>
      </c>
      <c r="AU275" s="264" t="s">
        <v>87</v>
      </c>
      <c r="AV275" s="15" t="s">
        <v>148</v>
      </c>
      <c r="AW275" s="15" t="s">
        <v>32</v>
      </c>
      <c r="AX275" s="15" t="s">
        <v>84</v>
      </c>
      <c r="AY275" s="264" t="s">
        <v>140</v>
      </c>
    </row>
    <row r="276" s="2" customFormat="1" ht="24.15" customHeight="1">
      <c r="A276" s="39"/>
      <c r="B276" s="40"/>
      <c r="C276" s="265" t="s">
        <v>359</v>
      </c>
      <c r="D276" s="265" t="s">
        <v>233</v>
      </c>
      <c r="E276" s="266" t="s">
        <v>1065</v>
      </c>
      <c r="F276" s="267" t="s">
        <v>1066</v>
      </c>
      <c r="G276" s="268" t="s">
        <v>155</v>
      </c>
      <c r="H276" s="269">
        <v>290</v>
      </c>
      <c r="I276" s="270"/>
      <c r="J276" s="271">
        <f>ROUND(I276*H276,2)</f>
        <v>0</v>
      </c>
      <c r="K276" s="267" t="s">
        <v>147</v>
      </c>
      <c r="L276" s="272"/>
      <c r="M276" s="273" t="s">
        <v>1</v>
      </c>
      <c r="N276" s="274" t="s">
        <v>41</v>
      </c>
      <c r="O276" s="92"/>
      <c r="P276" s="228">
        <f>O276*H276</f>
        <v>0</v>
      </c>
      <c r="Q276" s="228">
        <v>0.00029999999999999997</v>
      </c>
      <c r="R276" s="228">
        <f>Q276*H276</f>
        <v>0.086999999999999994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208</v>
      </c>
      <c r="AT276" s="230" t="s">
        <v>233</v>
      </c>
      <c r="AU276" s="230" t="s">
        <v>87</v>
      </c>
      <c r="AY276" s="18" t="s">
        <v>140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148</v>
      </c>
      <c r="BM276" s="230" t="s">
        <v>1067</v>
      </c>
    </row>
    <row r="277" s="13" customFormat="1">
      <c r="A277" s="13"/>
      <c r="B277" s="232"/>
      <c r="C277" s="233"/>
      <c r="D277" s="234" t="s">
        <v>150</v>
      </c>
      <c r="E277" s="235" t="s">
        <v>1</v>
      </c>
      <c r="F277" s="236" t="s">
        <v>1068</v>
      </c>
      <c r="G277" s="233"/>
      <c r="H277" s="235" t="s">
        <v>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150</v>
      </c>
      <c r="AU277" s="242" t="s">
        <v>87</v>
      </c>
      <c r="AV277" s="13" t="s">
        <v>84</v>
      </c>
      <c r="AW277" s="13" t="s">
        <v>32</v>
      </c>
      <c r="AX277" s="13" t="s">
        <v>76</v>
      </c>
      <c r="AY277" s="242" t="s">
        <v>140</v>
      </c>
    </row>
    <row r="278" s="13" customFormat="1">
      <c r="A278" s="13"/>
      <c r="B278" s="232"/>
      <c r="C278" s="233"/>
      <c r="D278" s="234" t="s">
        <v>150</v>
      </c>
      <c r="E278" s="235" t="s">
        <v>1</v>
      </c>
      <c r="F278" s="236" t="s">
        <v>1069</v>
      </c>
      <c r="G278" s="233"/>
      <c r="H278" s="235" t="s">
        <v>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150</v>
      </c>
      <c r="AU278" s="242" t="s">
        <v>87</v>
      </c>
      <c r="AV278" s="13" t="s">
        <v>84</v>
      </c>
      <c r="AW278" s="13" t="s">
        <v>32</v>
      </c>
      <c r="AX278" s="13" t="s">
        <v>76</v>
      </c>
      <c r="AY278" s="242" t="s">
        <v>140</v>
      </c>
    </row>
    <row r="279" s="14" customFormat="1">
      <c r="A279" s="14"/>
      <c r="B279" s="243"/>
      <c r="C279" s="244"/>
      <c r="D279" s="234" t="s">
        <v>150</v>
      </c>
      <c r="E279" s="245" t="s">
        <v>1</v>
      </c>
      <c r="F279" s="246" t="s">
        <v>1070</v>
      </c>
      <c r="G279" s="244"/>
      <c r="H279" s="247">
        <v>290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150</v>
      </c>
      <c r="AU279" s="253" t="s">
        <v>87</v>
      </c>
      <c r="AV279" s="14" t="s">
        <v>87</v>
      </c>
      <c r="AW279" s="14" t="s">
        <v>32</v>
      </c>
      <c r="AX279" s="14" t="s">
        <v>84</v>
      </c>
      <c r="AY279" s="253" t="s">
        <v>140</v>
      </c>
    </row>
    <row r="280" s="12" customFormat="1" ht="22.8" customHeight="1">
      <c r="A280" s="12"/>
      <c r="B280" s="203"/>
      <c r="C280" s="204"/>
      <c r="D280" s="205" t="s">
        <v>75</v>
      </c>
      <c r="E280" s="217" t="s">
        <v>141</v>
      </c>
      <c r="F280" s="217" t="s">
        <v>142</v>
      </c>
      <c r="G280" s="204"/>
      <c r="H280" s="204"/>
      <c r="I280" s="207"/>
      <c r="J280" s="218">
        <f>BK280</f>
        <v>0</v>
      </c>
      <c r="K280" s="204"/>
      <c r="L280" s="209"/>
      <c r="M280" s="210"/>
      <c r="N280" s="211"/>
      <c r="O280" s="211"/>
      <c r="P280" s="212">
        <f>SUM(P281:P291)</f>
        <v>0</v>
      </c>
      <c r="Q280" s="211"/>
      <c r="R280" s="212">
        <f>SUM(R281:R291)</f>
        <v>2.3751199999999999</v>
      </c>
      <c r="S280" s="211"/>
      <c r="T280" s="213">
        <f>SUM(T281:T291)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4" t="s">
        <v>84</v>
      </c>
      <c r="AT280" s="215" t="s">
        <v>75</v>
      </c>
      <c r="AU280" s="215" t="s">
        <v>84</v>
      </c>
      <c r="AY280" s="214" t="s">
        <v>140</v>
      </c>
      <c r="BK280" s="216">
        <f>SUM(BK281:BK291)</f>
        <v>0</v>
      </c>
    </row>
    <row r="281" s="2" customFormat="1" ht="37.8" customHeight="1">
      <c r="A281" s="39"/>
      <c r="B281" s="40"/>
      <c r="C281" s="219" t="s">
        <v>366</v>
      </c>
      <c r="D281" s="219" t="s">
        <v>143</v>
      </c>
      <c r="E281" s="220" t="s">
        <v>1071</v>
      </c>
      <c r="F281" s="221" t="s">
        <v>1072</v>
      </c>
      <c r="G281" s="222" t="s">
        <v>293</v>
      </c>
      <c r="H281" s="223">
        <v>1</v>
      </c>
      <c r="I281" s="224"/>
      <c r="J281" s="225">
        <f>ROUND(I281*H281,2)</f>
        <v>0</v>
      </c>
      <c r="K281" s="221" t="s">
        <v>147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0.18142</v>
      </c>
      <c r="R281" s="228">
        <f>Q281*H281</f>
        <v>0.18142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148</v>
      </c>
      <c r="AT281" s="230" t="s">
        <v>143</v>
      </c>
      <c r="AU281" s="230" t="s">
        <v>87</v>
      </c>
      <c r="AY281" s="18" t="s">
        <v>140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148</v>
      </c>
      <c r="BM281" s="230" t="s">
        <v>1073</v>
      </c>
    </row>
    <row r="282" s="13" customFormat="1">
      <c r="A282" s="13"/>
      <c r="B282" s="232"/>
      <c r="C282" s="233"/>
      <c r="D282" s="234" t="s">
        <v>150</v>
      </c>
      <c r="E282" s="235" t="s">
        <v>1</v>
      </c>
      <c r="F282" s="236" t="s">
        <v>1074</v>
      </c>
      <c r="G282" s="233"/>
      <c r="H282" s="235" t="s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150</v>
      </c>
      <c r="AU282" s="242" t="s">
        <v>87</v>
      </c>
      <c r="AV282" s="13" t="s">
        <v>84</v>
      </c>
      <c r="AW282" s="13" t="s">
        <v>32</v>
      </c>
      <c r="AX282" s="13" t="s">
        <v>76</v>
      </c>
      <c r="AY282" s="242" t="s">
        <v>140</v>
      </c>
    </row>
    <row r="283" s="14" customFormat="1">
      <c r="A283" s="14"/>
      <c r="B283" s="243"/>
      <c r="C283" s="244"/>
      <c r="D283" s="234" t="s">
        <v>150</v>
      </c>
      <c r="E283" s="245" t="s">
        <v>1</v>
      </c>
      <c r="F283" s="246" t="s">
        <v>642</v>
      </c>
      <c r="G283" s="244"/>
      <c r="H283" s="247">
        <v>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150</v>
      </c>
      <c r="AU283" s="253" t="s">
        <v>87</v>
      </c>
      <c r="AV283" s="14" t="s">
        <v>87</v>
      </c>
      <c r="AW283" s="14" t="s">
        <v>32</v>
      </c>
      <c r="AX283" s="14" t="s">
        <v>84</v>
      </c>
      <c r="AY283" s="253" t="s">
        <v>140</v>
      </c>
    </row>
    <row r="284" s="2" customFormat="1" ht="21.75" customHeight="1">
      <c r="A284" s="39"/>
      <c r="B284" s="40"/>
      <c r="C284" s="219" t="s">
        <v>373</v>
      </c>
      <c r="D284" s="219" t="s">
        <v>143</v>
      </c>
      <c r="E284" s="220" t="s">
        <v>1075</v>
      </c>
      <c r="F284" s="221" t="s">
        <v>1076</v>
      </c>
      <c r="G284" s="222" t="s">
        <v>155</v>
      </c>
      <c r="H284" s="223">
        <v>60</v>
      </c>
      <c r="I284" s="224"/>
      <c r="J284" s="225">
        <f>ROUND(I284*H284,2)</f>
        <v>0</v>
      </c>
      <c r="K284" s="221" t="s">
        <v>1</v>
      </c>
      <c r="L284" s="45"/>
      <c r="M284" s="226" t="s">
        <v>1</v>
      </c>
      <c r="N284" s="227" t="s">
        <v>41</v>
      </c>
      <c r="O284" s="92"/>
      <c r="P284" s="228">
        <f>O284*H284</f>
        <v>0</v>
      </c>
      <c r="Q284" s="228">
        <v>0.028570000000000002</v>
      </c>
      <c r="R284" s="228">
        <f>Q284*H284</f>
        <v>1.7142000000000002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148</v>
      </c>
      <c r="AT284" s="230" t="s">
        <v>143</v>
      </c>
      <c r="AU284" s="230" t="s">
        <v>87</v>
      </c>
      <c r="AY284" s="18" t="s">
        <v>140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148</v>
      </c>
      <c r="BM284" s="230" t="s">
        <v>1077</v>
      </c>
    </row>
    <row r="285" s="13" customFormat="1">
      <c r="A285" s="13"/>
      <c r="B285" s="232"/>
      <c r="C285" s="233"/>
      <c r="D285" s="234" t="s">
        <v>150</v>
      </c>
      <c r="E285" s="235" t="s">
        <v>1</v>
      </c>
      <c r="F285" s="236" t="s">
        <v>1078</v>
      </c>
      <c r="G285" s="233"/>
      <c r="H285" s="235" t="s">
        <v>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150</v>
      </c>
      <c r="AU285" s="242" t="s">
        <v>87</v>
      </c>
      <c r="AV285" s="13" t="s">
        <v>84</v>
      </c>
      <c r="AW285" s="13" t="s">
        <v>32</v>
      </c>
      <c r="AX285" s="13" t="s">
        <v>76</v>
      </c>
      <c r="AY285" s="242" t="s">
        <v>140</v>
      </c>
    </row>
    <row r="286" s="13" customFormat="1">
      <c r="A286" s="13"/>
      <c r="B286" s="232"/>
      <c r="C286" s="233"/>
      <c r="D286" s="234" t="s">
        <v>150</v>
      </c>
      <c r="E286" s="235" t="s">
        <v>1</v>
      </c>
      <c r="F286" s="236" t="s">
        <v>1079</v>
      </c>
      <c r="G286" s="233"/>
      <c r="H286" s="235" t="s">
        <v>1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150</v>
      </c>
      <c r="AU286" s="242" t="s">
        <v>87</v>
      </c>
      <c r="AV286" s="13" t="s">
        <v>84</v>
      </c>
      <c r="AW286" s="13" t="s">
        <v>32</v>
      </c>
      <c r="AX286" s="13" t="s">
        <v>76</v>
      </c>
      <c r="AY286" s="242" t="s">
        <v>140</v>
      </c>
    </row>
    <row r="287" s="14" customFormat="1">
      <c r="A287" s="14"/>
      <c r="B287" s="243"/>
      <c r="C287" s="244"/>
      <c r="D287" s="234" t="s">
        <v>150</v>
      </c>
      <c r="E287" s="245" t="s">
        <v>1</v>
      </c>
      <c r="F287" s="246" t="s">
        <v>1080</v>
      </c>
      <c r="G287" s="244"/>
      <c r="H287" s="247">
        <v>60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150</v>
      </c>
      <c r="AU287" s="253" t="s">
        <v>87</v>
      </c>
      <c r="AV287" s="14" t="s">
        <v>87</v>
      </c>
      <c r="AW287" s="14" t="s">
        <v>32</v>
      </c>
      <c r="AX287" s="14" t="s">
        <v>84</v>
      </c>
      <c r="AY287" s="253" t="s">
        <v>140</v>
      </c>
    </row>
    <row r="288" s="2" customFormat="1" ht="24.15" customHeight="1">
      <c r="A288" s="39"/>
      <c r="B288" s="40"/>
      <c r="C288" s="219" t="s">
        <v>381</v>
      </c>
      <c r="D288" s="219" t="s">
        <v>143</v>
      </c>
      <c r="E288" s="220" t="s">
        <v>1081</v>
      </c>
      <c r="F288" s="221" t="s">
        <v>1082</v>
      </c>
      <c r="G288" s="222" t="s">
        <v>155</v>
      </c>
      <c r="H288" s="223">
        <v>10</v>
      </c>
      <c r="I288" s="224"/>
      <c r="J288" s="225">
        <f>ROUND(I288*H288,2)</f>
        <v>0</v>
      </c>
      <c r="K288" s="221" t="s">
        <v>147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0.04795</v>
      </c>
      <c r="R288" s="228">
        <f>Q288*H288</f>
        <v>0.47949999999999998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148</v>
      </c>
      <c r="AT288" s="230" t="s">
        <v>143</v>
      </c>
      <c r="AU288" s="230" t="s">
        <v>87</v>
      </c>
      <c r="AY288" s="18" t="s">
        <v>140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148</v>
      </c>
      <c r="BM288" s="230" t="s">
        <v>1083</v>
      </c>
    </row>
    <row r="289" s="13" customFormat="1">
      <c r="A289" s="13"/>
      <c r="B289" s="232"/>
      <c r="C289" s="233"/>
      <c r="D289" s="234" t="s">
        <v>150</v>
      </c>
      <c r="E289" s="235" t="s">
        <v>1</v>
      </c>
      <c r="F289" s="236" t="s">
        <v>1084</v>
      </c>
      <c r="G289" s="233"/>
      <c r="H289" s="235" t="s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150</v>
      </c>
      <c r="AU289" s="242" t="s">
        <v>87</v>
      </c>
      <c r="AV289" s="13" t="s">
        <v>84</v>
      </c>
      <c r="AW289" s="13" t="s">
        <v>32</v>
      </c>
      <c r="AX289" s="13" t="s">
        <v>76</v>
      </c>
      <c r="AY289" s="242" t="s">
        <v>140</v>
      </c>
    </row>
    <row r="290" s="13" customFormat="1">
      <c r="A290" s="13"/>
      <c r="B290" s="232"/>
      <c r="C290" s="233"/>
      <c r="D290" s="234" t="s">
        <v>150</v>
      </c>
      <c r="E290" s="235" t="s">
        <v>1</v>
      </c>
      <c r="F290" s="236" t="s">
        <v>1085</v>
      </c>
      <c r="G290" s="233"/>
      <c r="H290" s="235" t="s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150</v>
      </c>
      <c r="AU290" s="242" t="s">
        <v>87</v>
      </c>
      <c r="AV290" s="13" t="s">
        <v>84</v>
      </c>
      <c r="AW290" s="13" t="s">
        <v>32</v>
      </c>
      <c r="AX290" s="13" t="s">
        <v>76</v>
      </c>
      <c r="AY290" s="242" t="s">
        <v>140</v>
      </c>
    </row>
    <row r="291" s="14" customFormat="1">
      <c r="A291" s="14"/>
      <c r="B291" s="243"/>
      <c r="C291" s="244"/>
      <c r="D291" s="234" t="s">
        <v>150</v>
      </c>
      <c r="E291" s="245" t="s">
        <v>1</v>
      </c>
      <c r="F291" s="246" t="s">
        <v>1086</v>
      </c>
      <c r="G291" s="244"/>
      <c r="H291" s="247">
        <v>10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150</v>
      </c>
      <c r="AU291" s="253" t="s">
        <v>87</v>
      </c>
      <c r="AV291" s="14" t="s">
        <v>87</v>
      </c>
      <c r="AW291" s="14" t="s">
        <v>32</v>
      </c>
      <c r="AX291" s="14" t="s">
        <v>84</v>
      </c>
      <c r="AY291" s="253" t="s">
        <v>140</v>
      </c>
    </row>
    <row r="292" s="12" customFormat="1" ht="22.8" customHeight="1">
      <c r="A292" s="12"/>
      <c r="B292" s="203"/>
      <c r="C292" s="204"/>
      <c r="D292" s="205" t="s">
        <v>75</v>
      </c>
      <c r="E292" s="217" t="s">
        <v>176</v>
      </c>
      <c r="F292" s="217" t="s">
        <v>1087</v>
      </c>
      <c r="G292" s="204"/>
      <c r="H292" s="204"/>
      <c r="I292" s="207"/>
      <c r="J292" s="218">
        <f>BK292</f>
        <v>0</v>
      </c>
      <c r="K292" s="204"/>
      <c r="L292" s="209"/>
      <c r="M292" s="210"/>
      <c r="N292" s="211"/>
      <c r="O292" s="211"/>
      <c r="P292" s="212">
        <f>SUM(P293:P331)</f>
        <v>0</v>
      </c>
      <c r="Q292" s="211"/>
      <c r="R292" s="212">
        <f>SUM(R293:R331)</f>
        <v>37.650606500000002</v>
      </c>
      <c r="S292" s="211"/>
      <c r="T292" s="213">
        <f>SUM(T293:T331)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84</v>
      </c>
      <c r="AT292" s="215" t="s">
        <v>75</v>
      </c>
      <c r="AU292" s="215" t="s">
        <v>84</v>
      </c>
      <c r="AY292" s="214" t="s">
        <v>140</v>
      </c>
      <c r="BK292" s="216">
        <f>SUM(BK293:BK331)</f>
        <v>0</v>
      </c>
    </row>
    <row r="293" s="2" customFormat="1" ht="24.15" customHeight="1">
      <c r="A293" s="39"/>
      <c r="B293" s="40"/>
      <c r="C293" s="219" t="s">
        <v>387</v>
      </c>
      <c r="D293" s="219" t="s">
        <v>143</v>
      </c>
      <c r="E293" s="220" t="s">
        <v>1088</v>
      </c>
      <c r="F293" s="221" t="s">
        <v>1089</v>
      </c>
      <c r="G293" s="222" t="s">
        <v>155</v>
      </c>
      <c r="H293" s="223">
        <v>18</v>
      </c>
      <c r="I293" s="224"/>
      <c r="J293" s="225">
        <f>ROUND(I293*H293,2)</f>
        <v>0</v>
      </c>
      <c r="K293" s="221" t="s">
        <v>147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0.46000000000000002</v>
      </c>
      <c r="R293" s="228">
        <f>Q293*H293</f>
        <v>8.2800000000000011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148</v>
      </c>
      <c r="AT293" s="230" t="s">
        <v>143</v>
      </c>
      <c r="AU293" s="230" t="s">
        <v>87</v>
      </c>
      <c r="AY293" s="18" t="s">
        <v>140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148</v>
      </c>
      <c r="BM293" s="230" t="s">
        <v>1090</v>
      </c>
    </row>
    <row r="294" s="13" customFormat="1">
      <c r="A294" s="13"/>
      <c r="B294" s="232"/>
      <c r="C294" s="233"/>
      <c r="D294" s="234" t="s">
        <v>150</v>
      </c>
      <c r="E294" s="235" t="s">
        <v>1</v>
      </c>
      <c r="F294" s="236" t="s">
        <v>1091</v>
      </c>
      <c r="G294" s="233"/>
      <c r="H294" s="235" t="s">
        <v>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150</v>
      </c>
      <c r="AU294" s="242" t="s">
        <v>87</v>
      </c>
      <c r="AV294" s="13" t="s">
        <v>84</v>
      </c>
      <c r="AW294" s="13" t="s">
        <v>32</v>
      </c>
      <c r="AX294" s="13" t="s">
        <v>76</v>
      </c>
      <c r="AY294" s="242" t="s">
        <v>140</v>
      </c>
    </row>
    <row r="295" s="14" customFormat="1">
      <c r="A295" s="14"/>
      <c r="B295" s="243"/>
      <c r="C295" s="244"/>
      <c r="D295" s="234" t="s">
        <v>150</v>
      </c>
      <c r="E295" s="245" t="s">
        <v>1</v>
      </c>
      <c r="F295" s="246" t="s">
        <v>922</v>
      </c>
      <c r="G295" s="244"/>
      <c r="H295" s="247">
        <v>18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150</v>
      </c>
      <c r="AU295" s="253" t="s">
        <v>87</v>
      </c>
      <c r="AV295" s="14" t="s">
        <v>87</v>
      </c>
      <c r="AW295" s="14" t="s">
        <v>32</v>
      </c>
      <c r="AX295" s="14" t="s">
        <v>84</v>
      </c>
      <c r="AY295" s="253" t="s">
        <v>140</v>
      </c>
    </row>
    <row r="296" s="2" customFormat="1" ht="24.15" customHeight="1">
      <c r="A296" s="39"/>
      <c r="B296" s="40"/>
      <c r="C296" s="219" t="s">
        <v>402</v>
      </c>
      <c r="D296" s="219" t="s">
        <v>143</v>
      </c>
      <c r="E296" s="220" t="s">
        <v>1092</v>
      </c>
      <c r="F296" s="221" t="s">
        <v>1093</v>
      </c>
      <c r="G296" s="222" t="s">
        <v>155</v>
      </c>
      <c r="H296" s="223">
        <v>18</v>
      </c>
      <c r="I296" s="224"/>
      <c r="J296" s="225">
        <f>ROUND(I296*H296,2)</f>
        <v>0</v>
      </c>
      <c r="K296" s="221" t="s">
        <v>147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0.37190000000000001</v>
      </c>
      <c r="R296" s="228">
        <f>Q296*H296</f>
        <v>6.6942000000000004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148</v>
      </c>
      <c r="AT296" s="230" t="s">
        <v>143</v>
      </c>
      <c r="AU296" s="230" t="s">
        <v>87</v>
      </c>
      <c r="AY296" s="18" t="s">
        <v>140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148</v>
      </c>
      <c r="BM296" s="230" t="s">
        <v>1094</v>
      </c>
    </row>
    <row r="297" s="13" customFormat="1">
      <c r="A297" s="13"/>
      <c r="B297" s="232"/>
      <c r="C297" s="233"/>
      <c r="D297" s="234" t="s">
        <v>150</v>
      </c>
      <c r="E297" s="235" t="s">
        <v>1</v>
      </c>
      <c r="F297" s="236" t="s">
        <v>1091</v>
      </c>
      <c r="G297" s="233"/>
      <c r="H297" s="235" t="s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150</v>
      </c>
      <c r="AU297" s="242" t="s">
        <v>87</v>
      </c>
      <c r="AV297" s="13" t="s">
        <v>84</v>
      </c>
      <c r="AW297" s="13" t="s">
        <v>32</v>
      </c>
      <c r="AX297" s="13" t="s">
        <v>76</v>
      </c>
      <c r="AY297" s="242" t="s">
        <v>140</v>
      </c>
    </row>
    <row r="298" s="14" customFormat="1">
      <c r="A298" s="14"/>
      <c r="B298" s="243"/>
      <c r="C298" s="244"/>
      <c r="D298" s="234" t="s">
        <v>150</v>
      </c>
      <c r="E298" s="245" t="s">
        <v>1</v>
      </c>
      <c r="F298" s="246" t="s">
        <v>922</v>
      </c>
      <c r="G298" s="244"/>
      <c r="H298" s="247">
        <v>18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150</v>
      </c>
      <c r="AU298" s="253" t="s">
        <v>87</v>
      </c>
      <c r="AV298" s="14" t="s">
        <v>87</v>
      </c>
      <c r="AW298" s="14" t="s">
        <v>32</v>
      </c>
      <c r="AX298" s="14" t="s">
        <v>84</v>
      </c>
      <c r="AY298" s="253" t="s">
        <v>140</v>
      </c>
    </row>
    <row r="299" s="2" customFormat="1" ht="24.15" customHeight="1">
      <c r="A299" s="39"/>
      <c r="B299" s="40"/>
      <c r="C299" s="219" t="s">
        <v>408</v>
      </c>
      <c r="D299" s="219" t="s">
        <v>143</v>
      </c>
      <c r="E299" s="220" t="s">
        <v>1095</v>
      </c>
      <c r="F299" s="221" t="s">
        <v>1096</v>
      </c>
      <c r="G299" s="222" t="s">
        <v>155</v>
      </c>
      <c r="H299" s="223">
        <v>18</v>
      </c>
      <c r="I299" s="224"/>
      <c r="J299" s="225">
        <f>ROUND(I299*H299,2)</f>
        <v>0</v>
      </c>
      <c r="K299" s="221" t="s">
        <v>147</v>
      </c>
      <c r="L299" s="45"/>
      <c r="M299" s="226" t="s">
        <v>1</v>
      </c>
      <c r="N299" s="227" t="s">
        <v>41</v>
      </c>
      <c r="O299" s="92"/>
      <c r="P299" s="228">
        <f>O299*H299</f>
        <v>0</v>
      </c>
      <c r="Q299" s="228">
        <v>0.0065199999999999998</v>
      </c>
      <c r="R299" s="228">
        <f>Q299*H299</f>
        <v>0.11735999999999999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148</v>
      </c>
      <c r="AT299" s="230" t="s">
        <v>143</v>
      </c>
      <c r="AU299" s="230" t="s">
        <v>87</v>
      </c>
      <c r="AY299" s="18" t="s">
        <v>140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84</v>
      </c>
      <c r="BK299" s="231">
        <f>ROUND(I299*H299,2)</f>
        <v>0</v>
      </c>
      <c r="BL299" s="18" t="s">
        <v>148</v>
      </c>
      <c r="BM299" s="230" t="s">
        <v>1097</v>
      </c>
    </row>
    <row r="300" s="13" customFormat="1">
      <c r="A300" s="13"/>
      <c r="B300" s="232"/>
      <c r="C300" s="233"/>
      <c r="D300" s="234" t="s">
        <v>150</v>
      </c>
      <c r="E300" s="235" t="s">
        <v>1</v>
      </c>
      <c r="F300" s="236" t="s">
        <v>1091</v>
      </c>
      <c r="G300" s="233"/>
      <c r="H300" s="235" t="s">
        <v>1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150</v>
      </c>
      <c r="AU300" s="242" t="s">
        <v>87</v>
      </c>
      <c r="AV300" s="13" t="s">
        <v>84</v>
      </c>
      <c r="AW300" s="13" t="s">
        <v>32</v>
      </c>
      <c r="AX300" s="13" t="s">
        <v>76</v>
      </c>
      <c r="AY300" s="242" t="s">
        <v>140</v>
      </c>
    </row>
    <row r="301" s="14" customFormat="1">
      <c r="A301" s="14"/>
      <c r="B301" s="243"/>
      <c r="C301" s="244"/>
      <c r="D301" s="234" t="s">
        <v>150</v>
      </c>
      <c r="E301" s="245" t="s">
        <v>1</v>
      </c>
      <c r="F301" s="246" t="s">
        <v>922</v>
      </c>
      <c r="G301" s="244"/>
      <c r="H301" s="247">
        <v>18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150</v>
      </c>
      <c r="AU301" s="253" t="s">
        <v>87</v>
      </c>
      <c r="AV301" s="14" t="s">
        <v>87</v>
      </c>
      <c r="AW301" s="14" t="s">
        <v>32</v>
      </c>
      <c r="AX301" s="14" t="s">
        <v>84</v>
      </c>
      <c r="AY301" s="253" t="s">
        <v>140</v>
      </c>
    </row>
    <row r="302" s="2" customFormat="1" ht="33" customHeight="1">
      <c r="A302" s="39"/>
      <c r="B302" s="40"/>
      <c r="C302" s="219" t="s">
        <v>214</v>
      </c>
      <c r="D302" s="219" t="s">
        <v>143</v>
      </c>
      <c r="E302" s="220" t="s">
        <v>1098</v>
      </c>
      <c r="F302" s="221" t="s">
        <v>1099</v>
      </c>
      <c r="G302" s="222" t="s">
        <v>155</v>
      </c>
      <c r="H302" s="223">
        <v>18</v>
      </c>
      <c r="I302" s="224"/>
      <c r="J302" s="225">
        <f>ROUND(I302*H302,2)</f>
        <v>0</v>
      </c>
      <c r="K302" s="221" t="s">
        <v>147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0.15826000000000001</v>
      </c>
      <c r="R302" s="228">
        <f>Q302*H302</f>
        <v>2.8486800000000003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148</v>
      </c>
      <c r="AT302" s="230" t="s">
        <v>143</v>
      </c>
      <c r="AU302" s="230" t="s">
        <v>87</v>
      </c>
      <c r="AY302" s="18" t="s">
        <v>140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148</v>
      </c>
      <c r="BM302" s="230" t="s">
        <v>1100</v>
      </c>
    </row>
    <row r="303" s="13" customFormat="1">
      <c r="A303" s="13"/>
      <c r="B303" s="232"/>
      <c r="C303" s="233"/>
      <c r="D303" s="234" t="s">
        <v>150</v>
      </c>
      <c r="E303" s="235" t="s">
        <v>1</v>
      </c>
      <c r="F303" s="236" t="s">
        <v>1091</v>
      </c>
      <c r="G303" s="233"/>
      <c r="H303" s="235" t="s">
        <v>1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150</v>
      </c>
      <c r="AU303" s="242" t="s">
        <v>87</v>
      </c>
      <c r="AV303" s="13" t="s">
        <v>84</v>
      </c>
      <c r="AW303" s="13" t="s">
        <v>32</v>
      </c>
      <c r="AX303" s="13" t="s">
        <v>76</v>
      </c>
      <c r="AY303" s="242" t="s">
        <v>140</v>
      </c>
    </row>
    <row r="304" s="14" customFormat="1">
      <c r="A304" s="14"/>
      <c r="B304" s="243"/>
      <c r="C304" s="244"/>
      <c r="D304" s="234" t="s">
        <v>150</v>
      </c>
      <c r="E304" s="245" t="s">
        <v>1</v>
      </c>
      <c r="F304" s="246" t="s">
        <v>922</v>
      </c>
      <c r="G304" s="244"/>
      <c r="H304" s="247">
        <v>18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150</v>
      </c>
      <c r="AU304" s="253" t="s">
        <v>87</v>
      </c>
      <c r="AV304" s="14" t="s">
        <v>87</v>
      </c>
      <c r="AW304" s="14" t="s">
        <v>32</v>
      </c>
      <c r="AX304" s="14" t="s">
        <v>84</v>
      </c>
      <c r="AY304" s="253" t="s">
        <v>140</v>
      </c>
    </row>
    <row r="305" s="2" customFormat="1" ht="24.15" customHeight="1">
      <c r="A305" s="39"/>
      <c r="B305" s="40"/>
      <c r="C305" s="219" t="s">
        <v>420</v>
      </c>
      <c r="D305" s="219" t="s">
        <v>143</v>
      </c>
      <c r="E305" s="220" t="s">
        <v>1101</v>
      </c>
      <c r="F305" s="221" t="s">
        <v>1102</v>
      </c>
      <c r="G305" s="222" t="s">
        <v>155</v>
      </c>
      <c r="H305" s="223">
        <v>18</v>
      </c>
      <c r="I305" s="224"/>
      <c r="J305" s="225">
        <f>ROUND(I305*H305,2)</f>
        <v>0</v>
      </c>
      <c r="K305" s="221" t="s">
        <v>147</v>
      </c>
      <c r="L305" s="45"/>
      <c r="M305" s="226" t="s">
        <v>1</v>
      </c>
      <c r="N305" s="227" t="s">
        <v>41</v>
      </c>
      <c r="O305" s="92"/>
      <c r="P305" s="228">
        <f>O305*H305</f>
        <v>0</v>
      </c>
      <c r="Q305" s="228">
        <v>0.00071000000000000002</v>
      </c>
      <c r="R305" s="228">
        <f>Q305*H305</f>
        <v>0.01278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148</v>
      </c>
      <c r="AT305" s="230" t="s">
        <v>143</v>
      </c>
      <c r="AU305" s="230" t="s">
        <v>87</v>
      </c>
      <c r="AY305" s="18" t="s">
        <v>140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148</v>
      </c>
      <c r="BM305" s="230" t="s">
        <v>1103</v>
      </c>
    </row>
    <row r="306" s="13" customFormat="1">
      <c r="A306" s="13"/>
      <c r="B306" s="232"/>
      <c r="C306" s="233"/>
      <c r="D306" s="234" t="s">
        <v>150</v>
      </c>
      <c r="E306" s="235" t="s">
        <v>1</v>
      </c>
      <c r="F306" s="236" t="s">
        <v>1091</v>
      </c>
      <c r="G306" s="233"/>
      <c r="H306" s="235" t="s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150</v>
      </c>
      <c r="AU306" s="242" t="s">
        <v>87</v>
      </c>
      <c r="AV306" s="13" t="s">
        <v>84</v>
      </c>
      <c r="AW306" s="13" t="s">
        <v>32</v>
      </c>
      <c r="AX306" s="13" t="s">
        <v>76</v>
      </c>
      <c r="AY306" s="242" t="s">
        <v>140</v>
      </c>
    </row>
    <row r="307" s="14" customFormat="1">
      <c r="A307" s="14"/>
      <c r="B307" s="243"/>
      <c r="C307" s="244"/>
      <c r="D307" s="234" t="s">
        <v>150</v>
      </c>
      <c r="E307" s="245" t="s">
        <v>1</v>
      </c>
      <c r="F307" s="246" t="s">
        <v>922</v>
      </c>
      <c r="G307" s="244"/>
      <c r="H307" s="247">
        <v>18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150</v>
      </c>
      <c r="AU307" s="253" t="s">
        <v>87</v>
      </c>
      <c r="AV307" s="14" t="s">
        <v>87</v>
      </c>
      <c r="AW307" s="14" t="s">
        <v>32</v>
      </c>
      <c r="AX307" s="14" t="s">
        <v>84</v>
      </c>
      <c r="AY307" s="253" t="s">
        <v>140</v>
      </c>
    </row>
    <row r="308" s="2" customFormat="1" ht="33" customHeight="1">
      <c r="A308" s="39"/>
      <c r="B308" s="40"/>
      <c r="C308" s="219" t="s">
        <v>427</v>
      </c>
      <c r="D308" s="219" t="s">
        <v>143</v>
      </c>
      <c r="E308" s="220" t="s">
        <v>1104</v>
      </c>
      <c r="F308" s="221" t="s">
        <v>1105</v>
      </c>
      <c r="G308" s="222" t="s">
        <v>155</v>
      </c>
      <c r="H308" s="223">
        <v>18</v>
      </c>
      <c r="I308" s="224"/>
      <c r="J308" s="225">
        <f>ROUND(I308*H308,2)</f>
        <v>0</v>
      </c>
      <c r="K308" s="221" t="s">
        <v>147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0.10373</v>
      </c>
      <c r="R308" s="228">
        <f>Q308*H308</f>
        <v>1.86714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148</v>
      </c>
      <c r="AT308" s="230" t="s">
        <v>143</v>
      </c>
      <c r="AU308" s="230" t="s">
        <v>87</v>
      </c>
      <c r="AY308" s="18" t="s">
        <v>140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148</v>
      </c>
      <c r="BM308" s="230" t="s">
        <v>1106</v>
      </c>
    </row>
    <row r="309" s="13" customFormat="1">
      <c r="A309" s="13"/>
      <c r="B309" s="232"/>
      <c r="C309" s="233"/>
      <c r="D309" s="234" t="s">
        <v>150</v>
      </c>
      <c r="E309" s="235" t="s">
        <v>1</v>
      </c>
      <c r="F309" s="236" t="s">
        <v>1091</v>
      </c>
      <c r="G309" s="233"/>
      <c r="H309" s="235" t="s">
        <v>1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150</v>
      </c>
      <c r="AU309" s="242" t="s">
        <v>87</v>
      </c>
      <c r="AV309" s="13" t="s">
        <v>84</v>
      </c>
      <c r="AW309" s="13" t="s">
        <v>32</v>
      </c>
      <c r="AX309" s="13" t="s">
        <v>76</v>
      </c>
      <c r="AY309" s="242" t="s">
        <v>140</v>
      </c>
    </row>
    <row r="310" s="14" customFormat="1">
      <c r="A310" s="14"/>
      <c r="B310" s="243"/>
      <c r="C310" s="244"/>
      <c r="D310" s="234" t="s">
        <v>150</v>
      </c>
      <c r="E310" s="245" t="s">
        <v>1</v>
      </c>
      <c r="F310" s="246" t="s">
        <v>915</v>
      </c>
      <c r="G310" s="244"/>
      <c r="H310" s="247">
        <v>18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150</v>
      </c>
      <c r="AU310" s="253" t="s">
        <v>87</v>
      </c>
      <c r="AV310" s="14" t="s">
        <v>87</v>
      </c>
      <c r="AW310" s="14" t="s">
        <v>32</v>
      </c>
      <c r="AX310" s="14" t="s">
        <v>84</v>
      </c>
      <c r="AY310" s="253" t="s">
        <v>140</v>
      </c>
    </row>
    <row r="311" s="2" customFormat="1" ht="24.15" customHeight="1">
      <c r="A311" s="39"/>
      <c r="B311" s="40"/>
      <c r="C311" s="219" t="s">
        <v>436</v>
      </c>
      <c r="D311" s="219" t="s">
        <v>143</v>
      </c>
      <c r="E311" s="220" t="s">
        <v>1107</v>
      </c>
      <c r="F311" s="221" t="s">
        <v>1108</v>
      </c>
      <c r="G311" s="222" t="s">
        <v>155</v>
      </c>
      <c r="H311" s="223">
        <v>17</v>
      </c>
      <c r="I311" s="224"/>
      <c r="J311" s="225">
        <f>ROUND(I311*H311,2)</f>
        <v>0</v>
      </c>
      <c r="K311" s="221" t="s">
        <v>147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0.46000000000000002</v>
      </c>
      <c r="R311" s="228">
        <f>Q311*H311</f>
        <v>7.8200000000000003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148</v>
      </c>
      <c r="AT311" s="230" t="s">
        <v>143</v>
      </c>
      <c r="AU311" s="230" t="s">
        <v>87</v>
      </c>
      <c r="AY311" s="18" t="s">
        <v>140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148</v>
      </c>
      <c r="BM311" s="230" t="s">
        <v>1109</v>
      </c>
    </row>
    <row r="312" s="13" customFormat="1">
      <c r="A312" s="13"/>
      <c r="B312" s="232"/>
      <c r="C312" s="233"/>
      <c r="D312" s="234" t="s">
        <v>150</v>
      </c>
      <c r="E312" s="235" t="s">
        <v>1</v>
      </c>
      <c r="F312" s="236" t="s">
        <v>1110</v>
      </c>
      <c r="G312" s="233"/>
      <c r="H312" s="235" t="s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150</v>
      </c>
      <c r="AU312" s="242" t="s">
        <v>87</v>
      </c>
      <c r="AV312" s="13" t="s">
        <v>84</v>
      </c>
      <c r="AW312" s="13" t="s">
        <v>32</v>
      </c>
      <c r="AX312" s="13" t="s">
        <v>76</v>
      </c>
      <c r="AY312" s="242" t="s">
        <v>140</v>
      </c>
    </row>
    <row r="313" s="14" customFormat="1">
      <c r="A313" s="14"/>
      <c r="B313" s="243"/>
      <c r="C313" s="244"/>
      <c r="D313" s="234" t="s">
        <v>150</v>
      </c>
      <c r="E313" s="245" t="s">
        <v>1</v>
      </c>
      <c r="F313" s="246" t="s">
        <v>920</v>
      </c>
      <c r="G313" s="244"/>
      <c r="H313" s="247">
        <v>17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150</v>
      </c>
      <c r="AU313" s="253" t="s">
        <v>87</v>
      </c>
      <c r="AV313" s="14" t="s">
        <v>87</v>
      </c>
      <c r="AW313" s="14" t="s">
        <v>32</v>
      </c>
      <c r="AX313" s="14" t="s">
        <v>84</v>
      </c>
      <c r="AY313" s="253" t="s">
        <v>140</v>
      </c>
    </row>
    <row r="314" s="2" customFormat="1" ht="24.15" customHeight="1">
      <c r="A314" s="39"/>
      <c r="B314" s="40"/>
      <c r="C314" s="219" t="s">
        <v>441</v>
      </c>
      <c r="D314" s="219" t="s">
        <v>143</v>
      </c>
      <c r="E314" s="220" t="s">
        <v>1111</v>
      </c>
      <c r="F314" s="221" t="s">
        <v>1112</v>
      </c>
      <c r="G314" s="222" t="s">
        <v>155</v>
      </c>
      <c r="H314" s="223">
        <v>17</v>
      </c>
      <c r="I314" s="224"/>
      <c r="J314" s="225">
        <f>ROUND(I314*H314,2)</f>
        <v>0</v>
      </c>
      <c r="K314" s="221" t="s">
        <v>147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0.11162</v>
      </c>
      <c r="R314" s="228">
        <f>Q314*H314</f>
        <v>1.89754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148</v>
      </c>
      <c r="AT314" s="230" t="s">
        <v>143</v>
      </c>
      <c r="AU314" s="230" t="s">
        <v>87</v>
      </c>
      <c r="AY314" s="18" t="s">
        <v>140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148</v>
      </c>
      <c r="BM314" s="230" t="s">
        <v>1113</v>
      </c>
    </row>
    <row r="315" s="13" customFormat="1">
      <c r="A315" s="13"/>
      <c r="B315" s="232"/>
      <c r="C315" s="233"/>
      <c r="D315" s="234" t="s">
        <v>150</v>
      </c>
      <c r="E315" s="235" t="s">
        <v>1</v>
      </c>
      <c r="F315" s="236" t="s">
        <v>1114</v>
      </c>
      <c r="G315" s="233"/>
      <c r="H315" s="235" t="s">
        <v>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150</v>
      </c>
      <c r="AU315" s="242" t="s">
        <v>87</v>
      </c>
      <c r="AV315" s="13" t="s">
        <v>84</v>
      </c>
      <c r="AW315" s="13" t="s">
        <v>32</v>
      </c>
      <c r="AX315" s="13" t="s">
        <v>76</v>
      </c>
      <c r="AY315" s="242" t="s">
        <v>140</v>
      </c>
    </row>
    <row r="316" s="14" customFormat="1">
      <c r="A316" s="14"/>
      <c r="B316" s="243"/>
      <c r="C316" s="244"/>
      <c r="D316" s="234" t="s">
        <v>150</v>
      </c>
      <c r="E316" s="245" t="s">
        <v>1</v>
      </c>
      <c r="F316" s="246" t="s">
        <v>910</v>
      </c>
      <c r="G316" s="244"/>
      <c r="H316" s="247">
        <v>17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150</v>
      </c>
      <c r="AU316" s="253" t="s">
        <v>87</v>
      </c>
      <c r="AV316" s="14" t="s">
        <v>87</v>
      </c>
      <c r="AW316" s="14" t="s">
        <v>32</v>
      </c>
      <c r="AX316" s="14" t="s">
        <v>84</v>
      </c>
      <c r="AY316" s="253" t="s">
        <v>140</v>
      </c>
    </row>
    <row r="317" s="2" customFormat="1" ht="16.5" customHeight="1">
      <c r="A317" s="39"/>
      <c r="B317" s="40"/>
      <c r="C317" s="265" t="s">
        <v>445</v>
      </c>
      <c r="D317" s="265" t="s">
        <v>233</v>
      </c>
      <c r="E317" s="266" t="s">
        <v>1115</v>
      </c>
      <c r="F317" s="267" t="s">
        <v>1116</v>
      </c>
      <c r="G317" s="268" t="s">
        <v>155</v>
      </c>
      <c r="H317" s="269">
        <v>18</v>
      </c>
      <c r="I317" s="270"/>
      <c r="J317" s="271">
        <f>ROUND(I317*H317,2)</f>
        <v>0</v>
      </c>
      <c r="K317" s="267" t="s">
        <v>1</v>
      </c>
      <c r="L317" s="272"/>
      <c r="M317" s="273" t="s">
        <v>1</v>
      </c>
      <c r="N317" s="274" t="s">
        <v>41</v>
      </c>
      <c r="O317" s="92"/>
      <c r="P317" s="228">
        <f>O317*H317</f>
        <v>0</v>
      </c>
      <c r="Q317" s="228">
        <v>0.17599999999999999</v>
      </c>
      <c r="R317" s="228">
        <f>Q317*H317</f>
        <v>3.1679999999999997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208</v>
      </c>
      <c r="AT317" s="230" t="s">
        <v>233</v>
      </c>
      <c r="AU317" s="230" t="s">
        <v>87</v>
      </c>
      <c r="AY317" s="18" t="s">
        <v>140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84</v>
      </c>
      <c r="BK317" s="231">
        <f>ROUND(I317*H317,2)</f>
        <v>0</v>
      </c>
      <c r="BL317" s="18" t="s">
        <v>148</v>
      </c>
      <c r="BM317" s="230" t="s">
        <v>1117</v>
      </c>
    </row>
    <row r="318" s="2" customFormat="1">
      <c r="A318" s="39"/>
      <c r="B318" s="40"/>
      <c r="C318" s="41"/>
      <c r="D318" s="234" t="s">
        <v>539</v>
      </c>
      <c r="E318" s="41"/>
      <c r="F318" s="275" t="s">
        <v>1118</v>
      </c>
      <c r="G318" s="41"/>
      <c r="H318" s="41"/>
      <c r="I318" s="276"/>
      <c r="J318" s="41"/>
      <c r="K318" s="41"/>
      <c r="L318" s="45"/>
      <c r="M318" s="277"/>
      <c r="N318" s="278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539</v>
      </c>
      <c r="AU318" s="18" t="s">
        <v>87</v>
      </c>
    </row>
    <row r="319" s="13" customFormat="1">
      <c r="A319" s="13"/>
      <c r="B319" s="232"/>
      <c r="C319" s="233"/>
      <c r="D319" s="234" t="s">
        <v>150</v>
      </c>
      <c r="E319" s="235" t="s">
        <v>1</v>
      </c>
      <c r="F319" s="236" t="s">
        <v>1119</v>
      </c>
      <c r="G319" s="233"/>
      <c r="H319" s="235" t="s">
        <v>1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150</v>
      </c>
      <c r="AU319" s="242" t="s">
        <v>87</v>
      </c>
      <c r="AV319" s="13" t="s">
        <v>84</v>
      </c>
      <c r="AW319" s="13" t="s">
        <v>32</v>
      </c>
      <c r="AX319" s="13" t="s">
        <v>76</v>
      </c>
      <c r="AY319" s="242" t="s">
        <v>140</v>
      </c>
    </row>
    <row r="320" s="13" customFormat="1">
      <c r="A320" s="13"/>
      <c r="B320" s="232"/>
      <c r="C320" s="233"/>
      <c r="D320" s="234" t="s">
        <v>150</v>
      </c>
      <c r="E320" s="235" t="s">
        <v>1</v>
      </c>
      <c r="F320" s="236" t="s">
        <v>1120</v>
      </c>
      <c r="G320" s="233"/>
      <c r="H320" s="235" t="s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150</v>
      </c>
      <c r="AU320" s="242" t="s">
        <v>87</v>
      </c>
      <c r="AV320" s="13" t="s">
        <v>84</v>
      </c>
      <c r="AW320" s="13" t="s">
        <v>32</v>
      </c>
      <c r="AX320" s="13" t="s">
        <v>76</v>
      </c>
      <c r="AY320" s="242" t="s">
        <v>140</v>
      </c>
    </row>
    <row r="321" s="14" customFormat="1">
      <c r="A321" s="14"/>
      <c r="B321" s="243"/>
      <c r="C321" s="244"/>
      <c r="D321" s="234" t="s">
        <v>150</v>
      </c>
      <c r="E321" s="245" t="s">
        <v>1</v>
      </c>
      <c r="F321" s="246" t="s">
        <v>1121</v>
      </c>
      <c r="G321" s="244"/>
      <c r="H321" s="247">
        <v>18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150</v>
      </c>
      <c r="AU321" s="253" t="s">
        <v>87</v>
      </c>
      <c r="AV321" s="14" t="s">
        <v>87</v>
      </c>
      <c r="AW321" s="14" t="s">
        <v>32</v>
      </c>
      <c r="AX321" s="14" t="s">
        <v>84</v>
      </c>
      <c r="AY321" s="253" t="s">
        <v>140</v>
      </c>
    </row>
    <row r="322" s="2" customFormat="1" ht="24.15" customHeight="1">
      <c r="A322" s="39"/>
      <c r="B322" s="40"/>
      <c r="C322" s="219" t="s">
        <v>451</v>
      </c>
      <c r="D322" s="219" t="s">
        <v>143</v>
      </c>
      <c r="E322" s="220" t="s">
        <v>1122</v>
      </c>
      <c r="F322" s="221" t="s">
        <v>1123</v>
      </c>
      <c r="G322" s="222" t="s">
        <v>218</v>
      </c>
      <c r="H322" s="223">
        <v>1.5</v>
      </c>
      <c r="I322" s="224"/>
      <c r="J322" s="225">
        <f>ROUND(I322*H322,2)</f>
        <v>0</v>
      </c>
      <c r="K322" s="221" t="s">
        <v>147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0.24127000000000001</v>
      </c>
      <c r="R322" s="228">
        <f>Q322*H322</f>
        <v>0.36190500000000003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148</v>
      </c>
      <c r="AT322" s="230" t="s">
        <v>143</v>
      </c>
      <c r="AU322" s="230" t="s">
        <v>87</v>
      </c>
      <c r="AY322" s="18" t="s">
        <v>140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148</v>
      </c>
      <c r="BM322" s="230" t="s">
        <v>1124</v>
      </c>
    </row>
    <row r="323" s="13" customFormat="1">
      <c r="A323" s="13"/>
      <c r="B323" s="232"/>
      <c r="C323" s="233"/>
      <c r="D323" s="234" t="s">
        <v>150</v>
      </c>
      <c r="E323" s="235" t="s">
        <v>1</v>
      </c>
      <c r="F323" s="236" t="s">
        <v>1125</v>
      </c>
      <c r="G323" s="233"/>
      <c r="H323" s="235" t="s">
        <v>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150</v>
      </c>
      <c r="AU323" s="242" t="s">
        <v>87</v>
      </c>
      <c r="AV323" s="13" t="s">
        <v>84</v>
      </c>
      <c r="AW323" s="13" t="s">
        <v>32</v>
      </c>
      <c r="AX323" s="13" t="s">
        <v>76</v>
      </c>
      <c r="AY323" s="242" t="s">
        <v>140</v>
      </c>
    </row>
    <row r="324" s="14" customFormat="1">
      <c r="A324" s="14"/>
      <c r="B324" s="243"/>
      <c r="C324" s="244"/>
      <c r="D324" s="234" t="s">
        <v>150</v>
      </c>
      <c r="E324" s="245" t="s">
        <v>1</v>
      </c>
      <c r="F324" s="246" t="s">
        <v>1126</v>
      </c>
      <c r="G324" s="244"/>
      <c r="H324" s="247">
        <v>1.5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150</v>
      </c>
      <c r="AU324" s="253" t="s">
        <v>87</v>
      </c>
      <c r="AV324" s="14" t="s">
        <v>87</v>
      </c>
      <c r="AW324" s="14" t="s">
        <v>32</v>
      </c>
      <c r="AX324" s="14" t="s">
        <v>84</v>
      </c>
      <c r="AY324" s="253" t="s">
        <v>140</v>
      </c>
    </row>
    <row r="325" s="2" customFormat="1" ht="24.15" customHeight="1">
      <c r="A325" s="39"/>
      <c r="B325" s="40"/>
      <c r="C325" s="265" t="s">
        <v>457</v>
      </c>
      <c r="D325" s="265" t="s">
        <v>233</v>
      </c>
      <c r="E325" s="266" t="s">
        <v>1127</v>
      </c>
      <c r="F325" s="267" t="s">
        <v>1128</v>
      </c>
      <c r="G325" s="268" t="s">
        <v>293</v>
      </c>
      <c r="H325" s="269">
        <v>8.0009999999999994</v>
      </c>
      <c r="I325" s="270"/>
      <c r="J325" s="271">
        <f>ROUND(I325*H325,2)</f>
        <v>0</v>
      </c>
      <c r="K325" s="267" t="s">
        <v>1</v>
      </c>
      <c r="L325" s="272"/>
      <c r="M325" s="273" t="s">
        <v>1</v>
      </c>
      <c r="N325" s="274" t="s">
        <v>41</v>
      </c>
      <c r="O325" s="92"/>
      <c r="P325" s="228">
        <f>O325*H325</f>
        <v>0</v>
      </c>
      <c r="Q325" s="228">
        <v>0.061499999999999999</v>
      </c>
      <c r="R325" s="228">
        <f>Q325*H325</f>
        <v>0.49206149999999998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208</v>
      </c>
      <c r="AT325" s="230" t="s">
        <v>233</v>
      </c>
      <c r="AU325" s="230" t="s">
        <v>87</v>
      </c>
      <c r="AY325" s="18" t="s">
        <v>140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148</v>
      </c>
      <c r="BM325" s="230" t="s">
        <v>1129</v>
      </c>
    </row>
    <row r="326" s="13" customFormat="1">
      <c r="A326" s="13"/>
      <c r="B326" s="232"/>
      <c r="C326" s="233"/>
      <c r="D326" s="234" t="s">
        <v>150</v>
      </c>
      <c r="E326" s="235" t="s">
        <v>1</v>
      </c>
      <c r="F326" s="236" t="s">
        <v>1130</v>
      </c>
      <c r="G326" s="233"/>
      <c r="H326" s="235" t="s">
        <v>1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150</v>
      </c>
      <c r="AU326" s="242" t="s">
        <v>87</v>
      </c>
      <c r="AV326" s="13" t="s">
        <v>84</v>
      </c>
      <c r="AW326" s="13" t="s">
        <v>32</v>
      </c>
      <c r="AX326" s="13" t="s">
        <v>76</v>
      </c>
      <c r="AY326" s="242" t="s">
        <v>140</v>
      </c>
    </row>
    <row r="327" s="13" customFormat="1">
      <c r="A327" s="13"/>
      <c r="B327" s="232"/>
      <c r="C327" s="233"/>
      <c r="D327" s="234" t="s">
        <v>150</v>
      </c>
      <c r="E327" s="235" t="s">
        <v>1</v>
      </c>
      <c r="F327" s="236" t="s">
        <v>1131</v>
      </c>
      <c r="G327" s="233"/>
      <c r="H327" s="235" t="s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150</v>
      </c>
      <c r="AU327" s="242" t="s">
        <v>87</v>
      </c>
      <c r="AV327" s="13" t="s">
        <v>84</v>
      </c>
      <c r="AW327" s="13" t="s">
        <v>32</v>
      </c>
      <c r="AX327" s="13" t="s">
        <v>76</v>
      </c>
      <c r="AY327" s="242" t="s">
        <v>140</v>
      </c>
    </row>
    <row r="328" s="14" customFormat="1">
      <c r="A328" s="14"/>
      <c r="B328" s="243"/>
      <c r="C328" s="244"/>
      <c r="D328" s="234" t="s">
        <v>150</v>
      </c>
      <c r="E328" s="245" t="s">
        <v>1</v>
      </c>
      <c r="F328" s="246" t="s">
        <v>1132</v>
      </c>
      <c r="G328" s="244"/>
      <c r="H328" s="247">
        <v>8.0009999999999994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150</v>
      </c>
      <c r="AU328" s="253" t="s">
        <v>87</v>
      </c>
      <c r="AV328" s="14" t="s">
        <v>87</v>
      </c>
      <c r="AW328" s="14" t="s">
        <v>32</v>
      </c>
      <c r="AX328" s="14" t="s">
        <v>84</v>
      </c>
      <c r="AY328" s="253" t="s">
        <v>140</v>
      </c>
    </row>
    <row r="329" s="2" customFormat="1" ht="24.15" customHeight="1">
      <c r="A329" s="39"/>
      <c r="B329" s="40"/>
      <c r="C329" s="219" t="s">
        <v>465</v>
      </c>
      <c r="D329" s="219" t="s">
        <v>143</v>
      </c>
      <c r="E329" s="220" t="s">
        <v>1133</v>
      </c>
      <c r="F329" s="221" t="s">
        <v>1134</v>
      </c>
      <c r="G329" s="222" t="s">
        <v>218</v>
      </c>
      <c r="H329" s="223">
        <v>14</v>
      </c>
      <c r="I329" s="224"/>
      <c r="J329" s="225">
        <f>ROUND(I329*H329,2)</f>
        <v>0</v>
      </c>
      <c r="K329" s="221" t="s">
        <v>147</v>
      </c>
      <c r="L329" s="45"/>
      <c r="M329" s="226" t="s">
        <v>1</v>
      </c>
      <c r="N329" s="227" t="s">
        <v>41</v>
      </c>
      <c r="O329" s="92"/>
      <c r="P329" s="228">
        <f>O329*H329</f>
        <v>0</v>
      </c>
      <c r="Q329" s="228">
        <v>0.29221000000000003</v>
      </c>
      <c r="R329" s="228">
        <f>Q329*H329</f>
        <v>4.0909400000000007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148</v>
      </c>
      <c r="AT329" s="230" t="s">
        <v>143</v>
      </c>
      <c r="AU329" s="230" t="s">
        <v>87</v>
      </c>
      <c r="AY329" s="18" t="s">
        <v>140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148</v>
      </c>
      <c r="BM329" s="230" t="s">
        <v>1135</v>
      </c>
    </row>
    <row r="330" s="13" customFormat="1">
      <c r="A330" s="13"/>
      <c r="B330" s="232"/>
      <c r="C330" s="233"/>
      <c r="D330" s="234" t="s">
        <v>150</v>
      </c>
      <c r="E330" s="235" t="s">
        <v>1</v>
      </c>
      <c r="F330" s="236" t="s">
        <v>1136</v>
      </c>
      <c r="G330" s="233"/>
      <c r="H330" s="235" t="s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150</v>
      </c>
      <c r="AU330" s="242" t="s">
        <v>87</v>
      </c>
      <c r="AV330" s="13" t="s">
        <v>84</v>
      </c>
      <c r="AW330" s="13" t="s">
        <v>32</v>
      </c>
      <c r="AX330" s="13" t="s">
        <v>76</v>
      </c>
      <c r="AY330" s="242" t="s">
        <v>140</v>
      </c>
    </row>
    <row r="331" s="14" customFormat="1">
      <c r="A331" s="14"/>
      <c r="B331" s="243"/>
      <c r="C331" s="244"/>
      <c r="D331" s="234" t="s">
        <v>150</v>
      </c>
      <c r="E331" s="245" t="s">
        <v>1</v>
      </c>
      <c r="F331" s="246" t="s">
        <v>1137</v>
      </c>
      <c r="G331" s="244"/>
      <c r="H331" s="247">
        <v>14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150</v>
      </c>
      <c r="AU331" s="253" t="s">
        <v>87</v>
      </c>
      <c r="AV331" s="14" t="s">
        <v>87</v>
      </c>
      <c r="AW331" s="14" t="s">
        <v>32</v>
      </c>
      <c r="AX331" s="14" t="s">
        <v>84</v>
      </c>
      <c r="AY331" s="253" t="s">
        <v>140</v>
      </c>
    </row>
    <row r="332" s="12" customFormat="1" ht="22.8" customHeight="1">
      <c r="A332" s="12"/>
      <c r="B332" s="203"/>
      <c r="C332" s="204"/>
      <c r="D332" s="205" t="s">
        <v>75</v>
      </c>
      <c r="E332" s="217" t="s">
        <v>174</v>
      </c>
      <c r="F332" s="217" t="s">
        <v>175</v>
      </c>
      <c r="G332" s="204"/>
      <c r="H332" s="204"/>
      <c r="I332" s="207"/>
      <c r="J332" s="218">
        <f>BK332</f>
        <v>0</v>
      </c>
      <c r="K332" s="204"/>
      <c r="L332" s="209"/>
      <c r="M332" s="210"/>
      <c r="N332" s="211"/>
      <c r="O332" s="211"/>
      <c r="P332" s="212">
        <f>P333</f>
        <v>0</v>
      </c>
      <c r="Q332" s="211"/>
      <c r="R332" s="212">
        <f>R333</f>
        <v>0</v>
      </c>
      <c r="S332" s="211"/>
      <c r="T332" s="213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4" t="s">
        <v>84</v>
      </c>
      <c r="AT332" s="215" t="s">
        <v>75</v>
      </c>
      <c r="AU332" s="215" t="s">
        <v>84</v>
      </c>
      <c r="AY332" s="214" t="s">
        <v>140</v>
      </c>
      <c r="BK332" s="216">
        <f>BK333</f>
        <v>0</v>
      </c>
    </row>
    <row r="333" s="2" customFormat="1" ht="24.15" customHeight="1">
      <c r="A333" s="39"/>
      <c r="B333" s="40"/>
      <c r="C333" s="219" t="s">
        <v>476</v>
      </c>
      <c r="D333" s="219" t="s">
        <v>143</v>
      </c>
      <c r="E333" s="220" t="s">
        <v>1138</v>
      </c>
      <c r="F333" s="221" t="s">
        <v>1139</v>
      </c>
      <c r="G333" s="222" t="s">
        <v>155</v>
      </c>
      <c r="H333" s="223">
        <v>1</v>
      </c>
      <c r="I333" s="224"/>
      <c r="J333" s="225">
        <f>ROUND(I333*H333,2)</f>
        <v>0</v>
      </c>
      <c r="K333" s="221" t="s">
        <v>1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148</v>
      </c>
      <c r="AT333" s="230" t="s">
        <v>143</v>
      </c>
      <c r="AU333" s="230" t="s">
        <v>87</v>
      </c>
      <c r="AY333" s="18" t="s">
        <v>140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148</v>
      </c>
      <c r="BM333" s="230" t="s">
        <v>1140</v>
      </c>
    </row>
    <row r="334" s="12" customFormat="1" ht="22.8" customHeight="1">
      <c r="A334" s="12"/>
      <c r="B334" s="203"/>
      <c r="C334" s="204"/>
      <c r="D334" s="205" t="s">
        <v>75</v>
      </c>
      <c r="E334" s="217" t="s">
        <v>239</v>
      </c>
      <c r="F334" s="217" t="s">
        <v>240</v>
      </c>
      <c r="G334" s="204"/>
      <c r="H334" s="204"/>
      <c r="I334" s="207"/>
      <c r="J334" s="218">
        <f>BK334</f>
        <v>0</v>
      </c>
      <c r="K334" s="204"/>
      <c r="L334" s="209"/>
      <c r="M334" s="210"/>
      <c r="N334" s="211"/>
      <c r="O334" s="211"/>
      <c r="P334" s="212">
        <f>SUM(P335:P789)</f>
        <v>0</v>
      </c>
      <c r="Q334" s="211"/>
      <c r="R334" s="212">
        <f>SUM(R335:R789)</f>
        <v>230.44970000000004</v>
      </c>
      <c r="S334" s="211"/>
      <c r="T334" s="213">
        <f>SUM(T335:T789)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4" t="s">
        <v>84</v>
      </c>
      <c r="AT334" s="215" t="s">
        <v>75</v>
      </c>
      <c r="AU334" s="215" t="s">
        <v>84</v>
      </c>
      <c r="AY334" s="214" t="s">
        <v>140</v>
      </c>
      <c r="BK334" s="216">
        <f>SUM(BK335:BK789)</f>
        <v>0</v>
      </c>
    </row>
    <row r="335" s="2" customFormat="1" ht="24.15" customHeight="1">
      <c r="A335" s="39"/>
      <c r="B335" s="40"/>
      <c r="C335" s="219" t="s">
        <v>483</v>
      </c>
      <c r="D335" s="219" t="s">
        <v>143</v>
      </c>
      <c r="E335" s="220" t="s">
        <v>1141</v>
      </c>
      <c r="F335" s="221" t="s">
        <v>1142</v>
      </c>
      <c r="G335" s="222" t="s">
        <v>155</v>
      </c>
      <c r="H335" s="223">
        <v>3441</v>
      </c>
      <c r="I335" s="224"/>
      <c r="J335" s="225">
        <f>ROUND(I335*H335,2)</f>
        <v>0</v>
      </c>
      <c r="K335" s="221" t="s">
        <v>1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148</v>
      </c>
      <c r="AT335" s="230" t="s">
        <v>143</v>
      </c>
      <c r="AU335" s="230" t="s">
        <v>87</v>
      </c>
      <c r="AY335" s="18" t="s">
        <v>140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148</v>
      </c>
      <c r="BM335" s="230" t="s">
        <v>1143</v>
      </c>
    </row>
    <row r="336" s="13" customFormat="1">
      <c r="A336" s="13"/>
      <c r="B336" s="232"/>
      <c r="C336" s="233"/>
      <c r="D336" s="234" t="s">
        <v>150</v>
      </c>
      <c r="E336" s="235" t="s">
        <v>1</v>
      </c>
      <c r="F336" s="236" t="s">
        <v>1144</v>
      </c>
      <c r="G336" s="233"/>
      <c r="H336" s="235" t="s">
        <v>1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150</v>
      </c>
      <c r="AU336" s="242" t="s">
        <v>87</v>
      </c>
      <c r="AV336" s="13" t="s">
        <v>84</v>
      </c>
      <c r="AW336" s="13" t="s">
        <v>32</v>
      </c>
      <c r="AX336" s="13" t="s">
        <v>76</v>
      </c>
      <c r="AY336" s="242" t="s">
        <v>140</v>
      </c>
    </row>
    <row r="337" s="14" customFormat="1">
      <c r="A337" s="14"/>
      <c r="B337" s="243"/>
      <c r="C337" s="244"/>
      <c r="D337" s="234" t="s">
        <v>150</v>
      </c>
      <c r="E337" s="245" t="s">
        <v>1</v>
      </c>
      <c r="F337" s="246" t="s">
        <v>1145</v>
      </c>
      <c r="G337" s="244"/>
      <c r="H337" s="247">
        <v>3603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150</v>
      </c>
      <c r="AU337" s="253" t="s">
        <v>87</v>
      </c>
      <c r="AV337" s="14" t="s">
        <v>87</v>
      </c>
      <c r="AW337" s="14" t="s">
        <v>32</v>
      </c>
      <c r="AX337" s="14" t="s">
        <v>76</v>
      </c>
      <c r="AY337" s="253" t="s">
        <v>140</v>
      </c>
    </row>
    <row r="338" s="13" customFormat="1">
      <c r="A338" s="13"/>
      <c r="B338" s="232"/>
      <c r="C338" s="233"/>
      <c r="D338" s="234" t="s">
        <v>150</v>
      </c>
      <c r="E338" s="235" t="s">
        <v>1</v>
      </c>
      <c r="F338" s="236" t="s">
        <v>1146</v>
      </c>
      <c r="G338" s="233"/>
      <c r="H338" s="235" t="s">
        <v>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150</v>
      </c>
      <c r="AU338" s="242" t="s">
        <v>87</v>
      </c>
      <c r="AV338" s="13" t="s">
        <v>84</v>
      </c>
      <c r="AW338" s="13" t="s">
        <v>32</v>
      </c>
      <c r="AX338" s="13" t="s">
        <v>76</v>
      </c>
      <c r="AY338" s="242" t="s">
        <v>140</v>
      </c>
    </row>
    <row r="339" s="14" customFormat="1">
      <c r="A339" s="14"/>
      <c r="B339" s="243"/>
      <c r="C339" s="244"/>
      <c r="D339" s="234" t="s">
        <v>150</v>
      </c>
      <c r="E339" s="245" t="s">
        <v>1</v>
      </c>
      <c r="F339" s="246" t="s">
        <v>1147</v>
      </c>
      <c r="G339" s="244"/>
      <c r="H339" s="247">
        <v>-162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150</v>
      </c>
      <c r="AU339" s="253" t="s">
        <v>87</v>
      </c>
      <c r="AV339" s="14" t="s">
        <v>87</v>
      </c>
      <c r="AW339" s="14" t="s">
        <v>32</v>
      </c>
      <c r="AX339" s="14" t="s">
        <v>76</v>
      </c>
      <c r="AY339" s="253" t="s">
        <v>140</v>
      </c>
    </row>
    <row r="340" s="15" customFormat="1">
      <c r="A340" s="15"/>
      <c r="B340" s="254"/>
      <c r="C340" s="255"/>
      <c r="D340" s="234" t="s">
        <v>150</v>
      </c>
      <c r="E340" s="256" t="s">
        <v>1</v>
      </c>
      <c r="F340" s="257" t="s">
        <v>173</v>
      </c>
      <c r="G340" s="255"/>
      <c r="H340" s="258">
        <v>3441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150</v>
      </c>
      <c r="AU340" s="264" t="s">
        <v>87</v>
      </c>
      <c r="AV340" s="15" t="s">
        <v>148</v>
      </c>
      <c r="AW340" s="15" t="s">
        <v>32</v>
      </c>
      <c r="AX340" s="15" t="s">
        <v>84</v>
      </c>
      <c r="AY340" s="264" t="s">
        <v>140</v>
      </c>
    </row>
    <row r="341" s="2" customFormat="1" ht="21.75" customHeight="1">
      <c r="A341" s="39"/>
      <c r="B341" s="40"/>
      <c r="C341" s="219" t="s">
        <v>489</v>
      </c>
      <c r="D341" s="219" t="s">
        <v>143</v>
      </c>
      <c r="E341" s="220" t="s">
        <v>1148</v>
      </c>
      <c r="F341" s="221" t="s">
        <v>1149</v>
      </c>
      <c r="G341" s="222" t="s">
        <v>155</v>
      </c>
      <c r="H341" s="223">
        <v>2629</v>
      </c>
      <c r="I341" s="224"/>
      <c r="J341" s="225">
        <f>ROUND(I341*H341,2)</f>
        <v>0</v>
      </c>
      <c r="K341" s="221" t="s">
        <v>1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148</v>
      </c>
      <c r="AT341" s="230" t="s">
        <v>143</v>
      </c>
      <c r="AU341" s="230" t="s">
        <v>87</v>
      </c>
      <c r="AY341" s="18" t="s">
        <v>140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148</v>
      </c>
      <c r="BM341" s="230" t="s">
        <v>1150</v>
      </c>
    </row>
    <row r="342" s="13" customFormat="1">
      <c r="A342" s="13"/>
      <c r="B342" s="232"/>
      <c r="C342" s="233"/>
      <c r="D342" s="234" t="s">
        <v>150</v>
      </c>
      <c r="E342" s="235" t="s">
        <v>1</v>
      </c>
      <c r="F342" s="236" t="s">
        <v>1151</v>
      </c>
      <c r="G342" s="233"/>
      <c r="H342" s="235" t="s">
        <v>1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150</v>
      </c>
      <c r="AU342" s="242" t="s">
        <v>87</v>
      </c>
      <c r="AV342" s="13" t="s">
        <v>84</v>
      </c>
      <c r="AW342" s="13" t="s">
        <v>32</v>
      </c>
      <c r="AX342" s="13" t="s">
        <v>76</v>
      </c>
      <c r="AY342" s="242" t="s">
        <v>140</v>
      </c>
    </row>
    <row r="343" s="14" customFormat="1">
      <c r="A343" s="14"/>
      <c r="B343" s="243"/>
      <c r="C343" s="244"/>
      <c r="D343" s="234" t="s">
        <v>150</v>
      </c>
      <c r="E343" s="245" t="s">
        <v>1</v>
      </c>
      <c r="F343" s="246" t="s">
        <v>1152</v>
      </c>
      <c r="G343" s="244"/>
      <c r="H343" s="247">
        <v>2629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150</v>
      </c>
      <c r="AU343" s="253" t="s">
        <v>87</v>
      </c>
      <c r="AV343" s="14" t="s">
        <v>87</v>
      </c>
      <c r="AW343" s="14" t="s">
        <v>32</v>
      </c>
      <c r="AX343" s="14" t="s">
        <v>84</v>
      </c>
      <c r="AY343" s="253" t="s">
        <v>140</v>
      </c>
    </row>
    <row r="344" s="13" customFormat="1">
      <c r="A344" s="13"/>
      <c r="B344" s="232"/>
      <c r="C344" s="233"/>
      <c r="D344" s="234" t="s">
        <v>150</v>
      </c>
      <c r="E344" s="235" t="s">
        <v>1</v>
      </c>
      <c r="F344" s="236" t="s">
        <v>1153</v>
      </c>
      <c r="G344" s="233"/>
      <c r="H344" s="235" t="s">
        <v>1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150</v>
      </c>
      <c r="AU344" s="242" t="s">
        <v>87</v>
      </c>
      <c r="AV344" s="13" t="s">
        <v>84</v>
      </c>
      <c r="AW344" s="13" t="s">
        <v>32</v>
      </c>
      <c r="AX344" s="13" t="s">
        <v>76</v>
      </c>
      <c r="AY344" s="242" t="s">
        <v>140</v>
      </c>
    </row>
    <row r="345" s="2" customFormat="1" ht="24.15" customHeight="1">
      <c r="A345" s="39"/>
      <c r="B345" s="40"/>
      <c r="C345" s="219" t="s">
        <v>501</v>
      </c>
      <c r="D345" s="219" t="s">
        <v>143</v>
      </c>
      <c r="E345" s="220" t="s">
        <v>1154</v>
      </c>
      <c r="F345" s="221" t="s">
        <v>1155</v>
      </c>
      <c r="G345" s="222" t="s">
        <v>155</v>
      </c>
      <c r="H345" s="223">
        <v>2629</v>
      </c>
      <c r="I345" s="224"/>
      <c r="J345" s="225">
        <f>ROUND(I345*H345,2)</f>
        <v>0</v>
      </c>
      <c r="K345" s="221" t="s">
        <v>147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0.020480000000000002</v>
      </c>
      <c r="R345" s="228">
        <f>Q345*H345</f>
        <v>53.841920000000002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148</v>
      </c>
      <c r="AT345" s="230" t="s">
        <v>143</v>
      </c>
      <c r="AU345" s="230" t="s">
        <v>87</v>
      </c>
      <c r="AY345" s="18" t="s">
        <v>140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148</v>
      </c>
      <c r="BM345" s="230" t="s">
        <v>1156</v>
      </c>
    </row>
    <row r="346" s="13" customFormat="1">
      <c r="A346" s="13"/>
      <c r="B346" s="232"/>
      <c r="C346" s="233"/>
      <c r="D346" s="234" t="s">
        <v>150</v>
      </c>
      <c r="E346" s="235" t="s">
        <v>1</v>
      </c>
      <c r="F346" s="236" t="s">
        <v>1157</v>
      </c>
      <c r="G346" s="233"/>
      <c r="H346" s="235" t="s">
        <v>1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150</v>
      </c>
      <c r="AU346" s="242" t="s">
        <v>87</v>
      </c>
      <c r="AV346" s="13" t="s">
        <v>84</v>
      </c>
      <c r="AW346" s="13" t="s">
        <v>32</v>
      </c>
      <c r="AX346" s="13" t="s">
        <v>76</v>
      </c>
      <c r="AY346" s="242" t="s">
        <v>140</v>
      </c>
    </row>
    <row r="347" s="13" customFormat="1">
      <c r="A347" s="13"/>
      <c r="B347" s="232"/>
      <c r="C347" s="233"/>
      <c r="D347" s="234" t="s">
        <v>150</v>
      </c>
      <c r="E347" s="235" t="s">
        <v>1</v>
      </c>
      <c r="F347" s="236" t="s">
        <v>1158</v>
      </c>
      <c r="G347" s="233"/>
      <c r="H347" s="235" t="s">
        <v>1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150</v>
      </c>
      <c r="AU347" s="242" t="s">
        <v>87</v>
      </c>
      <c r="AV347" s="13" t="s">
        <v>84</v>
      </c>
      <c r="AW347" s="13" t="s">
        <v>32</v>
      </c>
      <c r="AX347" s="13" t="s">
        <v>76</v>
      </c>
      <c r="AY347" s="242" t="s">
        <v>140</v>
      </c>
    </row>
    <row r="348" s="13" customFormat="1">
      <c r="A348" s="13"/>
      <c r="B348" s="232"/>
      <c r="C348" s="233"/>
      <c r="D348" s="234" t="s">
        <v>150</v>
      </c>
      <c r="E348" s="235" t="s">
        <v>1</v>
      </c>
      <c r="F348" s="236" t="s">
        <v>1159</v>
      </c>
      <c r="G348" s="233"/>
      <c r="H348" s="235" t="s">
        <v>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150</v>
      </c>
      <c r="AU348" s="242" t="s">
        <v>87</v>
      </c>
      <c r="AV348" s="13" t="s">
        <v>84</v>
      </c>
      <c r="AW348" s="13" t="s">
        <v>32</v>
      </c>
      <c r="AX348" s="13" t="s">
        <v>76</v>
      </c>
      <c r="AY348" s="242" t="s">
        <v>140</v>
      </c>
    </row>
    <row r="349" s="13" customFormat="1">
      <c r="A349" s="13"/>
      <c r="B349" s="232"/>
      <c r="C349" s="233"/>
      <c r="D349" s="234" t="s">
        <v>150</v>
      </c>
      <c r="E349" s="235" t="s">
        <v>1</v>
      </c>
      <c r="F349" s="236" t="s">
        <v>1160</v>
      </c>
      <c r="G349" s="233"/>
      <c r="H349" s="235" t="s">
        <v>1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150</v>
      </c>
      <c r="AU349" s="242" t="s">
        <v>87</v>
      </c>
      <c r="AV349" s="13" t="s">
        <v>84</v>
      </c>
      <c r="AW349" s="13" t="s">
        <v>32</v>
      </c>
      <c r="AX349" s="13" t="s">
        <v>76</v>
      </c>
      <c r="AY349" s="242" t="s">
        <v>140</v>
      </c>
    </row>
    <row r="350" s="14" customFormat="1">
      <c r="A350" s="14"/>
      <c r="B350" s="243"/>
      <c r="C350" s="244"/>
      <c r="D350" s="234" t="s">
        <v>150</v>
      </c>
      <c r="E350" s="245" t="s">
        <v>1</v>
      </c>
      <c r="F350" s="246" t="s">
        <v>1161</v>
      </c>
      <c r="G350" s="244"/>
      <c r="H350" s="247">
        <v>2629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150</v>
      </c>
      <c r="AU350" s="253" t="s">
        <v>87</v>
      </c>
      <c r="AV350" s="14" t="s">
        <v>87</v>
      </c>
      <c r="AW350" s="14" t="s">
        <v>32</v>
      </c>
      <c r="AX350" s="14" t="s">
        <v>84</v>
      </c>
      <c r="AY350" s="253" t="s">
        <v>140</v>
      </c>
    </row>
    <row r="351" s="2" customFormat="1" ht="24.15" customHeight="1">
      <c r="A351" s="39"/>
      <c r="B351" s="40"/>
      <c r="C351" s="219" t="s">
        <v>506</v>
      </c>
      <c r="D351" s="219" t="s">
        <v>143</v>
      </c>
      <c r="E351" s="220" t="s">
        <v>1162</v>
      </c>
      <c r="F351" s="221" t="s">
        <v>1163</v>
      </c>
      <c r="G351" s="222" t="s">
        <v>155</v>
      </c>
      <c r="H351" s="223">
        <v>151</v>
      </c>
      <c r="I351" s="224"/>
      <c r="J351" s="225">
        <f>ROUND(I351*H351,2)</f>
        <v>0</v>
      </c>
      <c r="K351" s="221" t="s">
        <v>147</v>
      </c>
      <c r="L351" s="45"/>
      <c r="M351" s="226" t="s">
        <v>1</v>
      </c>
      <c r="N351" s="227" t="s">
        <v>41</v>
      </c>
      <c r="O351" s="92"/>
      <c r="P351" s="228">
        <f>O351*H351</f>
        <v>0</v>
      </c>
      <c r="Q351" s="228">
        <v>0.020480000000000002</v>
      </c>
      <c r="R351" s="228">
        <f>Q351*H351</f>
        <v>3.0924800000000001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148</v>
      </c>
      <c r="AT351" s="230" t="s">
        <v>143</v>
      </c>
      <c r="AU351" s="230" t="s">
        <v>87</v>
      </c>
      <c r="AY351" s="18" t="s">
        <v>140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84</v>
      </c>
      <c r="BK351" s="231">
        <f>ROUND(I351*H351,2)</f>
        <v>0</v>
      </c>
      <c r="BL351" s="18" t="s">
        <v>148</v>
      </c>
      <c r="BM351" s="230" t="s">
        <v>1164</v>
      </c>
    </row>
    <row r="352" s="13" customFormat="1">
      <c r="A352" s="13"/>
      <c r="B352" s="232"/>
      <c r="C352" s="233"/>
      <c r="D352" s="234" t="s">
        <v>150</v>
      </c>
      <c r="E352" s="235" t="s">
        <v>1</v>
      </c>
      <c r="F352" s="236" t="s">
        <v>1157</v>
      </c>
      <c r="G352" s="233"/>
      <c r="H352" s="235" t="s">
        <v>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150</v>
      </c>
      <c r="AU352" s="242" t="s">
        <v>87</v>
      </c>
      <c r="AV352" s="13" t="s">
        <v>84</v>
      </c>
      <c r="AW352" s="13" t="s">
        <v>32</v>
      </c>
      <c r="AX352" s="13" t="s">
        <v>76</v>
      </c>
      <c r="AY352" s="242" t="s">
        <v>140</v>
      </c>
    </row>
    <row r="353" s="13" customFormat="1">
      <c r="A353" s="13"/>
      <c r="B353" s="232"/>
      <c r="C353" s="233"/>
      <c r="D353" s="234" t="s">
        <v>150</v>
      </c>
      <c r="E353" s="235" t="s">
        <v>1</v>
      </c>
      <c r="F353" s="236" t="s">
        <v>1159</v>
      </c>
      <c r="G353" s="233"/>
      <c r="H353" s="235" t="s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150</v>
      </c>
      <c r="AU353" s="242" t="s">
        <v>87</v>
      </c>
      <c r="AV353" s="13" t="s">
        <v>84</v>
      </c>
      <c r="AW353" s="13" t="s">
        <v>32</v>
      </c>
      <c r="AX353" s="13" t="s">
        <v>76</v>
      </c>
      <c r="AY353" s="242" t="s">
        <v>140</v>
      </c>
    </row>
    <row r="354" s="13" customFormat="1">
      <c r="A354" s="13"/>
      <c r="B354" s="232"/>
      <c r="C354" s="233"/>
      <c r="D354" s="234" t="s">
        <v>150</v>
      </c>
      <c r="E354" s="235" t="s">
        <v>1</v>
      </c>
      <c r="F354" s="236" t="s">
        <v>1165</v>
      </c>
      <c r="G354" s="233"/>
      <c r="H354" s="235" t="s">
        <v>1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150</v>
      </c>
      <c r="AU354" s="242" t="s">
        <v>87</v>
      </c>
      <c r="AV354" s="13" t="s">
        <v>84</v>
      </c>
      <c r="AW354" s="13" t="s">
        <v>32</v>
      </c>
      <c r="AX354" s="13" t="s">
        <v>76</v>
      </c>
      <c r="AY354" s="242" t="s">
        <v>140</v>
      </c>
    </row>
    <row r="355" s="14" customFormat="1">
      <c r="A355" s="14"/>
      <c r="B355" s="243"/>
      <c r="C355" s="244"/>
      <c r="D355" s="234" t="s">
        <v>150</v>
      </c>
      <c r="E355" s="245" t="s">
        <v>1</v>
      </c>
      <c r="F355" s="246" t="s">
        <v>1166</v>
      </c>
      <c r="G355" s="244"/>
      <c r="H355" s="247">
        <v>151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150</v>
      </c>
      <c r="AU355" s="253" t="s">
        <v>87</v>
      </c>
      <c r="AV355" s="14" t="s">
        <v>87</v>
      </c>
      <c r="AW355" s="14" t="s">
        <v>32</v>
      </c>
      <c r="AX355" s="14" t="s">
        <v>84</v>
      </c>
      <c r="AY355" s="253" t="s">
        <v>140</v>
      </c>
    </row>
    <row r="356" s="2" customFormat="1" ht="24.15" customHeight="1">
      <c r="A356" s="39"/>
      <c r="B356" s="40"/>
      <c r="C356" s="219" t="s">
        <v>512</v>
      </c>
      <c r="D356" s="219" t="s">
        <v>143</v>
      </c>
      <c r="E356" s="220" t="s">
        <v>1167</v>
      </c>
      <c r="F356" s="221" t="s">
        <v>1155</v>
      </c>
      <c r="G356" s="222" t="s">
        <v>155</v>
      </c>
      <c r="H356" s="223">
        <v>1033</v>
      </c>
      <c r="I356" s="224"/>
      <c r="J356" s="225">
        <f>ROUND(I356*H356,2)</f>
        <v>0</v>
      </c>
      <c r="K356" s="221" t="s">
        <v>147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0.020480000000000002</v>
      </c>
      <c r="R356" s="228">
        <f>Q356*H356</f>
        <v>21.155840000000001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148</v>
      </c>
      <c r="AT356" s="230" t="s">
        <v>143</v>
      </c>
      <c r="AU356" s="230" t="s">
        <v>87</v>
      </c>
      <c r="AY356" s="18" t="s">
        <v>140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148</v>
      </c>
      <c r="BM356" s="230" t="s">
        <v>1168</v>
      </c>
    </row>
    <row r="357" s="13" customFormat="1">
      <c r="A357" s="13"/>
      <c r="B357" s="232"/>
      <c r="C357" s="233"/>
      <c r="D357" s="234" t="s">
        <v>150</v>
      </c>
      <c r="E357" s="235" t="s">
        <v>1</v>
      </c>
      <c r="F357" s="236" t="s">
        <v>1169</v>
      </c>
      <c r="G357" s="233"/>
      <c r="H357" s="235" t="s">
        <v>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150</v>
      </c>
      <c r="AU357" s="242" t="s">
        <v>87</v>
      </c>
      <c r="AV357" s="13" t="s">
        <v>84</v>
      </c>
      <c r="AW357" s="13" t="s">
        <v>32</v>
      </c>
      <c r="AX357" s="13" t="s">
        <v>76</v>
      </c>
      <c r="AY357" s="242" t="s">
        <v>140</v>
      </c>
    </row>
    <row r="358" s="13" customFormat="1">
      <c r="A358" s="13"/>
      <c r="B358" s="232"/>
      <c r="C358" s="233"/>
      <c r="D358" s="234" t="s">
        <v>150</v>
      </c>
      <c r="E358" s="235" t="s">
        <v>1</v>
      </c>
      <c r="F358" s="236" t="s">
        <v>1170</v>
      </c>
      <c r="G358" s="233"/>
      <c r="H358" s="235" t="s">
        <v>1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150</v>
      </c>
      <c r="AU358" s="242" t="s">
        <v>87</v>
      </c>
      <c r="AV358" s="13" t="s">
        <v>84</v>
      </c>
      <c r="AW358" s="13" t="s">
        <v>32</v>
      </c>
      <c r="AX358" s="13" t="s">
        <v>76</v>
      </c>
      <c r="AY358" s="242" t="s">
        <v>140</v>
      </c>
    </row>
    <row r="359" s="13" customFormat="1">
      <c r="A359" s="13"/>
      <c r="B359" s="232"/>
      <c r="C359" s="233"/>
      <c r="D359" s="234" t="s">
        <v>150</v>
      </c>
      <c r="E359" s="235" t="s">
        <v>1</v>
      </c>
      <c r="F359" s="236" t="s">
        <v>1171</v>
      </c>
      <c r="G359" s="233"/>
      <c r="H359" s="235" t="s">
        <v>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150</v>
      </c>
      <c r="AU359" s="242" t="s">
        <v>87</v>
      </c>
      <c r="AV359" s="13" t="s">
        <v>84</v>
      </c>
      <c r="AW359" s="13" t="s">
        <v>32</v>
      </c>
      <c r="AX359" s="13" t="s">
        <v>76</v>
      </c>
      <c r="AY359" s="242" t="s">
        <v>140</v>
      </c>
    </row>
    <row r="360" s="14" customFormat="1">
      <c r="A360" s="14"/>
      <c r="B360" s="243"/>
      <c r="C360" s="244"/>
      <c r="D360" s="234" t="s">
        <v>150</v>
      </c>
      <c r="E360" s="245" t="s">
        <v>1</v>
      </c>
      <c r="F360" s="246" t="s">
        <v>1172</v>
      </c>
      <c r="G360" s="244"/>
      <c r="H360" s="247">
        <v>22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150</v>
      </c>
      <c r="AU360" s="253" t="s">
        <v>87</v>
      </c>
      <c r="AV360" s="14" t="s">
        <v>87</v>
      </c>
      <c r="AW360" s="14" t="s">
        <v>32</v>
      </c>
      <c r="AX360" s="14" t="s">
        <v>76</v>
      </c>
      <c r="AY360" s="253" t="s">
        <v>140</v>
      </c>
    </row>
    <row r="361" s="13" customFormat="1">
      <c r="A361" s="13"/>
      <c r="B361" s="232"/>
      <c r="C361" s="233"/>
      <c r="D361" s="234" t="s">
        <v>150</v>
      </c>
      <c r="E361" s="235" t="s">
        <v>1</v>
      </c>
      <c r="F361" s="236" t="s">
        <v>1173</v>
      </c>
      <c r="G361" s="233"/>
      <c r="H361" s="235" t="s">
        <v>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150</v>
      </c>
      <c r="AU361" s="242" t="s">
        <v>87</v>
      </c>
      <c r="AV361" s="13" t="s">
        <v>84</v>
      </c>
      <c r="AW361" s="13" t="s">
        <v>32</v>
      </c>
      <c r="AX361" s="13" t="s">
        <v>76</v>
      </c>
      <c r="AY361" s="242" t="s">
        <v>140</v>
      </c>
    </row>
    <row r="362" s="13" customFormat="1">
      <c r="A362" s="13"/>
      <c r="B362" s="232"/>
      <c r="C362" s="233"/>
      <c r="D362" s="234" t="s">
        <v>150</v>
      </c>
      <c r="E362" s="235" t="s">
        <v>1</v>
      </c>
      <c r="F362" s="236" t="s">
        <v>1174</v>
      </c>
      <c r="G362" s="233"/>
      <c r="H362" s="235" t="s">
        <v>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150</v>
      </c>
      <c r="AU362" s="242" t="s">
        <v>87</v>
      </c>
      <c r="AV362" s="13" t="s">
        <v>84</v>
      </c>
      <c r="AW362" s="13" t="s">
        <v>32</v>
      </c>
      <c r="AX362" s="13" t="s">
        <v>76</v>
      </c>
      <c r="AY362" s="242" t="s">
        <v>140</v>
      </c>
    </row>
    <row r="363" s="14" customFormat="1">
      <c r="A363" s="14"/>
      <c r="B363" s="243"/>
      <c r="C363" s="244"/>
      <c r="D363" s="234" t="s">
        <v>150</v>
      </c>
      <c r="E363" s="245" t="s">
        <v>1</v>
      </c>
      <c r="F363" s="246" t="s">
        <v>1175</v>
      </c>
      <c r="G363" s="244"/>
      <c r="H363" s="247">
        <v>69.299999999999997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150</v>
      </c>
      <c r="AU363" s="253" t="s">
        <v>87</v>
      </c>
      <c r="AV363" s="14" t="s">
        <v>87</v>
      </c>
      <c r="AW363" s="14" t="s">
        <v>32</v>
      </c>
      <c r="AX363" s="14" t="s">
        <v>76</v>
      </c>
      <c r="AY363" s="253" t="s">
        <v>140</v>
      </c>
    </row>
    <row r="364" s="13" customFormat="1">
      <c r="A364" s="13"/>
      <c r="B364" s="232"/>
      <c r="C364" s="233"/>
      <c r="D364" s="234" t="s">
        <v>150</v>
      </c>
      <c r="E364" s="235" t="s">
        <v>1</v>
      </c>
      <c r="F364" s="236" t="s">
        <v>1176</v>
      </c>
      <c r="G364" s="233"/>
      <c r="H364" s="235" t="s">
        <v>1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150</v>
      </c>
      <c r="AU364" s="242" t="s">
        <v>87</v>
      </c>
      <c r="AV364" s="13" t="s">
        <v>84</v>
      </c>
      <c r="AW364" s="13" t="s">
        <v>32</v>
      </c>
      <c r="AX364" s="13" t="s">
        <v>76</v>
      </c>
      <c r="AY364" s="242" t="s">
        <v>140</v>
      </c>
    </row>
    <row r="365" s="13" customFormat="1">
      <c r="A365" s="13"/>
      <c r="B365" s="232"/>
      <c r="C365" s="233"/>
      <c r="D365" s="234" t="s">
        <v>150</v>
      </c>
      <c r="E365" s="235" t="s">
        <v>1</v>
      </c>
      <c r="F365" s="236" t="s">
        <v>1177</v>
      </c>
      <c r="G365" s="233"/>
      <c r="H365" s="235" t="s">
        <v>1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150</v>
      </c>
      <c r="AU365" s="242" t="s">
        <v>87</v>
      </c>
      <c r="AV365" s="13" t="s">
        <v>84</v>
      </c>
      <c r="AW365" s="13" t="s">
        <v>32</v>
      </c>
      <c r="AX365" s="13" t="s">
        <v>76</v>
      </c>
      <c r="AY365" s="242" t="s">
        <v>140</v>
      </c>
    </row>
    <row r="366" s="14" customFormat="1">
      <c r="A366" s="14"/>
      <c r="B366" s="243"/>
      <c r="C366" s="244"/>
      <c r="D366" s="234" t="s">
        <v>150</v>
      </c>
      <c r="E366" s="245" t="s">
        <v>1</v>
      </c>
      <c r="F366" s="246" t="s">
        <v>1178</v>
      </c>
      <c r="G366" s="244"/>
      <c r="H366" s="247">
        <v>716.70000000000005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150</v>
      </c>
      <c r="AU366" s="253" t="s">
        <v>87</v>
      </c>
      <c r="AV366" s="14" t="s">
        <v>87</v>
      </c>
      <c r="AW366" s="14" t="s">
        <v>32</v>
      </c>
      <c r="AX366" s="14" t="s">
        <v>76</v>
      </c>
      <c r="AY366" s="253" t="s">
        <v>140</v>
      </c>
    </row>
    <row r="367" s="13" customFormat="1">
      <c r="A367" s="13"/>
      <c r="B367" s="232"/>
      <c r="C367" s="233"/>
      <c r="D367" s="234" t="s">
        <v>150</v>
      </c>
      <c r="E367" s="235" t="s">
        <v>1</v>
      </c>
      <c r="F367" s="236" t="s">
        <v>1179</v>
      </c>
      <c r="G367" s="233"/>
      <c r="H367" s="235" t="s">
        <v>1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150</v>
      </c>
      <c r="AU367" s="242" t="s">
        <v>87</v>
      </c>
      <c r="AV367" s="13" t="s">
        <v>84</v>
      </c>
      <c r="AW367" s="13" t="s">
        <v>32</v>
      </c>
      <c r="AX367" s="13" t="s">
        <v>76</v>
      </c>
      <c r="AY367" s="242" t="s">
        <v>140</v>
      </c>
    </row>
    <row r="368" s="13" customFormat="1">
      <c r="A368" s="13"/>
      <c r="B368" s="232"/>
      <c r="C368" s="233"/>
      <c r="D368" s="234" t="s">
        <v>150</v>
      </c>
      <c r="E368" s="235" t="s">
        <v>1</v>
      </c>
      <c r="F368" s="236" t="s">
        <v>1180</v>
      </c>
      <c r="G368" s="233"/>
      <c r="H368" s="235" t="s">
        <v>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150</v>
      </c>
      <c r="AU368" s="242" t="s">
        <v>87</v>
      </c>
      <c r="AV368" s="13" t="s">
        <v>84</v>
      </c>
      <c r="AW368" s="13" t="s">
        <v>32</v>
      </c>
      <c r="AX368" s="13" t="s">
        <v>76</v>
      </c>
      <c r="AY368" s="242" t="s">
        <v>140</v>
      </c>
    </row>
    <row r="369" s="14" customFormat="1">
      <c r="A369" s="14"/>
      <c r="B369" s="243"/>
      <c r="C369" s="244"/>
      <c r="D369" s="234" t="s">
        <v>150</v>
      </c>
      <c r="E369" s="245" t="s">
        <v>1</v>
      </c>
      <c r="F369" s="246" t="s">
        <v>1181</v>
      </c>
      <c r="G369" s="244"/>
      <c r="H369" s="247">
        <v>225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150</v>
      </c>
      <c r="AU369" s="253" t="s">
        <v>87</v>
      </c>
      <c r="AV369" s="14" t="s">
        <v>87</v>
      </c>
      <c r="AW369" s="14" t="s">
        <v>32</v>
      </c>
      <c r="AX369" s="14" t="s">
        <v>76</v>
      </c>
      <c r="AY369" s="253" t="s">
        <v>140</v>
      </c>
    </row>
    <row r="370" s="15" customFormat="1">
      <c r="A370" s="15"/>
      <c r="B370" s="254"/>
      <c r="C370" s="255"/>
      <c r="D370" s="234" t="s">
        <v>150</v>
      </c>
      <c r="E370" s="256" t="s">
        <v>1</v>
      </c>
      <c r="F370" s="257" t="s">
        <v>173</v>
      </c>
      <c r="G370" s="255"/>
      <c r="H370" s="258">
        <v>1033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4" t="s">
        <v>150</v>
      </c>
      <c r="AU370" s="264" t="s">
        <v>87</v>
      </c>
      <c r="AV370" s="15" t="s">
        <v>148</v>
      </c>
      <c r="AW370" s="15" t="s">
        <v>32</v>
      </c>
      <c r="AX370" s="15" t="s">
        <v>84</v>
      </c>
      <c r="AY370" s="264" t="s">
        <v>140</v>
      </c>
    </row>
    <row r="371" s="2" customFormat="1" ht="24.15" customHeight="1">
      <c r="A371" s="39"/>
      <c r="B371" s="40"/>
      <c r="C371" s="219" t="s">
        <v>520</v>
      </c>
      <c r="D371" s="219" t="s">
        <v>143</v>
      </c>
      <c r="E371" s="220" t="s">
        <v>1182</v>
      </c>
      <c r="F371" s="221" t="s">
        <v>1183</v>
      </c>
      <c r="G371" s="222" t="s">
        <v>155</v>
      </c>
      <c r="H371" s="223">
        <v>2388.8000000000002</v>
      </c>
      <c r="I371" s="224"/>
      <c r="J371" s="225">
        <f>ROUND(I371*H371,2)</f>
        <v>0</v>
      </c>
      <c r="K371" s="221" t="s">
        <v>147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0.0079000000000000008</v>
      </c>
      <c r="R371" s="228">
        <f>Q371*H371</f>
        <v>18.871520000000004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148</v>
      </c>
      <c r="AT371" s="230" t="s">
        <v>143</v>
      </c>
      <c r="AU371" s="230" t="s">
        <v>87</v>
      </c>
      <c r="AY371" s="18" t="s">
        <v>140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148</v>
      </c>
      <c r="BM371" s="230" t="s">
        <v>1184</v>
      </c>
    </row>
    <row r="372" s="13" customFormat="1">
      <c r="A372" s="13"/>
      <c r="B372" s="232"/>
      <c r="C372" s="233"/>
      <c r="D372" s="234" t="s">
        <v>150</v>
      </c>
      <c r="E372" s="235" t="s">
        <v>1</v>
      </c>
      <c r="F372" s="236" t="s">
        <v>1185</v>
      </c>
      <c r="G372" s="233"/>
      <c r="H372" s="235" t="s">
        <v>1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150</v>
      </c>
      <c r="AU372" s="242" t="s">
        <v>87</v>
      </c>
      <c r="AV372" s="13" t="s">
        <v>84</v>
      </c>
      <c r="AW372" s="13" t="s">
        <v>32</v>
      </c>
      <c r="AX372" s="13" t="s">
        <v>76</v>
      </c>
      <c r="AY372" s="242" t="s">
        <v>140</v>
      </c>
    </row>
    <row r="373" s="13" customFormat="1">
      <c r="A373" s="13"/>
      <c r="B373" s="232"/>
      <c r="C373" s="233"/>
      <c r="D373" s="234" t="s">
        <v>150</v>
      </c>
      <c r="E373" s="235" t="s">
        <v>1</v>
      </c>
      <c r="F373" s="236" t="s">
        <v>1186</v>
      </c>
      <c r="G373" s="233"/>
      <c r="H373" s="235" t="s">
        <v>1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150</v>
      </c>
      <c r="AU373" s="242" t="s">
        <v>87</v>
      </c>
      <c r="AV373" s="13" t="s">
        <v>84</v>
      </c>
      <c r="AW373" s="13" t="s">
        <v>32</v>
      </c>
      <c r="AX373" s="13" t="s">
        <v>76</v>
      </c>
      <c r="AY373" s="242" t="s">
        <v>140</v>
      </c>
    </row>
    <row r="374" s="13" customFormat="1">
      <c r="A374" s="13"/>
      <c r="B374" s="232"/>
      <c r="C374" s="233"/>
      <c r="D374" s="234" t="s">
        <v>150</v>
      </c>
      <c r="E374" s="235" t="s">
        <v>1</v>
      </c>
      <c r="F374" s="236" t="s">
        <v>1170</v>
      </c>
      <c r="G374" s="233"/>
      <c r="H374" s="235" t="s">
        <v>1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150</v>
      </c>
      <c r="AU374" s="242" t="s">
        <v>87</v>
      </c>
      <c r="AV374" s="13" t="s">
        <v>84</v>
      </c>
      <c r="AW374" s="13" t="s">
        <v>32</v>
      </c>
      <c r="AX374" s="13" t="s">
        <v>76</v>
      </c>
      <c r="AY374" s="242" t="s">
        <v>140</v>
      </c>
    </row>
    <row r="375" s="13" customFormat="1">
      <c r="A375" s="13"/>
      <c r="B375" s="232"/>
      <c r="C375" s="233"/>
      <c r="D375" s="234" t="s">
        <v>150</v>
      </c>
      <c r="E375" s="235" t="s">
        <v>1</v>
      </c>
      <c r="F375" s="236" t="s">
        <v>1187</v>
      </c>
      <c r="G375" s="233"/>
      <c r="H375" s="235" t="s">
        <v>1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150</v>
      </c>
      <c r="AU375" s="242" t="s">
        <v>87</v>
      </c>
      <c r="AV375" s="13" t="s">
        <v>84</v>
      </c>
      <c r="AW375" s="13" t="s">
        <v>32</v>
      </c>
      <c r="AX375" s="13" t="s">
        <v>76</v>
      </c>
      <c r="AY375" s="242" t="s">
        <v>140</v>
      </c>
    </row>
    <row r="376" s="13" customFormat="1">
      <c r="A376" s="13"/>
      <c r="B376" s="232"/>
      <c r="C376" s="233"/>
      <c r="D376" s="234" t="s">
        <v>150</v>
      </c>
      <c r="E376" s="235" t="s">
        <v>1</v>
      </c>
      <c r="F376" s="236" t="s">
        <v>1171</v>
      </c>
      <c r="G376" s="233"/>
      <c r="H376" s="235" t="s">
        <v>1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150</v>
      </c>
      <c r="AU376" s="242" t="s">
        <v>87</v>
      </c>
      <c r="AV376" s="13" t="s">
        <v>84</v>
      </c>
      <c r="AW376" s="13" t="s">
        <v>32</v>
      </c>
      <c r="AX376" s="13" t="s">
        <v>76</v>
      </c>
      <c r="AY376" s="242" t="s">
        <v>140</v>
      </c>
    </row>
    <row r="377" s="14" customFormat="1">
      <c r="A377" s="14"/>
      <c r="B377" s="243"/>
      <c r="C377" s="244"/>
      <c r="D377" s="234" t="s">
        <v>150</v>
      </c>
      <c r="E377" s="245" t="s">
        <v>1</v>
      </c>
      <c r="F377" s="246" t="s">
        <v>1188</v>
      </c>
      <c r="G377" s="244"/>
      <c r="H377" s="247">
        <v>176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150</v>
      </c>
      <c r="AU377" s="253" t="s">
        <v>87</v>
      </c>
      <c r="AV377" s="14" t="s">
        <v>87</v>
      </c>
      <c r="AW377" s="14" t="s">
        <v>32</v>
      </c>
      <c r="AX377" s="14" t="s">
        <v>76</v>
      </c>
      <c r="AY377" s="253" t="s">
        <v>140</v>
      </c>
    </row>
    <row r="378" s="13" customFormat="1">
      <c r="A378" s="13"/>
      <c r="B378" s="232"/>
      <c r="C378" s="233"/>
      <c r="D378" s="234" t="s">
        <v>150</v>
      </c>
      <c r="E378" s="235" t="s">
        <v>1</v>
      </c>
      <c r="F378" s="236" t="s">
        <v>1173</v>
      </c>
      <c r="G378" s="233"/>
      <c r="H378" s="235" t="s">
        <v>1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150</v>
      </c>
      <c r="AU378" s="242" t="s">
        <v>87</v>
      </c>
      <c r="AV378" s="13" t="s">
        <v>84</v>
      </c>
      <c r="AW378" s="13" t="s">
        <v>32</v>
      </c>
      <c r="AX378" s="13" t="s">
        <v>76</v>
      </c>
      <c r="AY378" s="242" t="s">
        <v>140</v>
      </c>
    </row>
    <row r="379" s="13" customFormat="1">
      <c r="A379" s="13"/>
      <c r="B379" s="232"/>
      <c r="C379" s="233"/>
      <c r="D379" s="234" t="s">
        <v>150</v>
      </c>
      <c r="E379" s="235" t="s">
        <v>1</v>
      </c>
      <c r="F379" s="236" t="s">
        <v>1187</v>
      </c>
      <c r="G379" s="233"/>
      <c r="H379" s="235" t="s">
        <v>1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150</v>
      </c>
      <c r="AU379" s="242" t="s">
        <v>87</v>
      </c>
      <c r="AV379" s="13" t="s">
        <v>84</v>
      </c>
      <c r="AW379" s="13" t="s">
        <v>32</v>
      </c>
      <c r="AX379" s="13" t="s">
        <v>76</v>
      </c>
      <c r="AY379" s="242" t="s">
        <v>140</v>
      </c>
    </row>
    <row r="380" s="13" customFormat="1">
      <c r="A380" s="13"/>
      <c r="B380" s="232"/>
      <c r="C380" s="233"/>
      <c r="D380" s="234" t="s">
        <v>150</v>
      </c>
      <c r="E380" s="235" t="s">
        <v>1</v>
      </c>
      <c r="F380" s="236" t="s">
        <v>1174</v>
      </c>
      <c r="G380" s="233"/>
      <c r="H380" s="235" t="s">
        <v>1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150</v>
      </c>
      <c r="AU380" s="242" t="s">
        <v>87</v>
      </c>
      <c r="AV380" s="13" t="s">
        <v>84</v>
      </c>
      <c r="AW380" s="13" t="s">
        <v>32</v>
      </c>
      <c r="AX380" s="13" t="s">
        <v>76</v>
      </c>
      <c r="AY380" s="242" t="s">
        <v>140</v>
      </c>
    </row>
    <row r="381" s="14" customFormat="1">
      <c r="A381" s="14"/>
      <c r="B381" s="243"/>
      <c r="C381" s="244"/>
      <c r="D381" s="234" t="s">
        <v>150</v>
      </c>
      <c r="E381" s="245" t="s">
        <v>1</v>
      </c>
      <c r="F381" s="246" t="s">
        <v>1189</v>
      </c>
      <c r="G381" s="244"/>
      <c r="H381" s="247">
        <v>554.39999999999998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150</v>
      </c>
      <c r="AU381" s="253" t="s">
        <v>87</v>
      </c>
      <c r="AV381" s="14" t="s">
        <v>87</v>
      </c>
      <c r="AW381" s="14" t="s">
        <v>32</v>
      </c>
      <c r="AX381" s="14" t="s">
        <v>76</v>
      </c>
      <c r="AY381" s="253" t="s">
        <v>140</v>
      </c>
    </row>
    <row r="382" s="13" customFormat="1">
      <c r="A382" s="13"/>
      <c r="B382" s="232"/>
      <c r="C382" s="233"/>
      <c r="D382" s="234" t="s">
        <v>150</v>
      </c>
      <c r="E382" s="235" t="s">
        <v>1</v>
      </c>
      <c r="F382" s="236" t="s">
        <v>1176</v>
      </c>
      <c r="G382" s="233"/>
      <c r="H382" s="235" t="s">
        <v>1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150</v>
      </c>
      <c r="AU382" s="242" t="s">
        <v>87</v>
      </c>
      <c r="AV382" s="13" t="s">
        <v>84</v>
      </c>
      <c r="AW382" s="13" t="s">
        <v>32</v>
      </c>
      <c r="AX382" s="13" t="s">
        <v>76</v>
      </c>
      <c r="AY382" s="242" t="s">
        <v>140</v>
      </c>
    </row>
    <row r="383" s="13" customFormat="1">
      <c r="A383" s="13"/>
      <c r="B383" s="232"/>
      <c r="C383" s="233"/>
      <c r="D383" s="234" t="s">
        <v>150</v>
      </c>
      <c r="E383" s="235" t="s">
        <v>1</v>
      </c>
      <c r="F383" s="236" t="s">
        <v>1190</v>
      </c>
      <c r="G383" s="233"/>
      <c r="H383" s="235" t="s">
        <v>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150</v>
      </c>
      <c r="AU383" s="242" t="s">
        <v>87</v>
      </c>
      <c r="AV383" s="13" t="s">
        <v>84</v>
      </c>
      <c r="AW383" s="13" t="s">
        <v>32</v>
      </c>
      <c r="AX383" s="13" t="s">
        <v>76</v>
      </c>
      <c r="AY383" s="242" t="s">
        <v>140</v>
      </c>
    </row>
    <row r="384" s="13" customFormat="1">
      <c r="A384" s="13"/>
      <c r="B384" s="232"/>
      <c r="C384" s="233"/>
      <c r="D384" s="234" t="s">
        <v>150</v>
      </c>
      <c r="E384" s="235" t="s">
        <v>1</v>
      </c>
      <c r="F384" s="236" t="s">
        <v>1177</v>
      </c>
      <c r="G384" s="233"/>
      <c r="H384" s="235" t="s">
        <v>1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150</v>
      </c>
      <c r="AU384" s="242" t="s">
        <v>87</v>
      </c>
      <c r="AV384" s="13" t="s">
        <v>84</v>
      </c>
      <c r="AW384" s="13" t="s">
        <v>32</v>
      </c>
      <c r="AX384" s="13" t="s">
        <v>76</v>
      </c>
      <c r="AY384" s="242" t="s">
        <v>140</v>
      </c>
    </row>
    <row r="385" s="14" customFormat="1">
      <c r="A385" s="14"/>
      <c r="B385" s="243"/>
      <c r="C385" s="244"/>
      <c r="D385" s="234" t="s">
        <v>150</v>
      </c>
      <c r="E385" s="245" t="s">
        <v>1</v>
      </c>
      <c r="F385" s="246" t="s">
        <v>1191</v>
      </c>
      <c r="G385" s="244"/>
      <c r="H385" s="247">
        <v>1433.4000000000001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150</v>
      </c>
      <c r="AU385" s="253" t="s">
        <v>87</v>
      </c>
      <c r="AV385" s="14" t="s">
        <v>87</v>
      </c>
      <c r="AW385" s="14" t="s">
        <v>32</v>
      </c>
      <c r="AX385" s="14" t="s">
        <v>76</v>
      </c>
      <c r="AY385" s="253" t="s">
        <v>140</v>
      </c>
    </row>
    <row r="386" s="13" customFormat="1">
      <c r="A386" s="13"/>
      <c r="B386" s="232"/>
      <c r="C386" s="233"/>
      <c r="D386" s="234" t="s">
        <v>150</v>
      </c>
      <c r="E386" s="235" t="s">
        <v>1</v>
      </c>
      <c r="F386" s="236" t="s">
        <v>1192</v>
      </c>
      <c r="G386" s="233"/>
      <c r="H386" s="235" t="s">
        <v>1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150</v>
      </c>
      <c r="AU386" s="242" t="s">
        <v>87</v>
      </c>
      <c r="AV386" s="13" t="s">
        <v>84</v>
      </c>
      <c r="AW386" s="13" t="s">
        <v>32</v>
      </c>
      <c r="AX386" s="13" t="s">
        <v>76</v>
      </c>
      <c r="AY386" s="242" t="s">
        <v>140</v>
      </c>
    </row>
    <row r="387" s="13" customFormat="1">
      <c r="A387" s="13"/>
      <c r="B387" s="232"/>
      <c r="C387" s="233"/>
      <c r="D387" s="234" t="s">
        <v>150</v>
      </c>
      <c r="E387" s="235" t="s">
        <v>1</v>
      </c>
      <c r="F387" s="236" t="s">
        <v>1193</v>
      </c>
      <c r="G387" s="233"/>
      <c r="H387" s="235" t="s">
        <v>1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150</v>
      </c>
      <c r="AU387" s="242" t="s">
        <v>87</v>
      </c>
      <c r="AV387" s="13" t="s">
        <v>84</v>
      </c>
      <c r="AW387" s="13" t="s">
        <v>32</v>
      </c>
      <c r="AX387" s="13" t="s">
        <v>76</v>
      </c>
      <c r="AY387" s="242" t="s">
        <v>140</v>
      </c>
    </row>
    <row r="388" s="13" customFormat="1">
      <c r="A388" s="13"/>
      <c r="B388" s="232"/>
      <c r="C388" s="233"/>
      <c r="D388" s="234" t="s">
        <v>150</v>
      </c>
      <c r="E388" s="235" t="s">
        <v>1</v>
      </c>
      <c r="F388" s="236" t="s">
        <v>1180</v>
      </c>
      <c r="G388" s="233"/>
      <c r="H388" s="235" t="s">
        <v>1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150</v>
      </c>
      <c r="AU388" s="242" t="s">
        <v>87</v>
      </c>
      <c r="AV388" s="13" t="s">
        <v>84</v>
      </c>
      <c r="AW388" s="13" t="s">
        <v>32</v>
      </c>
      <c r="AX388" s="13" t="s">
        <v>76</v>
      </c>
      <c r="AY388" s="242" t="s">
        <v>140</v>
      </c>
    </row>
    <row r="389" s="14" customFormat="1">
      <c r="A389" s="14"/>
      <c r="B389" s="243"/>
      <c r="C389" s="244"/>
      <c r="D389" s="234" t="s">
        <v>150</v>
      </c>
      <c r="E389" s="245" t="s">
        <v>1</v>
      </c>
      <c r="F389" s="246" t="s">
        <v>1181</v>
      </c>
      <c r="G389" s="244"/>
      <c r="H389" s="247">
        <v>225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150</v>
      </c>
      <c r="AU389" s="253" t="s">
        <v>87</v>
      </c>
      <c r="AV389" s="14" t="s">
        <v>87</v>
      </c>
      <c r="AW389" s="14" t="s">
        <v>32</v>
      </c>
      <c r="AX389" s="14" t="s">
        <v>76</v>
      </c>
      <c r="AY389" s="253" t="s">
        <v>140</v>
      </c>
    </row>
    <row r="390" s="15" customFormat="1">
      <c r="A390" s="15"/>
      <c r="B390" s="254"/>
      <c r="C390" s="255"/>
      <c r="D390" s="234" t="s">
        <v>150</v>
      </c>
      <c r="E390" s="256" t="s">
        <v>1</v>
      </c>
      <c r="F390" s="257" t="s">
        <v>173</v>
      </c>
      <c r="G390" s="255"/>
      <c r="H390" s="258">
        <v>2388.8000000000002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150</v>
      </c>
      <c r="AU390" s="264" t="s">
        <v>87</v>
      </c>
      <c r="AV390" s="15" t="s">
        <v>148</v>
      </c>
      <c r="AW390" s="15" t="s">
        <v>32</v>
      </c>
      <c r="AX390" s="15" t="s">
        <v>84</v>
      </c>
      <c r="AY390" s="264" t="s">
        <v>140</v>
      </c>
    </row>
    <row r="391" s="2" customFormat="1" ht="24.15" customHeight="1">
      <c r="A391" s="39"/>
      <c r="B391" s="40"/>
      <c r="C391" s="219" t="s">
        <v>529</v>
      </c>
      <c r="D391" s="219" t="s">
        <v>143</v>
      </c>
      <c r="E391" s="220" t="s">
        <v>1194</v>
      </c>
      <c r="F391" s="221" t="s">
        <v>1163</v>
      </c>
      <c r="G391" s="222" t="s">
        <v>155</v>
      </c>
      <c r="H391" s="223">
        <v>121</v>
      </c>
      <c r="I391" s="224"/>
      <c r="J391" s="225">
        <f>ROUND(I391*H391,2)</f>
        <v>0</v>
      </c>
      <c r="K391" s="221" t="s">
        <v>147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0.020480000000000002</v>
      </c>
      <c r="R391" s="228">
        <f>Q391*H391</f>
        <v>2.4780800000000003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148</v>
      </c>
      <c r="AT391" s="230" t="s">
        <v>143</v>
      </c>
      <c r="AU391" s="230" t="s">
        <v>87</v>
      </c>
      <c r="AY391" s="18" t="s">
        <v>140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148</v>
      </c>
      <c r="BM391" s="230" t="s">
        <v>1195</v>
      </c>
    </row>
    <row r="392" s="13" customFormat="1">
      <c r="A392" s="13"/>
      <c r="B392" s="232"/>
      <c r="C392" s="233"/>
      <c r="D392" s="234" t="s">
        <v>150</v>
      </c>
      <c r="E392" s="235" t="s">
        <v>1</v>
      </c>
      <c r="F392" s="236" t="s">
        <v>1185</v>
      </c>
      <c r="G392" s="233"/>
      <c r="H392" s="235" t="s">
        <v>1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150</v>
      </c>
      <c r="AU392" s="242" t="s">
        <v>87</v>
      </c>
      <c r="AV392" s="13" t="s">
        <v>84</v>
      </c>
      <c r="AW392" s="13" t="s">
        <v>32</v>
      </c>
      <c r="AX392" s="13" t="s">
        <v>76</v>
      </c>
      <c r="AY392" s="242" t="s">
        <v>140</v>
      </c>
    </row>
    <row r="393" s="13" customFormat="1">
      <c r="A393" s="13"/>
      <c r="B393" s="232"/>
      <c r="C393" s="233"/>
      <c r="D393" s="234" t="s">
        <v>150</v>
      </c>
      <c r="E393" s="235" t="s">
        <v>1</v>
      </c>
      <c r="F393" s="236" t="s">
        <v>1196</v>
      </c>
      <c r="G393" s="233"/>
      <c r="H393" s="235" t="s">
        <v>1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150</v>
      </c>
      <c r="AU393" s="242" t="s">
        <v>87</v>
      </c>
      <c r="AV393" s="13" t="s">
        <v>84</v>
      </c>
      <c r="AW393" s="13" t="s">
        <v>32</v>
      </c>
      <c r="AX393" s="13" t="s">
        <v>76</v>
      </c>
      <c r="AY393" s="242" t="s">
        <v>140</v>
      </c>
    </row>
    <row r="394" s="13" customFormat="1">
      <c r="A394" s="13"/>
      <c r="B394" s="232"/>
      <c r="C394" s="233"/>
      <c r="D394" s="234" t="s">
        <v>150</v>
      </c>
      <c r="E394" s="235" t="s">
        <v>1</v>
      </c>
      <c r="F394" s="236" t="s">
        <v>1197</v>
      </c>
      <c r="G394" s="233"/>
      <c r="H394" s="235" t="s">
        <v>1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150</v>
      </c>
      <c r="AU394" s="242" t="s">
        <v>87</v>
      </c>
      <c r="AV394" s="13" t="s">
        <v>84</v>
      </c>
      <c r="AW394" s="13" t="s">
        <v>32</v>
      </c>
      <c r="AX394" s="13" t="s">
        <v>76</v>
      </c>
      <c r="AY394" s="242" t="s">
        <v>140</v>
      </c>
    </row>
    <row r="395" s="14" customFormat="1">
      <c r="A395" s="14"/>
      <c r="B395" s="243"/>
      <c r="C395" s="244"/>
      <c r="D395" s="234" t="s">
        <v>150</v>
      </c>
      <c r="E395" s="245" t="s">
        <v>1</v>
      </c>
      <c r="F395" s="246" t="s">
        <v>1198</v>
      </c>
      <c r="G395" s="244"/>
      <c r="H395" s="247">
        <v>121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150</v>
      </c>
      <c r="AU395" s="253" t="s">
        <v>87</v>
      </c>
      <c r="AV395" s="14" t="s">
        <v>87</v>
      </c>
      <c r="AW395" s="14" t="s">
        <v>32</v>
      </c>
      <c r="AX395" s="14" t="s">
        <v>84</v>
      </c>
      <c r="AY395" s="253" t="s">
        <v>140</v>
      </c>
    </row>
    <row r="396" s="2" customFormat="1" ht="24.15" customHeight="1">
      <c r="A396" s="39"/>
      <c r="B396" s="40"/>
      <c r="C396" s="219" t="s">
        <v>535</v>
      </c>
      <c r="D396" s="219" t="s">
        <v>143</v>
      </c>
      <c r="E396" s="220" t="s">
        <v>1199</v>
      </c>
      <c r="F396" s="221" t="s">
        <v>1200</v>
      </c>
      <c r="G396" s="222" t="s">
        <v>155</v>
      </c>
      <c r="H396" s="223">
        <v>967</v>
      </c>
      <c r="I396" s="224"/>
      <c r="J396" s="225">
        <f>ROUND(I396*H396,2)</f>
        <v>0</v>
      </c>
      <c r="K396" s="221" t="s">
        <v>147</v>
      </c>
      <c r="L396" s="45"/>
      <c r="M396" s="226" t="s">
        <v>1</v>
      </c>
      <c r="N396" s="227" t="s">
        <v>41</v>
      </c>
      <c r="O396" s="92"/>
      <c r="P396" s="228">
        <f>O396*H396</f>
        <v>0</v>
      </c>
      <c r="Q396" s="228">
        <v>0.0079000000000000008</v>
      </c>
      <c r="R396" s="228">
        <f>Q396*H396</f>
        <v>7.6393000000000004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148</v>
      </c>
      <c r="AT396" s="230" t="s">
        <v>143</v>
      </c>
      <c r="AU396" s="230" t="s">
        <v>87</v>
      </c>
      <c r="AY396" s="18" t="s">
        <v>140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84</v>
      </c>
      <c r="BK396" s="231">
        <f>ROUND(I396*H396,2)</f>
        <v>0</v>
      </c>
      <c r="BL396" s="18" t="s">
        <v>148</v>
      </c>
      <c r="BM396" s="230" t="s">
        <v>1201</v>
      </c>
    </row>
    <row r="397" s="13" customFormat="1">
      <c r="A397" s="13"/>
      <c r="B397" s="232"/>
      <c r="C397" s="233"/>
      <c r="D397" s="234" t="s">
        <v>150</v>
      </c>
      <c r="E397" s="235" t="s">
        <v>1</v>
      </c>
      <c r="F397" s="236" t="s">
        <v>1185</v>
      </c>
      <c r="G397" s="233"/>
      <c r="H397" s="235" t="s">
        <v>1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150</v>
      </c>
      <c r="AU397" s="242" t="s">
        <v>87</v>
      </c>
      <c r="AV397" s="13" t="s">
        <v>84</v>
      </c>
      <c r="AW397" s="13" t="s">
        <v>32</v>
      </c>
      <c r="AX397" s="13" t="s">
        <v>76</v>
      </c>
      <c r="AY397" s="242" t="s">
        <v>140</v>
      </c>
    </row>
    <row r="398" s="13" customFormat="1">
      <c r="A398" s="13"/>
      <c r="B398" s="232"/>
      <c r="C398" s="233"/>
      <c r="D398" s="234" t="s">
        <v>150</v>
      </c>
      <c r="E398" s="235" t="s">
        <v>1</v>
      </c>
      <c r="F398" s="236" t="s">
        <v>1196</v>
      </c>
      <c r="G398" s="233"/>
      <c r="H398" s="235" t="s">
        <v>1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150</v>
      </c>
      <c r="AU398" s="242" t="s">
        <v>87</v>
      </c>
      <c r="AV398" s="13" t="s">
        <v>84</v>
      </c>
      <c r="AW398" s="13" t="s">
        <v>32</v>
      </c>
      <c r="AX398" s="13" t="s">
        <v>76</v>
      </c>
      <c r="AY398" s="242" t="s">
        <v>140</v>
      </c>
    </row>
    <row r="399" s="13" customFormat="1">
      <c r="A399" s="13"/>
      <c r="B399" s="232"/>
      <c r="C399" s="233"/>
      <c r="D399" s="234" t="s">
        <v>150</v>
      </c>
      <c r="E399" s="235" t="s">
        <v>1</v>
      </c>
      <c r="F399" s="236" t="s">
        <v>1202</v>
      </c>
      <c r="G399" s="233"/>
      <c r="H399" s="235" t="s">
        <v>1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150</v>
      </c>
      <c r="AU399" s="242" t="s">
        <v>87</v>
      </c>
      <c r="AV399" s="13" t="s">
        <v>84</v>
      </c>
      <c r="AW399" s="13" t="s">
        <v>32</v>
      </c>
      <c r="AX399" s="13" t="s">
        <v>76</v>
      </c>
      <c r="AY399" s="242" t="s">
        <v>140</v>
      </c>
    </row>
    <row r="400" s="13" customFormat="1">
      <c r="A400" s="13"/>
      <c r="B400" s="232"/>
      <c r="C400" s="233"/>
      <c r="D400" s="234" t="s">
        <v>150</v>
      </c>
      <c r="E400" s="235" t="s">
        <v>1</v>
      </c>
      <c r="F400" s="236" t="s">
        <v>1197</v>
      </c>
      <c r="G400" s="233"/>
      <c r="H400" s="235" t="s">
        <v>1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150</v>
      </c>
      <c r="AU400" s="242" t="s">
        <v>87</v>
      </c>
      <c r="AV400" s="13" t="s">
        <v>84</v>
      </c>
      <c r="AW400" s="13" t="s">
        <v>32</v>
      </c>
      <c r="AX400" s="13" t="s">
        <v>76</v>
      </c>
      <c r="AY400" s="242" t="s">
        <v>140</v>
      </c>
    </row>
    <row r="401" s="14" customFormat="1">
      <c r="A401" s="14"/>
      <c r="B401" s="243"/>
      <c r="C401" s="244"/>
      <c r="D401" s="234" t="s">
        <v>150</v>
      </c>
      <c r="E401" s="245" t="s">
        <v>1</v>
      </c>
      <c r="F401" s="246" t="s">
        <v>1203</v>
      </c>
      <c r="G401" s="244"/>
      <c r="H401" s="247">
        <v>967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150</v>
      </c>
      <c r="AU401" s="253" t="s">
        <v>87</v>
      </c>
      <c r="AV401" s="14" t="s">
        <v>87</v>
      </c>
      <c r="AW401" s="14" t="s">
        <v>32</v>
      </c>
      <c r="AX401" s="14" t="s">
        <v>84</v>
      </c>
      <c r="AY401" s="253" t="s">
        <v>140</v>
      </c>
    </row>
    <row r="402" s="2" customFormat="1" ht="24.15" customHeight="1">
      <c r="A402" s="39"/>
      <c r="B402" s="40"/>
      <c r="C402" s="219" t="s">
        <v>545</v>
      </c>
      <c r="D402" s="219" t="s">
        <v>143</v>
      </c>
      <c r="E402" s="220" t="s">
        <v>1204</v>
      </c>
      <c r="F402" s="221" t="s">
        <v>1205</v>
      </c>
      <c r="G402" s="222" t="s">
        <v>155</v>
      </c>
      <c r="H402" s="223">
        <v>684</v>
      </c>
      <c r="I402" s="224"/>
      <c r="J402" s="225">
        <f>ROUND(I402*H402,2)</f>
        <v>0</v>
      </c>
      <c r="K402" s="221" t="s">
        <v>1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148</v>
      </c>
      <c r="AT402" s="230" t="s">
        <v>143</v>
      </c>
      <c r="AU402" s="230" t="s">
        <v>87</v>
      </c>
      <c r="AY402" s="18" t="s">
        <v>140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148</v>
      </c>
      <c r="BM402" s="230" t="s">
        <v>1206</v>
      </c>
    </row>
    <row r="403" s="13" customFormat="1">
      <c r="A403" s="13"/>
      <c r="B403" s="232"/>
      <c r="C403" s="233"/>
      <c r="D403" s="234" t="s">
        <v>150</v>
      </c>
      <c r="E403" s="235" t="s">
        <v>1</v>
      </c>
      <c r="F403" s="236" t="s">
        <v>1207</v>
      </c>
      <c r="G403" s="233"/>
      <c r="H403" s="235" t="s">
        <v>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150</v>
      </c>
      <c r="AU403" s="242" t="s">
        <v>87</v>
      </c>
      <c r="AV403" s="13" t="s">
        <v>84</v>
      </c>
      <c r="AW403" s="13" t="s">
        <v>32</v>
      </c>
      <c r="AX403" s="13" t="s">
        <v>76</v>
      </c>
      <c r="AY403" s="242" t="s">
        <v>140</v>
      </c>
    </row>
    <row r="404" s="13" customFormat="1">
      <c r="A404" s="13"/>
      <c r="B404" s="232"/>
      <c r="C404" s="233"/>
      <c r="D404" s="234" t="s">
        <v>150</v>
      </c>
      <c r="E404" s="235" t="s">
        <v>1</v>
      </c>
      <c r="F404" s="236" t="s">
        <v>1174</v>
      </c>
      <c r="G404" s="233"/>
      <c r="H404" s="235" t="s">
        <v>1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150</v>
      </c>
      <c r="AU404" s="242" t="s">
        <v>87</v>
      </c>
      <c r="AV404" s="13" t="s">
        <v>84</v>
      </c>
      <c r="AW404" s="13" t="s">
        <v>32</v>
      </c>
      <c r="AX404" s="13" t="s">
        <v>76</v>
      </c>
      <c r="AY404" s="242" t="s">
        <v>140</v>
      </c>
    </row>
    <row r="405" s="14" customFormat="1">
      <c r="A405" s="14"/>
      <c r="B405" s="243"/>
      <c r="C405" s="244"/>
      <c r="D405" s="234" t="s">
        <v>150</v>
      </c>
      <c r="E405" s="245" t="s">
        <v>1</v>
      </c>
      <c r="F405" s="246" t="s">
        <v>1208</v>
      </c>
      <c r="G405" s="244"/>
      <c r="H405" s="247">
        <v>231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150</v>
      </c>
      <c r="AU405" s="253" t="s">
        <v>87</v>
      </c>
      <c r="AV405" s="14" t="s">
        <v>87</v>
      </c>
      <c r="AW405" s="14" t="s">
        <v>32</v>
      </c>
      <c r="AX405" s="14" t="s">
        <v>76</v>
      </c>
      <c r="AY405" s="253" t="s">
        <v>140</v>
      </c>
    </row>
    <row r="406" s="13" customFormat="1">
      <c r="A406" s="13"/>
      <c r="B406" s="232"/>
      <c r="C406" s="233"/>
      <c r="D406" s="234" t="s">
        <v>150</v>
      </c>
      <c r="E406" s="235" t="s">
        <v>1</v>
      </c>
      <c r="F406" s="236" t="s">
        <v>1209</v>
      </c>
      <c r="G406" s="233"/>
      <c r="H406" s="235" t="s">
        <v>1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150</v>
      </c>
      <c r="AU406" s="242" t="s">
        <v>87</v>
      </c>
      <c r="AV406" s="13" t="s">
        <v>84</v>
      </c>
      <c r="AW406" s="13" t="s">
        <v>32</v>
      </c>
      <c r="AX406" s="13" t="s">
        <v>76</v>
      </c>
      <c r="AY406" s="242" t="s">
        <v>140</v>
      </c>
    </row>
    <row r="407" s="13" customFormat="1">
      <c r="A407" s="13"/>
      <c r="B407" s="232"/>
      <c r="C407" s="233"/>
      <c r="D407" s="234" t="s">
        <v>150</v>
      </c>
      <c r="E407" s="235" t="s">
        <v>1</v>
      </c>
      <c r="F407" s="236" t="s">
        <v>1210</v>
      </c>
      <c r="G407" s="233"/>
      <c r="H407" s="235" t="s">
        <v>1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150</v>
      </c>
      <c r="AU407" s="242" t="s">
        <v>87</v>
      </c>
      <c r="AV407" s="13" t="s">
        <v>84</v>
      </c>
      <c r="AW407" s="13" t="s">
        <v>32</v>
      </c>
      <c r="AX407" s="13" t="s">
        <v>76</v>
      </c>
      <c r="AY407" s="242" t="s">
        <v>140</v>
      </c>
    </row>
    <row r="408" s="14" customFormat="1">
      <c r="A408" s="14"/>
      <c r="B408" s="243"/>
      <c r="C408" s="244"/>
      <c r="D408" s="234" t="s">
        <v>150</v>
      </c>
      <c r="E408" s="245" t="s">
        <v>1</v>
      </c>
      <c r="F408" s="246" t="s">
        <v>1211</v>
      </c>
      <c r="G408" s="244"/>
      <c r="H408" s="247">
        <v>453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150</v>
      </c>
      <c r="AU408" s="253" t="s">
        <v>87</v>
      </c>
      <c r="AV408" s="14" t="s">
        <v>87</v>
      </c>
      <c r="AW408" s="14" t="s">
        <v>32</v>
      </c>
      <c r="AX408" s="14" t="s">
        <v>76</v>
      </c>
      <c r="AY408" s="253" t="s">
        <v>140</v>
      </c>
    </row>
    <row r="409" s="15" customFormat="1">
      <c r="A409" s="15"/>
      <c r="B409" s="254"/>
      <c r="C409" s="255"/>
      <c r="D409" s="234" t="s">
        <v>150</v>
      </c>
      <c r="E409" s="256" t="s">
        <v>1</v>
      </c>
      <c r="F409" s="257" t="s">
        <v>173</v>
      </c>
      <c r="G409" s="255"/>
      <c r="H409" s="258">
        <v>684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150</v>
      </c>
      <c r="AU409" s="264" t="s">
        <v>87</v>
      </c>
      <c r="AV409" s="15" t="s">
        <v>148</v>
      </c>
      <c r="AW409" s="15" t="s">
        <v>32</v>
      </c>
      <c r="AX409" s="15" t="s">
        <v>84</v>
      </c>
      <c r="AY409" s="264" t="s">
        <v>140</v>
      </c>
    </row>
    <row r="410" s="2" customFormat="1" ht="49.05" customHeight="1">
      <c r="A410" s="39"/>
      <c r="B410" s="40"/>
      <c r="C410" s="219" t="s">
        <v>549</v>
      </c>
      <c r="D410" s="219" t="s">
        <v>143</v>
      </c>
      <c r="E410" s="220" t="s">
        <v>1212</v>
      </c>
      <c r="F410" s="221" t="s">
        <v>1213</v>
      </c>
      <c r="G410" s="222" t="s">
        <v>155</v>
      </c>
      <c r="H410" s="223">
        <v>151</v>
      </c>
      <c r="I410" s="224"/>
      <c r="J410" s="225">
        <f>ROUND(I410*H410,2)</f>
        <v>0</v>
      </c>
      <c r="K410" s="221" t="s">
        <v>147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0.011390000000000001</v>
      </c>
      <c r="R410" s="228">
        <f>Q410*H410</f>
        <v>1.7198900000000001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148</v>
      </c>
      <c r="AT410" s="230" t="s">
        <v>143</v>
      </c>
      <c r="AU410" s="230" t="s">
        <v>87</v>
      </c>
      <c r="AY410" s="18" t="s">
        <v>140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148</v>
      </c>
      <c r="BM410" s="230" t="s">
        <v>1214</v>
      </c>
    </row>
    <row r="411" s="13" customFormat="1">
      <c r="A411" s="13"/>
      <c r="B411" s="232"/>
      <c r="C411" s="233"/>
      <c r="D411" s="234" t="s">
        <v>150</v>
      </c>
      <c r="E411" s="235" t="s">
        <v>1</v>
      </c>
      <c r="F411" s="236" t="s">
        <v>1215</v>
      </c>
      <c r="G411" s="233"/>
      <c r="H411" s="235" t="s">
        <v>1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150</v>
      </c>
      <c r="AU411" s="242" t="s">
        <v>87</v>
      </c>
      <c r="AV411" s="13" t="s">
        <v>84</v>
      </c>
      <c r="AW411" s="13" t="s">
        <v>32</v>
      </c>
      <c r="AX411" s="13" t="s">
        <v>76</v>
      </c>
      <c r="AY411" s="242" t="s">
        <v>140</v>
      </c>
    </row>
    <row r="412" s="14" customFormat="1">
      <c r="A412" s="14"/>
      <c r="B412" s="243"/>
      <c r="C412" s="244"/>
      <c r="D412" s="234" t="s">
        <v>150</v>
      </c>
      <c r="E412" s="245" t="s">
        <v>1</v>
      </c>
      <c r="F412" s="246" t="s">
        <v>1216</v>
      </c>
      <c r="G412" s="244"/>
      <c r="H412" s="247">
        <v>112.05500000000001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150</v>
      </c>
      <c r="AU412" s="253" t="s">
        <v>87</v>
      </c>
      <c r="AV412" s="14" t="s">
        <v>87</v>
      </c>
      <c r="AW412" s="14" t="s">
        <v>32</v>
      </c>
      <c r="AX412" s="14" t="s">
        <v>76</v>
      </c>
      <c r="AY412" s="253" t="s">
        <v>140</v>
      </c>
    </row>
    <row r="413" s="14" customFormat="1">
      <c r="A413" s="14"/>
      <c r="B413" s="243"/>
      <c r="C413" s="244"/>
      <c r="D413" s="234" t="s">
        <v>150</v>
      </c>
      <c r="E413" s="245" t="s">
        <v>1</v>
      </c>
      <c r="F413" s="246" t="s">
        <v>1217</v>
      </c>
      <c r="G413" s="244"/>
      <c r="H413" s="247">
        <v>34.188000000000002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150</v>
      </c>
      <c r="AU413" s="253" t="s">
        <v>87</v>
      </c>
      <c r="AV413" s="14" t="s">
        <v>87</v>
      </c>
      <c r="AW413" s="14" t="s">
        <v>32</v>
      </c>
      <c r="AX413" s="14" t="s">
        <v>76</v>
      </c>
      <c r="AY413" s="253" t="s">
        <v>140</v>
      </c>
    </row>
    <row r="414" s="14" customFormat="1">
      <c r="A414" s="14"/>
      <c r="B414" s="243"/>
      <c r="C414" s="244"/>
      <c r="D414" s="234" t="s">
        <v>150</v>
      </c>
      <c r="E414" s="245" t="s">
        <v>1</v>
      </c>
      <c r="F414" s="246" t="s">
        <v>1218</v>
      </c>
      <c r="G414" s="244"/>
      <c r="H414" s="247">
        <v>4.7569999999999997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150</v>
      </c>
      <c r="AU414" s="253" t="s">
        <v>87</v>
      </c>
      <c r="AV414" s="14" t="s">
        <v>87</v>
      </c>
      <c r="AW414" s="14" t="s">
        <v>32</v>
      </c>
      <c r="AX414" s="14" t="s">
        <v>76</v>
      </c>
      <c r="AY414" s="253" t="s">
        <v>140</v>
      </c>
    </row>
    <row r="415" s="15" customFormat="1">
      <c r="A415" s="15"/>
      <c r="B415" s="254"/>
      <c r="C415" s="255"/>
      <c r="D415" s="234" t="s">
        <v>150</v>
      </c>
      <c r="E415" s="256" t="s">
        <v>1</v>
      </c>
      <c r="F415" s="257" t="s">
        <v>173</v>
      </c>
      <c r="G415" s="255"/>
      <c r="H415" s="258">
        <v>151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4" t="s">
        <v>150</v>
      </c>
      <c r="AU415" s="264" t="s">
        <v>87</v>
      </c>
      <c r="AV415" s="15" t="s">
        <v>148</v>
      </c>
      <c r="AW415" s="15" t="s">
        <v>32</v>
      </c>
      <c r="AX415" s="15" t="s">
        <v>84</v>
      </c>
      <c r="AY415" s="264" t="s">
        <v>140</v>
      </c>
    </row>
    <row r="416" s="2" customFormat="1" ht="24.15" customHeight="1">
      <c r="A416" s="39"/>
      <c r="B416" s="40"/>
      <c r="C416" s="265" t="s">
        <v>553</v>
      </c>
      <c r="D416" s="265" t="s">
        <v>233</v>
      </c>
      <c r="E416" s="266" t="s">
        <v>1219</v>
      </c>
      <c r="F416" s="267" t="s">
        <v>1220</v>
      </c>
      <c r="G416" s="268" t="s">
        <v>155</v>
      </c>
      <c r="H416" s="269">
        <v>154.5</v>
      </c>
      <c r="I416" s="270"/>
      <c r="J416" s="271">
        <f>ROUND(I416*H416,2)</f>
        <v>0</v>
      </c>
      <c r="K416" s="267" t="s">
        <v>1</v>
      </c>
      <c r="L416" s="272"/>
      <c r="M416" s="273" t="s">
        <v>1</v>
      </c>
      <c r="N416" s="274" t="s">
        <v>41</v>
      </c>
      <c r="O416" s="92"/>
      <c r="P416" s="228">
        <f>O416*H416</f>
        <v>0</v>
      </c>
      <c r="Q416" s="228">
        <v>0.0089999999999999993</v>
      </c>
      <c r="R416" s="228">
        <f>Q416*H416</f>
        <v>1.3904999999999999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208</v>
      </c>
      <c r="AT416" s="230" t="s">
        <v>233</v>
      </c>
      <c r="AU416" s="230" t="s">
        <v>87</v>
      </c>
      <c r="AY416" s="18" t="s">
        <v>140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84</v>
      </c>
      <c r="BK416" s="231">
        <f>ROUND(I416*H416,2)</f>
        <v>0</v>
      </c>
      <c r="BL416" s="18" t="s">
        <v>148</v>
      </c>
      <c r="BM416" s="230" t="s">
        <v>1221</v>
      </c>
    </row>
    <row r="417" s="13" customFormat="1">
      <c r="A417" s="13"/>
      <c r="B417" s="232"/>
      <c r="C417" s="233"/>
      <c r="D417" s="234" t="s">
        <v>150</v>
      </c>
      <c r="E417" s="235" t="s">
        <v>1</v>
      </c>
      <c r="F417" s="236" t="s">
        <v>1222</v>
      </c>
      <c r="G417" s="233"/>
      <c r="H417" s="235" t="s">
        <v>1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150</v>
      </c>
      <c r="AU417" s="242" t="s">
        <v>87</v>
      </c>
      <c r="AV417" s="13" t="s">
        <v>84</v>
      </c>
      <c r="AW417" s="13" t="s">
        <v>32</v>
      </c>
      <c r="AX417" s="13" t="s">
        <v>76</v>
      </c>
      <c r="AY417" s="242" t="s">
        <v>140</v>
      </c>
    </row>
    <row r="418" s="13" customFormat="1">
      <c r="A418" s="13"/>
      <c r="B418" s="232"/>
      <c r="C418" s="233"/>
      <c r="D418" s="234" t="s">
        <v>150</v>
      </c>
      <c r="E418" s="235" t="s">
        <v>1</v>
      </c>
      <c r="F418" s="236" t="s">
        <v>1197</v>
      </c>
      <c r="G418" s="233"/>
      <c r="H418" s="235" t="s">
        <v>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150</v>
      </c>
      <c r="AU418" s="242" t="s">
        <v>87</v>
      </c>
      <c r="AV418" s="13" t="s">
        <v>84</v>
      </c>
      <c r="AW418" s="13" t="s">
        <v>32</v>
      </c>
      <c r="AX418" s="13" t="s">
        <v>76</v>
      </c>
      <c r="AY418" s="242" t="s">
        <v>140</v>
      </c>
    </row>
    <row r="419" s="14" customFormat="1">
      <c r="A419" s="14"/>
      <c r="B419" s="243"/>
      <c r="C419" s="244"/>
      <c r="D419" s="234" t="s">
        <v>150</v>
      </c>
      <c r="E419" s="245" t="s">
        <v>1</v>
      </c>
      <c r="F419" s="246" t="s">
        <v>1223</v>
      </c>
      <c r="G419" s="244"/>
      <c r="H419" s="247">
        <v>154.5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150</v>
      </c>
      <c r="AU419" s="253" t="s">
        <v>87</v>
      </c>
      <c r="AV419" s="14" t="s">
        <v>87</v>
      </c>
      <c r="AW419" s="14" t="s">
        <v>32</v>
      </c>
      <c r="AX419" s="14" t="s">
        <v>84</v>
      </c>
      <c r="AY419" s="253" t="s">
        <v>140</v>
      </c>
    </row>
    <row r="420" s="2" customFormat="1" ht="44.25" customHeight="1">
      <c r="A420" s="39"/>
      <c r="B420" s="40"/>
      <c r="C420" s="219" t="s">
        <v>557</v>
      </c>
      <c r="D420" s="219" t="s">
        <v>143</v>
      </c>
      <c r="E420" s="220" t="s">
        <v>1224</v>
      </c>
      <c r="F420" s="221" t="s">
        <v>1225</v>
      </c>
      <c r="G420" s="222" t="s">
        <v>155</v>
      </c>
      <c r="H420" s="223">
        <v>55</v>
      </c>
      <c r="I420" s="224"/>
      <c r="J420" s="225">
        <f>ROUND(I420*H420,2)</f>
        <v>0</v>
      </c>
      <c r="K420" s="221" t="s">
        <v>147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0.012</v>
      </c>
      <c r="R420" s="228">
        <f>Q420*H420</f>
        <v>0.66000000000000003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148</v>
      </c>
      <c r="AT420" s="230" t="s">
        <v>143</v>
      </c>
      <c r="AU420" s="230" t="s">
        <v>87</v>
      </c>
      <c r="AY420" s="18" t="s">
        <v>140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148</v>
      </c>
      <c r="BM420" s="230" t="s">
        <v>1226</v>
      </c>
    </row>
    <row r="421" s="13" customFormat="1">
      <c r="A421" s="13"/>
      <c r="B421" s="232"/>
      <c r="C421" s="233"/>
      <c r="D421" s="234" t="s">
        <v>150</v>
      </c>
      <c r="E421" s="235" t="s">
        <v>1</v>
      </c>
      <c r="F421" s="236" t="s">
        <v>1227</v>
      </c>
      <c r="G421" s="233"/>
      <c r="H421" s="235" t="s">
        <v>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150</v>
      </c>
      <c r="AU421" s="242" t="s">
        <v>87</v>
      </c>
      <c r="AV421" s="13" t="s">
        <v>84</v>
      </c>
      <c r="AW421" s="13" t="s">
        <v>32</v>
      </c>
      <c r="AX421" s="13" t="s">
        <v>76</v>
      </c>
      <c r="AY421" s="242" t="s">
        <v>140</v>
      </c>
    </row>
    <row r="422" s="14" customFormat="1">
      <c r="A422" s="14"/>
      <c r="B422" s="243"/>
      <c r="C422" s="244"/>
      <c r="D422" s="234" t="s">
        <v>150</v>
      </c>
      <c r="E422" s="245" t="s">
        <v>1</v>
      </c>
      <c r="F422" s="246" t="s">
        <v>1228</v>
      </c>
      <c r="G422" s="244"/>
      <c r="H422" s="247">
        <v>55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150</v>
      </c>
      <c r="AU422" s="253" t="s">
        <v>87</v>
      </c>
      <c r="AV422" s="14" t="s">
        <v>87</v>
      </c>
      <c r="AW422" s="14" t="s">
        <v>32</v>
      </c>
      <c r="AX422" s="14" t="s">
        <v>84</v>
      </c>
      <c r="AY422" s="253" t="s">
        <v>140</v>
      </c>
    </row>
    <row r="423" s="2" customFormat="1" ht="24.15" customHeight="1">
      <c r="A423" s="39"/>
      <c r="B423" s="40"/>
      <c r="C423" s="265" t="s">
        <v>561</v>
      </c>
      <c r="D423" s="265" t="s">
        <v>233</v>
      </c>
      <c r="E423" s="266" t="s">
        <v>1229</v>
      </c>
      <c r="F423" s="267" t="s">
        <v>1230</v>
      </c>
      <c r="G423" s="268" t="s">
        <v>155</v>
      </c>
      <c r="H423" s="269">
        <v>56.5</v>
      </c>
      <c r="I423" s="270"/>
      <c r="J423" s="271">
        <f>ROUND(I423*H423,2)</f>
        <v>0</v>
      </c>
      <c r="K423" s="267" t="s">
        <v>1</v>
      </c>
      <c r="L423" s="272"/>
      <c r="M423" s="273" t="s">
        <v>1</v>
      </c>
      <c r="N423" s="274" t="s">
        <v>41</v>
      </c>
      <c r="O423" s="92"/>
      <c r="P423" s="228">
        <f>O423*H423</f>
        <v>0</v>
      </c>
      <c r="Q423" s="228">
        <v>0.026499999999999999</v>
      </c>
      <c r="R423" s="228">
        <f>Q423*H423</f>
        <v>1.49725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208</v>
      </c>
      <c r="AT423" s="230" t="s">
        <v>233</v>
      </c>
      <c r="AU423" s="230" t="s">
        <v>87</v>
      </c>
      <c r="AY423" s="18" t="s">
        <v>140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148</v>
      </c>
      <c r="BM423" s="230" t="s">
        <v>1231</v>
      </c>
    </row>
    <row r="424" s="13" customFormat="1">
      <c r="A424" s="13"/>
      <c r="B424" s="232"/>
      <c r="C424" s="233"/>
      <c r="D424" s="234" t="s">
        <v>150</v>
      </c>
      <c r="E424" s="235" t="s">
        <v>1</v>
      </c>
      <c r="F424" s="236" t="s">
        <v>1232</v>
      </c>
      <c r="G424" s="233"/>
      <c r="H424" s="235" t="s">
        <v>1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150</v>
      </c>
      <c r="AU424" s="242" t="s">
        <v>87</v>
      </c>
      <c r="AV424" s="13" t="s">
        <v>84</v>
      </c>
      <c r="AW424" s="13" t="s">
        <v>32</v>
      </c>
      <c r="AX424" s="13" t="s">
        <v>76</v>
      </c>
      <c r="AY424" s="242" t="s">
        <v>140</v>
      </c>
    </row>
    <row r="425" s="13" customFormat="1">
      <c r="A425" s="13"/>
      <c r="B425" s="232"/>
      <c r="C425" s="233"/>
      <c r="D425" s="234" t="s">
        <v>150</v>
      </c>
      <c r="E425" s="235" t="s">
        <v>1</v>
      </c>
      <c r="F425" s="236" t="s">
        <v>1233</v>
      </c>
      <c r="G425" s="233"/>
      <c r="H425" s="235" t="s">
        <v>1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150</v>
      </c>
      <c r="AU425" s="242" t="s">
        <v>87</v>
      </c>
      <c r="AV425" s="13" t="s">
        <v>84</v>
      </c>
      <c r="AW425" s="13" t="s">
        <v>32</v>
      </c>
      <c r="AX425" s="13" t="s">
        <v>76</v>
      </c>
      <c r="AY425" s="242" t="s">
        <v>140</v>
      </c>
    </row>
    <row r="426" s="14" customFormat="1">
      <c r="A426" s="14"/>
      <c r="B426" s="243"/>
      <c r="C426" s="244"/>
      <c r="D426" s="234" t="s">
        <v>150</v>
      </c>
      <c r="E426" s="245" t="s">
        <v>1</v>
      </c>
      <c r="F426" s="246" t="s">
        <v>1234</v>
      </c>
      <c r="G426" s="244"/>
      <c r="H426" s="247">
        <v>56.5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150</v>
      </c>
      <c r="AU426" s="253" t="s">
        <v>87</v>
      </c>
      <c r="AV426" s="14" t="s">
        <v>87</v>
      </c>
      <c r="AW426" s="14" t="s">
        <v>32</v>
      </c>
      <c r="AX426" s="14" t="s">
        <v>84</v>
      </c>
      <c r="AY426" s="253" t="s">
        <v>140</v>
      </c>
    </row>
    <row r="427" s="2" customFormat="1" ht="44.25" customHeight="1">
      <c r="A427" s="39"/>
      <c r="B427" s="40"/>
      <c r="C427" s="219" t="s">
        <v>566</v>
      </c>
      <c r="D427" s="219" t="s">
        <v>143</v>
      </c>
      <c r="E427" s="220" t="s">
        <v>1235</v>
      </c>
      <c r="F427" s="221" t="s">
        <v>1236</v>
      </c>
      <c r="G427" s="222" t="s">
        <v>155</v>
      </c>
      <c r="H427" s="223">
        <v>231</v>
      </c>
      <c r="I427" s="224"/>
      <c r="J427" s="225">
        <f>ROUND(I427*H427,2)</f>
        <v>0</v>
      </c>
      <c r="K427" s="221" t="s">
        <v>147</v>
      </c>
      <c r="L427" s="45"/>
      <c r="M427" s="226" t="s">
        <v>1</v>
      </c>
      <c r="N427" s="227" t="s">
        <v>41</v>
      </c>
      <c r="O427" s="92"/>
      <c r="P427" s="228">
        <f>O427*H427</f>
        <v>0</v>
      </c>
      <c r="Q427" s="228">
        <v>0.0085199999999999998</v>
      </c>
      <c r="R427" s="228">
        <f>Q427*H427</f>
        <v>1.9681199999999999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148</v>
      </c>
      <c r="AT427" s="230" t="s">
        <v>143</v>
      </c>
      <c r="AU427" s="230" t="s">
        <v>87</v>
      </c>
      <c r="AY427" s="18" t="s">
        <v>140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84</v>
      </c>
      <c r="BK427" s="231">
        <f>ROUND(I427*H427,2)</f>
        <v>0</v>
      </c>
      <c r="BL427" s="18" t="s">
        <v>148</v>
      </c>
      <c r="BM427" s="230" t="s">
        <v>1237</v>
      </c>
    </row>
    <row r="428" s="13" customFormat="1">
      <c r="A428" s="13"/>
      <c r="B428" s="232"/>
      <c r="C428" s="233"/>
      <c r="D428" s="234" t="s">
        <v>150</v>
      </c>
      <c r="E428" s="235" t="s">
        <v>1</v>
      </c>
      <c r="F428" s="236" t="s">
        <v>1238</v>
      </c>
      <c r="G428" s="233"/>
      <c r="H428" s="235" t="s">
        <v>1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150</v>
      </c>
      <c r="AU428" s="242" t="s">
        <v>87</v>
      </c>
      <c r="AV428" s="13" t="s">
        <v>84</v>
      </c>
      <c r="AW428" s="13" t="s">
        <v>32</v>
      </c>
      <c r="AX428" s="13" t="s">
        <v>76</v>
      </c>
      <c r="AY428" s="242" t="s">
        <v>140</v>
      </c>
    </row>
    <row r="429" s="13" customFormat="1">
      <c r="A429" s="13"/>
      <c r="B429" s="232"/>
      <c r="C429" s="233"/>
      <c r="D429" s="234" t="s">
        <v>150</v>
      </c>
      <c r="E429" s="235" t="s">
        <v>1</v>
      </c>
      <c r="F429" s="236" t="s">
        <v>1239</v>
      </c>
      <c r="G429" s="233"/>
      <c r="H429" s="235" t="s">
        <v>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150</v>
      </c>
      <c r="AU429" s="242" t="s">
        <v>87</v>
      </c>
      <c r="AV429" s="13" t="s">
        <v>84</v>
      </c>
      <c r="AW429" s="13" t="s">
        <v>32</v>
      </c>
      <c r="AX429" s="13" t="s">
        <v>76</v>
      </c>
      <c r="AY429" s="242" t="s">
        <v>140</v>
      </c>
    </row>
    <row r="430" s="14" customFormat="1">
      <c r="A430" s="14"/>
      <c r="B430" s="243"/>
      <c r="C430" s="244"/>
      <c r="D430" s="234" t="s">
        <v>150</v>
      </c>
      <c r="E430" s="245" t="s">
        <v>1</v>
      </c>
      <c r="F430" s="246" t="s">
        <v>1240</v>
      </c>
      <c r="G430" s="244"/>
      <c r="H430" s="247">
        <v>23.210000000000001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150</v>
      </c>
      <c r="AU430" s="253" t="s">
        <v>87</v>
      </c>
      <c r="AV430" s="14" t="s">
        <v>87</v>
      </c>
      <c r="AW430" s="14" t="s">
        <v>32</v>
      </c>
      <c r="AX430" s="14" t="s">
        <v>76</v>
      </c>
      <c r="AY430" s="253" t="s">
        <v>140</v>
      </c>
    </row>
    <row r="431" s="14" customFormat="1">
      <c r="A431" s="14"/>
      <c r="B431" s="243"/>
      <c r="C431" s="244"/>
      <c r="D431" s="234" t="s">
        <v>150</v>
      </c>
      <c r="E431" s="245" t="s">
        <v>1</v>
      </c>
      <c r="F431" s="246" t="s">
        <v>1241</v>
      </c>
      <c r="G431" s="244"/>
      <c r="H431" s="247">
        <v>9.8829999999999991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150</v>
      </c>
      <c r="AU431" s="253" t="s">
        <v>87</v>
      </c>
      <c r="AV431" s="14" t="s">
        <v>87</v>
      </c>
      <c r="AW431" s="14" t="s">
        <v>32</v>
      </c>
      <c r="AX431" s="14" t="s">
        <v>76</v>
      </c>
      <c r="AY431" s="253" t="s">
        <v>140</v>
      </c>
    </row>
    <row r="432" s="14" customFormat="1">
      <c r="A432" s="14"/>
      <c r="B432" s="243"/>
      <c r="C432" s="244"/>
      <c r="D432" s="234" t="s">
        <v>150</v>
      </c>
      <c r="E432" s="245" t="s">
        <v>1</v>
      </c>
      <c r="F432" s="246" t="s">
        <v>1242</v>
      </c>
      <c r="G432" s="244"/>
      <c r="H432" s="247">
        <v>4.25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150</v>
      </c>
      <c r="AU432" s="253" t="s">
        <v>87</v>
      </c>
      <c r="AV432" s="14" t="s">
        <v>87</v>
      </c>
      <c r="AW432" s="14" t="s">
        <v>32</v>
      </c>
      <c r="AX432" s="14" t="s">
        <v>76</v>
      </c>
      <c r="AY432" s="253" t="s">
        <v>140</v>
      </c>
    </row>
    <row r="433" s="14" customFormat="1">
      <c r="A433" s="14"/>
      <c r="B433" s="243"/>
      <c r="C433" s="244"/>
      <c r="D433" s="234" t="s">
        <v>150</v>
      </c>
      <c r="E433" s="245" t="s">
        <v>1</v>
      </c>
      <c r="F433" s="246" t="s">
        <v>1243</v>
      </c>
      <c r="G433" s="244"/>
      <c r="H433" s="247">
        <v>6.4800000000000004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150</v>
      </c>
      <c r="AU433" s="253" t="s">
        <v>87</v>
      </c>
      <c r="AV433" s="14" t="s">
        <v>87</v>
      </c>
      <c r="AW433" s="14" t="s">
        <v>32</v>
      </c>
      <c r="AX433" s="14" t="s">
        <v>76</v>
      </c>
      <c r="AY433" s="253" t="s">
        <v>140</v>
      </c>
    </row>
    <row r="434" s="14" customFormat="1">
      <c r="A434" s="14"/>
      <c r="B434" s="243"/>
      <c r="C434" s="244"/>
      <c r="D434" s="234" t="s">
        <v>150</v>
      </c>
      <c r="E434" s="245" t="s">
        <v>1</v>
      </c>
      <c r="F434" s="246" t="s">
        <v>1244</v>
      </c>
      <c r="G434" s="244"/>
      <c r="H434" s="247">
        <v>5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150</v>
      </c>
      <c r="AU434" s="253" t="s">
        <v>87</v>
      </c>
      <c r="AV434" s="14" t="s">
        <v>87</v>
      </c>
      <c r="AW434" s="14" t="s">
        <v>32</v>
      </c>
      <c r="AX434" s="14" t="s">
        <v>76</v>
      </c>
      <c r="AY434" s="253" t="s">
        <v>140</v>
      </c>
    </row>
    <row r="435" s="14" customFormat="1">
      <c r="A435" s="14"/>
      <c r="B435" s="243"/>
      <c r="C435" s="244"/>
      <c r="D435" s="234" t="s">
        <v>150</v>
      </c>
      <c r="E435" s="245" t="s">
        <v>1</v>
      </c>
      <c r="F435" s="246" t="s">
        <v>1245</v>
      </c>
      <c r="G435" s="244"/>
      <c r="H435" s="247">
        <v>5.5599999999999996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150</v>
      </c>
      <c r="AU435" s="253" t="s">
        <v>87</v>
      </c>
      <c r="AV435" s="14" t="s">
        <v>87</v>
      </c>
      <c r="AW435" s="14" t="s">
        <v>32</v>
      </c>
      <c r="AX435" s="14" t="s">
        <v>76</v>
      </c>
      <c r="AY435" s="253" t="s">
        <v>140</v>
      </c>
    </row>
    <row r="436" s="14" customFormat="1">
      <c r="A436" s="14"/>
      <c r="B436" s="243"/>
      <c r="C436" s="244"/>
      <c r="D436" s="234" t="s">
        <v>150</v>
      </c>
      <c r="E436" s="245" t="s">
        <v>1</v>
      </c>
      <c r="F436" s="246" t="s">
        <v>1246</v>
      </c>
      <c r="G436" s="244"/>
      <c r="H436" s="247">
        <v>-0.94999999999999996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150</v>
      </c>
      <c r="AU436" s="253" t="s">
        <v>87</v>
      </c>
      <c r="AV436" s="14" t="s">
        <v>87</v>
      </c>
      <c r="AW436" s="14" t="s">
        <v>32</v>
      </c>
      <c r="AX436" s="14" t="s">
        <v>76</v>
      </c>
      <c r="AY436" s="253" t="s">
        <v>140</v>
      </c>
    </row>
    <row r="437" s="14" customFormat="1">
      <c r="A437" s="14"/>
      <c r="B437" s="243"/>
      <c r="C437" s="244"/>
      <c r="D437" s="234" t="s">
        <v>150</v>
      </c>
      <c r="E437" s="245" t="s">
        <v>1</v>
      </c>
      <c r="F437" s="246" t="s">
        <v>1247</v>
      </c>
      <c r="G437" s="244"/>
      <c r="H437" s="247">
        <v>6.0030000000000001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150</v>
      </c>
      <c r="AU437" s="253" t="s">
        <v>87</v>
      </c>
      <c r="AV437" s="14" t="s">
        <v>87</v>
      </c>
      <c r="AW437" s="14" t="s">
        <v>32</v>
      </c>
      <c r="AX437" s="14" t="s">
        <v>76</v>
      </c>
      <c r="AY437" s="253" t="s">
        <v>140</v>
      </c>
    </row>
    <row r="438" s="14" customFormat="1">
      <c r="A438" s="14"/>
      <c r="B438" s="243"/>
      <c r="C438" s="244"/>
      <c r="D438" s="234" t="s">
        <v>150</v>
      </c>
      <c r="E438" s="245" t="s">
        <v>1</v>
      </c>
      <c r="F438" s="246" t="s">
        <v>1248</v>
      </c>
      <c r="G438" s="244"/>
      <c r="H438" s="247">
        <v>50.634999999999998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150</v>
      </c>
      <c r="AU438" s="253" t="s">
        <v>87</v>
      </c>
      <c r="AV438" s="14" t="s">
        <v>87</v>
      </c>
      <c r="AW438" s="14" t="s">
        <v>32</v>
      </c>
      <c r="AX438" s="14" t="s">
        <v>76</v>
      </c>
      <c r="AY438" s="253" t="s">
        <v>140</v>
      </c>
    </row>
    <row r="439" s="14" customFormat="1">
      <c r="A439" s="14"/>
      <c r="B439" s="243"/>
      <c r="C439" s="244"/>
      <c r="D439" s="234" t="s">
        <v>150</v>
      </c>
      <c r="E439" s="245" t="s">
        <v>1</v>
      </c>
      <c r="F439" s="246" t="s">
        <v>1249</v>
      </c>
      <c r="G439" s="244"/>
      <c r="H439" s="247">
        <v>3.5699999999999998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150</v>
      </c>
      <c r="AU439" s="253" t="s">
        <v>87</v>
      </c>
      <c r="AV439" s="14" t="s">
        <v>87</v>
      </c>
      <c r="AW439" s="14" t="s">
        <v>32</v>
      </c>
      <c r="AX439" s="14" t="s">
        <v>76</v>
      </c>
      <c r="AY439" s="253" t="s">
        <v>140</v>
      </c>
    </row>
    <row r="440" s="14" customFormat="1">
      <c r="A440" s="14"/>
      <c r="B440" s="243"/>
      <c r="C440" s="244"/>
      <c r="D440" s="234" t="s">
        <v>150</v>
      </c>
      <c r="E440" s="245" t="s">
        <v>1</v>
      </c>
      <c r="F440" s="246" t="s">
        <v>1250</v>
      </c>
      <c r="G440" s="244"/>
      <c r="H440" s="247">
        <v>2.8780000000000001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150</v>
      </c>
      <c r="AU440" s="253" t="s">
        <v>87</v>
      </c>
      <c r="AV440" s="14" t="s">
        <v>87</v>
      </c>
      <c r="AW440" s="14" t="s">
        <v>32</v>
      </c>
      <c r="AX440" s="14" t="s">
        <v>76</v>
      </c>
      <c r="AY440" s="253" t="s">
        <v>140</v>
      </c>
    </row>
    <row r="441" s="14" customFormat="1">
      <c r="A441" s="14"/>
      <c r="B441" s="243"/>
      <c r="C441" s="244"/>
      <c r="D441" s="234" t="s">
        <v>150</v>
      </c>
      <c r="E441" s="245" t="s">
        <v>1</v>
      </c>
      <c r="F441" s="246" t="s">
        <v>1251</v>
      </c>
      <c r="G441" s="244"/>
      <c r="H441" s="247">
        <v>7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150</v>
      </c>
      <c r="AU441" s="253" t="s">
        <v>87</v>
      </c>
      <c r="AV441" s="14" t="s">
        <v>87</v>
      </c>
      <c r="AW441" s="14" t="s">
        <v>32</v>
      </c>
      <c r="AX441" s="14" t="s">
        <v>76</v>
      </c>
      <c r="AY441" s="253" t="s">
        <v>140</v>
      </c>
    </row>
    <row r="442" s="14" customFormat="1">
      <c r="A442" s="14"/>
      <c r="B442" s="243"/>
      <c r="C442" s="244"/>
      <c r="D442" s="234" t="s">
        <v>150</v>
      </c>
      <c r="E442" s="245" t="s">
        <v>1</v>
      </c>
      <c r="F442" s="246" t="s">
        <v>1252</v>
      </c>
      <c r="G442" s="244"/>
      <c r="H442" s="247">
        <v>3.04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150</v>
      </c>
      <c r="AU442" s="253" t="s">
        <v>87</v>
      </c>
      <c r="AV442" s="14" t="s">
        <v>87</v>
      </c>
      <c r="AW442" s="14" t="s">
        <v>32</v>
      </c>
      <c r="AX442" s="14" t="s">
        <v>76</v>
      </c>
      <c r="AY442" s="253" t="s">
        <v>140</v>
      </c>
    </row>
    <row r="443" s="14" customFormat="1">
      <c r="A443" s="14"/>
      <c r="B443" s="243"/>
      <c r="C443" s="244"/>
      <c r="D443" s="234" t="s">
        <v>150</v>
      </c>
      <c r="E443" s="245" t="s">
        <v>1</v>
      </c>
      <c r="F443" s="246" t="s">
        <v>1253</v>
      </c>
      <c r="G443" s="244"/>
      <c r="H443" s="247">
        <v>3.2250000000000001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150</v>
      </c>
      <c r="AU443" s="253" t="s">
        <v>87</v>
      </c>
      <c r="AV443" s="14" t="s">
        <v>87</v>
      </c>
      <c r="AW443" s="14" t="s">
        <v>32</v>
      </c>
      <c r="AX443" s="14" t="s">
        <v>76</v>
      </c>
      <c r="AY443" s="253" t="s">
        <v>140</v>
      </c>
    </row>
    <row r="444" s="14" customFormat="1">
      <c r="A444" s="14"/>
      <c r="B444" s="243"/>
      <c r="C444" s="244"/>
      <c r="D444" s="234" t="s">
        <v>150</v>
      </c>
      <c r="E444" s="245" t="s">
        <v>1</v>
      </c>
      <c r="F444" s="246" t="s">
        <v>1254</v>
      </c>
      <c r="G444" s="244"/>
      <c r="H444" s="247">
        <v>3.0249999999999999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150</v>
      </c>
      <c r="AU444" s="253" t="s">
        <v>87</v>
      </c>
      <c r="AV444" s="14" t="s">
        <v>87</v>
      </c>
      <c r="AW444" s="14" t="s">
        <v>32</v>
      </c>
      <c r="AX444" s="14" t="s">
        <v>76</v>
      </c>
      <c r="AY444" s="253" t="s">
        <v>140</v>
      </c>
    </row>
    <row r="445" s="14" customFormat="1">
      <c r="A445" s="14"/>
      <c r="B445" s="243"/>
      <c r="C445" s="244"/>
      <c r="D445" s="234" t="s">
        <v>150</v>
      </c>
      <c r="E445" s="245" t="s">
        <v>1</v>
      </c>
      <c r="F445" s="246" t="s">
        <v>1255</v>
      </c>
      <c r="G445" s="244"/>
      <c r="H445" s="247">
        <v>5.5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150</v>
      </c>
      <c r="AU445" s="253" t="s">
        <v>87</v>
      </c>
      <c r="AV445" s="14" t="s">
        <v>87</v>
      </c>
      <c r="AW445" s="14" t="s">
        <v>32</v>
      </c>
      <c r="AX445" s="14" t="s">
        <v>76</v>
      </c>
      <c r="AY445" s="253" t="s">
        <v>140</v>
      </c>
    </row>
    <row r="446" s="14" customFormat="1">
      <c r="A446" s="14"/>
      <c r="B446" s="243"/>
      <c r="C446" s="244"/>
      <c r="D446" s="234" t="s">
        <v>150</v>
      </c>
      <c r="E446" s="245" t="s">
        <v>1</v>
      </c>
      <c r="F446" s="246" t="s">
        <v>1256</v>
      </c>
      <c r="G446" s="244"/>
      <c r="H446" s="247">
        <v>5.5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150</v>
      </c>
      <c r="AU446" s="253" t="s">
        <v>87</v>
      </c>
      <c r="AV446" s="14" t="s">
        <v>87</v>
      </c>
      <c r="AW446" s="14" t="s">
        <v>32</v>
      </c>
      <c r="AX446" s="14" t="s">
        <v>76</v>
      </c>
      <c r="AY446" s="253" t="s">
        <v>140</v>
      </c>
    </row>
    <row r="447" s="14" customFormat="1">
      <c r="A447" s="14"/>
      <c r="B447" s="243"/>
      <c r="C447" s="244"/>
      <c r="D447" s="234" t="s">
        <v>150</v>
      </c>
      <c r="E447" s="245" t="s">
        <v>1</v>
      </c>
      <c r="F447" s="246" t="s">
        <v>1257</v>
      </c>
      <c r="G447" s="244"/>
      <c r="H447" s="247">
        <v>5.5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150</v>
      </c>
      <c r="AU447" s="253" t="s">
        <v>87</v>
      </c>
      <c r="AV447" s="14" t="s">
        <v>87</v>
      </c>
      <c r="AW447" s="14" t="s">
        <v>32</v>
      </c>
      <c r="AX447" s="14" t="s">
        <v>76</v>
      </c>
      <c r="AY447" s="253" t="s">
        <v>140</v>
      </c>
    </row>
    <row r="448" s="14" customFormat="1">
      <c r="A448" s="14"/>
      <c r="B448" s="243"/>
      <c r="C448" s="244"/>
      <c r="D448" s="234" t="s">
        <v>150</v>
      </c>
      <c r="E448" s="245" t="s">
        <v>1</v>
      </c>
      <c r="F448" s="246" t="s">
        <v>1258</v>
      </c>
      <c r="G448" s="244"/>
      <c r="H448" s="247">
        <v>15.691000000000001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150</v>
      </c>
      <c r="AU448" s="253" t="s">
        <v>87</v>
      </c>
      <c r="AV448" s="14" t="s">
        <v>87</v>
      </c>
      <c r="AW448" s="14" t="s">
        <v>32</v>
      </c>
      <c r="AX448" s="14" t="s">
        <v>76</v>
      </c>
      <c r="AY448" s="253" t="s">
        <v>140</v>
      </c>
    </row>
    <row r="449" s="16" customFormat="1">
      <c r="A449" s="16"/>
      <c r="B449" s="279"/>
      <c r="C449" s="280"/>
      <c r="D449" s="234" t="s">
        <v>150</v>
      </c>
      <c r="E449" s="281" t="s">
        <v>1</v>
      </c>
      <c r="F449" s="282" t="s">
        <v>608</v>
      </c>
      <c r="G449" s="280"/>
      <c r="H449" s="283">
        <v>165</v>
      </c>
      <c r="I449" s="284"/>
      <c r="J449" s="280"/>
      <c r="K449" s="280"/>
      <c r="L449" s="285"/>
      <c r="M449" s="286"/>
      <c r="N449" s="287"/>
      <c r="O449" s="287"/>
      <c r="P449" s="287"/>
      <c r="Q449" s="287"/>
      <c r="R449" s="287"/>
      <c r="S449" s="287"/>
      <c r="T449" s="288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89" t="s">
        <v>150</v>
      </c>
      <c r="AU449" s="289" t="s">
        <v>87</v>
      </c>
      <c r="AV449" s="16" t="s">
        <v>141</v>
      </c>
      <c r="AW449" s="16" t="s">
        <v>32</v>
      </c>
      <c r="AX449" s="16" t="s">
        <v>76</v>
      </c>
      <c r="AY449" s="289" t="s">
        <v>140</v>
      </c>
    </row>
    <row r="450" s="13" customFormat="1">
      <c r="A450" s="13"/>
      <c r="B450" s="232"/>
      <c r="C450" s="233"/>
      <c r="D450" s="234" t="s">
        <v>150</v>
      </c>
      <c r="E450" s="235" t="s">
        <v>1</v>
      </c>
      <c r="F450" s="236" t="s">
        <v>1259</v>
      </c>
      <c r="G450" s="233"/>
      <c r="H450" s="235" t="s">
        <v>1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150</v>
      </c>
      <c r="AU450" s="242" t="s">
        <v>87</v>
      </c>
      <c r="AV450" s="13" t="s">
        <v>84</v>
      </c>
      <c r="AW450" s="13" t="s">
        <v>32</v>
      </c>
      <c r="AX450" s="13" t="s">
        <v>76</v>
      </c>
      <c r="AY450" s="242" t="s">
        <v>140</v>
      </c>
    </row>
    <row r="451" s="14" customFormat="1">
      <c r="A451" s="14"/>
      <c r="B451" s="243"/>
      <c r="C451" s="244"/>
      <c r="D451" s="234" t="s">
        <v>150</v>
      </c>
      <c r="E451" s="245" t="s">
        <v>1</v>
      </c>
      <c r="F451" s="246" t="s">
        <v>1260</v>
      </c>
      <c r="G451" s="244"/>
      <c r="H451" s="247">
        <v>15.156000000000001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150</v>
      </c>
      <c r="AU451" s="253" t="s">
        <v>87</v>
      </c>
      <c r="AV451" s="14" t="s">
        <v>87</v>
      </c>
      <c r="AW451" s="14" t="s">
        <v>32</v>
      </c>
      <c r="AX451" s="14" t="s">
        <v>76</v>
      </c>
      <c r="AY451" s="253" t="s">
        <v>140</v>
      </c>
    </row>
    <row r="452" s="14" customFormat="1">
      <c r="A452" s="14"/>
      <c r="B452" s="243"/>
      <c r="C452" s="244"/>
      <c r="D452" s="234" t="s">
        <v>150</v>
      </c>
      <c r="E452" s="245" t="s">
        <v>1</v>
      </c>
      <c r="F452" s="246" t="s">
        <v>1261</v>
      </c>
      <c r="G452" s="244"/>
      <c r="H452" s="247">
        <v>9.9450000000000003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150</v>
      </c>
      <c r="AU452" s="253" t="s">
        <v>87</v>
      </c>
      <c r="AV452" s="14" t="s">
        <v>87</v>
      </c>
      <c r="AW452" s="14" t="s">
        <v>32</v>
      </c>
      <c r="AX452" s="14" t="s">
        <v>76</v>
      </c>
      <c r="AY452" s="253" t="s">
        <v>140</v>
      </c>
    </row>
    <row r="453" s="14" customFormat="1">
      <c r="A453" s="14"/>
      <c r="B453" s="243"/>
      <c r="C453" s="244"/>
      <c r="D453" s="234" t="s">
        <v>150</v>
      </c>
      <c r="E453" s="245" t="s">
        <v>1</v>
      </c>
      <c r="F453" s="246" t="s">
        <v>1262</v>
      </c>
      <c r="G453" s="244"/>
      <c r="H453" s="247">
        <v>0.46800000000000003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150</v>
      </c>
      <c r="AU453" s="253" t="s">
        <v>87</v>
      </c>
      <c r="AV453" s="14" t="s">
        <v>87</v>
      </c>
      <c r="AW453" s="14" t="s">
        <v>32</v>
      </c>
      <c r="AX453" s="14" t="s">
        <v>76</v>
      </c>
      <c r="AY453" s="253" t="s">
        <v>140</v>
      </c>
    </row>
    <row r="454" s="14" customFormat="1">
      <c r="A454" s="14"/>
      <c r="B454" s="243"/>
      <c r="C454" s="244"/>
      <c r="D454" s="234" t="s">
        <v>150</v>
      </c>
      <c r="E454" s="245" t="s">
        <v>1</v>
      </c>
      <c r="F454" s="246" t="s">
        <v>1263</v>
      </c>
      <c r="G454" s="244"/>
      <c r="H454" s="247">
        <v>3.8250000000000002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150</v>
      </c>
      <c r="AU454" s="253" t="s">
        <v>87</v>
      </c>
      <c r="AV454" s="14" t="s">
        <v>87</v>
      </c>
      <c r="AW454" s="14" t="s">
        <v>32</v>
      </c>
      <c r="AX454" s="14" t="s">
        <v>76</v>
      </c>
      <c r="AY454" s="253" t="s">
        <v>140</v>
      </c>
    </row>
    <row r="455" s="14" customFormat="1">
      <c r="A455" s="14"/>
      <c r="B455" s="243"/>
      <c r="C455" s="244"/>
      <c r="D455" s="234" t="s">
        <v>150</v>
      </c>
      <c r="E455" s="245" t="s">
        <v>1</v>
      </c>
      <c r="F455" s="246" t="s">
        <v>1264</v>
      </c>
      <c r="G455" s="244"/>
      <c r="H455" s="247">
        <v>6.984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150</v>
      </c>
      <c r="AU455" s="253" t="s">
        <v>87</v>
      </c>
      <c r="AV455" s="14" t="s">
        <v>87</v>
      </c>
      <c r="AW455" s="14" t="s">
        <v>32</v>
      </c>
      <c r="AX455" s="14" t="s">
        <v>76</v>
      </c>
      <c r="AY455" s="253" t="s">
        <v>140</v>
      </c>
    </row>
    <row r="456" s="14" customFormat="1">
      <c r="A456" s="14"/>
      <c r="B456" s="243"/>
      <c r="C456" s="244"/>
      <c r="D456" s="234" t="s">
        <v>150</v>
      </c>
      <c r="E456" s="245" t="s">
        <v>1</v>
      </c>
      <c r="F456" s="246" t="s">
        <v>1265</v>
      </c>
      <c r="G456" s="244"/>
      <c r="H456" s="247">
        <v>4.4550000000000001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150</v>
      </c>
      <c r="AU456" s="253" t="s">
        <v>87</v>
      </c>
      <c r="AV456" s="14" t="s">
        <v>87</v>
      </c>
      <c r="AW456" s="14" t="s">
        <v>32</v>
      </c>
      <c r="AX456" s="14" t="s">
        <v>76</v>
      </c>
      <c r="AY456" s="253" t="s">
        <v>140</v>
      </c>
    </row>
    <row r="457" s="14" customFormat="1">
      <c r="A457" s="14"/>
      <c r="B457" s="243"/>
      <c r="C457" s="244"/>
      <c r="D457" s="234" t="s">
        <v>150</v>
      </c>
      <c r="E457" s="245" t="s">
        <v>1</v>
      </c>
      <c r="F457" s="246" t="s">
        <v>1266</v>
      </c>
      <c r="G457" s="244"/>
      <c r="H457" s="247">
        <v>5.4539999999999997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150</v>
      </c>
      <c r="AU457" s="253" t="s">
        <v>87</v>
      </c>
      <c r="AV457" s="14" t="s">
        <v>87</v>
      </c>
      <c r="AW457" s="14" t="s">
        <v>32</v>
      </c>
      <c r="AX457" s="14" t="s">
        <v>76</v>
      </c>
      <c r="AY457" s="253" t="s">
        <v>140</v>
      </c>
    </row>
    <row r="458" s="14" customFormat="1">
      <c r="A458" s="14"/>
      <c r="B458" s="243"/>
      <c r="C458" s="244"/>
      <c r="D458" s="234" t="s">
        <v>150</v>
      </c>
      <c r="E458" s="245" t="s">
        <v>1</v>
      </c>
      <c r="F458" s="246" t="s">
        <v>1267</v>
      </c>
      <c r="G458" s="244"/>
      <c r="H458" s="247">
        <v>5.0579999999999998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150</v>
      </c>
      <c r="AU458" s="253" t="s">
        <v>87</v>
      </c>
      <c r="AV458" s="14" t="s">
        <v>87</v>
      </c>
      <c r="AW458" s="14" t="s">
        <v>32</v>
      </c>
      <c r="AX458" s="14" t="s">
        <v>76</v>
      </c>
      <c r="AY458" s="253" t="s">
        <v>140</v>
      </c>
    </row>
    <row r="459" s="14" customFormat="1">
      <c r="A459" s="14"/>
      <c r="B459" s="243"/>
      <c r="C459" s="244"/>
      <c r="D459" s="234" t="s">
        <v>150</v>
      </c>
      <c r="E459" s="245" t="s">
        <v>1</v>
      </c>
      <c r="F459" s="246" t="s">
        <v>1268</v>
      </c>
      <c r="G459" s="244"/>
      <c r="H459" s="247">
        <v>0.70199999999999996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150</v>
      </c>
      <c r="AU459" s="253" t="s">
        <v>87</v>
      </c>
      <c r="AV459" s="14" t="s">
        <v>87</v>
      </c>
      <c r="AW459" s="14" t="s">
        <v>32</v>
      </c>
      <c r="AX459" s="14" t="s">
        <v>76</v>
      </c>
      <c r="AY459" s="253" t="s">
        <v>140</v>
      </c>
    </row>
    <row r="460" s="14" customFormat="1">
      <c r="A460" s="14"/>
      <c r="B460" s="243"/>
      <c r="C460" s="244"/>
      <c r="D460" s="234" t="s">
        <v>150</v>
      </c>
      <c r="E460" s="245" t="s">
        <v>1</v>
      </c>
      <c r="F460" s="246" t="s">
        <v>1269</v>
      </c>
      <c r="G460" s="244"/>
      <c r="H460" s="247">
        <v>5.9039999999999999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150</v>
      </c>
      <c r="AU460" s="253" t="s">
        <v>87</v>
      </c>
      <c r="AV460" s="14" t="s">
        <v>87</v>
      </c>
      <c r="AW460" s="14" t="s">
        <v>32</v>
      </c>
      <c r="AX460" s="14" t="s">
        <v>76</v>
      </c>
      <c r="AY460" s="253" t="s">
        <v>140</v>
      </c>
    </row>
    <row r="461" s="14" customFormat="1">
      <c r="A461" s="14"/>
      <c r="B461" s="243"/>
      <c r="C461" s="244"/>
      <c r="D461" s="234" t="s">
        <v>150</v>
      </c>
      <c r="E461" s="245" t="s">
        <v>1</v>
      </c>
      <c r="F461" s="246" t="s">
        <v>1270</v>
      </c>
      <c r="G461" s="244"/>
      <c r="H461" s="247">
        <v>1.008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150</v>
      </c>
      <c r="AU461" s="253" t="s">
        <v>87</v>
      </c>
      <c r="AV461" s="14" t="s">
        <v>87</v>
      </c>
      <c r="AW461" s="14" t="s">
        <v>32</v>
      </c>
      <c r="AX461" s="14" t="s">
        <v>76</v>
      </c>
      <c r="AY461" s="253" t="s">
        <v>140</v>
      </c>
    </row>
    <row r="462" s="14" customFormat="1">
      <c r="A462" s="14"/>
      <c r="B462" s="243"/>
      <c r="C462" s="244"/>
      <c r="D462" s="234" t="s">
        <v>150</v>
      </c>
      <c r="E462" s="245" t="s">
        <v>1</v>
      </c>
      <c r="F462" s="246" t="s">
        <v>1271</v>
      </c>
      <c r="G462" s="244"/>
      <c r="H462" s="247">
        <v>7.0410000000000004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150</v>
      </c>
      <c r="AU462" s="253" t="s">
        <v>87</v>
      </c>
      <c r="AV462" s="14" t="s">
        <v>87</v>
      </c>
      <c r="AW462" s="14" t="s">
        <v>32</v>
      </c>
      <c r="AX462" s="14" t="s">
        <v>76</v>
      </c>
      <c r="AY462" s="253" t="s">
        <v>140</v>
      </c>
    </row>
    <row r="463" s="16" customFormat="1">
      <c r="A463" s="16"/>
      <c r="B463" s="279"/>
      <c r="C463" s="280"/>
      <c r="D463" s="234" t="s">
        <v>150</v>
      </c>
      <c r="E463" s="281" t="s">
        <v>1</v>
      </c>
      <c r="F463" s="282" t="s">
        <v>1272</v>
      </c>
      <c r="G463" s="280"/>
      <c r="H463" s="283">
        <v>66</v>
      </c>
      <c r="I463" s="284"/>
      <c r="J463" s="280"/>
      <c r="K463" s="280"/>
      <c r="L463" s="285"/>
      <c r="M463" s="286"/>
      <c r="N463" s="287"/>
      <c r="O463" s="287"/>
      <c r="P463" s="287"/>
      <c r="Q463" s="287"/>
      <c r="R463" s="287"/>
      <c r="S463" s="287"/>
      <c r="T463" s="288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89" t="s">
        <v>150</v>
      </c>
      <c r="AU463" s="289" t="s">
        <v>87</v>
      </c>
      <c r="AV463" s="16" t="s">
        <v>141</v>
      </c>
      <c r="AW463" s="16" t="s">
        <v>32</v>
      </c>
      <c r="AX463" s="16" t="s">
        <v>76</v>
      </c>
      <c r="AY463" s="289" t="s">
        <v>140</v>
      </c>
    </row>
    <row r="464" s="15" customFormat="1">
      <c r="A464" s="15"/>
      <c r="B464" s="254"/>
      <c r="C464" s="255"/>
      <c r="D464" s="234" t="s">
        <v>150</v>
      </c>
      <c r="E464" s="256" t="s">
        <v>1</v>
      </c>
      <c r="F464" s="257" t="s">
        <v>173</v>
      </c>
      <c r="G464" s="255"/>
      <c r="H464" s="258">
        <v>231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4" t="s">
        <v>150</v>
      </c>
      <c r="AU464" s="264" t="s">
        <v>87</v>
      </c>
      <c r="AV464" s="15" t="s">
        <v>148</v>
      </c>
      <c r="AW464" s="15" t="s">
        <v>32</v>
      </c>
      <c r="AX464" s="15" t="s">
        <v>84</v>
      </c>
      <c r="AY464" s="264" t="s">
        <v>140</v>
      </c>
    </row>
    <row r="465" s="2" customFormat="1" ht="44.25" customHeight="1">
      <c r="A465" s="39"/>
      <c r="B465" s="40"/>
      <c r="C465" s="219" t="s">
        <v>572</v>
      </c>
      <c r="D465" s="219" t="s">
        <v>143</v>
      </c>
      <c r="E465" s="220" t="s">
        <v>1273</v>
      </c>
      <c r="F465" s="221" t="s">
        <v>1274</v>
      </c>
      <c r="G465" s="222" t="s">
        <v>155</v>
      </c>
      <c r="H465" s="223">
        <v>9</v>
      </c>
      <c r="I465" s="224"/>
      <c r="J465" s="225">
        <f>ROUND(I465*H465,2)</f>
        <v>0</v>
      </c>
      <c r="K465" s="221" t="s">
        <v>147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0.0086</v>
      </c>
      <c r="R465" s="228">
        <f>Q465*H465</f>
        <v>0.077399999999999997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148</v>
      </c>
      <c r="AT465" s="230" t="s">
        <v>143</v>
      </c>
      <c r="AU465" s="230" t="s">
        <v>87</v>
      </c>
      <c r="AY465" s="18" t="s">
        <v>140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148</v>
      </c>
      <c r="BM465" s="230" t="s">
        <v>1275</v>
      </c>
    </row>
    <row r="466" s="13" customFormat="1">
      <c r="A466" s="13"/>
      <c r="B466" s="232"/>
      <c r="C466" s="233"/>
      <c r="D466" s="234" t="s">
        <v>150</v>
      </c>
      <c r="E466" s="235" t="s">
        <v>1</v>
      </c>
      <c r="F466" s="236" t="s">
        <v>1276</v>
      </c>
      <c r="G466" s="233"/>
      <c r="H466" s="235" t="s">
        <v>1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150</v>
      </c>
      <c r="AU466" s="242" t="s">
        <v>87</v>
      </c>
      <c r="AV466" s="13" t="s">
        <v>84</v>
      </c>
      <c r="AW466" s="13" t="s">
        <v>32</v>
      </c>
      <c r="AX466" s="13" t="s">
        <v>76</v>
      </c>
      <c r="AY466" s="242" t="s">
        <v>140</v>
      </c>
    </row>
    <row r="467" s="14" customFormat="1">
      <c r="A467" s="14"/>
      <c r="B467" s="243"/>
      <c r="C467" s="244"/>
      <c r="D467" s="234" t="s">
        <v>150</v>
      </c>
      <c r="E467" s="245" t="s">
        <v>1</v>
      </c>
      <c r="F467" s="246" t="s">
        <v>1277</v>
      </c>
      <c r="G467" s="244"/>
      <c r="H467" s="247">
        <v>9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150</v>
      </c>
      <c r="AU467" s="253" t="s">
        <v>87</v>
      </c>
      <c r="AV467" s="14" t="s">
        <v>87</v>
      </c>
      <c r="AW467" s="14" t="s">
        <v>32</v>
      </c>
      <c r="AX467" s="14" t="s">
        <v>84</v>
      </c>
      <c r="AY467" s="253" t="s">
        <v>140</v>
      </c>
    </row>
    <row r="468" s="2" customFormat="1" ht="24.15" customHeight="1">
      <c r="A468" s="39"/>
      <c r="B468" s="40"/>
      <c r="C468" s="265" t="s">
        <v>578</v>
      </c>
      <c r="D468" s="265" t="s">
        <v>233</v>
      </c>
      <c r="E468" s="266" t="s">
        <v>1278</v>
      </c>
      <c r="F468" s="267" t="s">
        <v>1279</v>
      </c>
      <c r="G468" s="268" t="s">
        <v>155</v>
      </c>
      <c r="H468" s="269">
        <v>259.5</v>
      </c>
      <c r="I468" s="270"/>
      <c r="J468" s="271">
        <f>ROUND(I468*H468,2)</f>
        <v>0</v>
      </c>
      <c r="K468" s="267" t="s">
        <v>1</v>
      </c>
      <c r="L468" s="272"/>
      <c r="M468" s="273" t="s">
        <v>1</v>
      </c>
      <c r="N468" s="274" t="s">
        <v>41</v>
      </c>
      <c r="O468" s="92"/>
      <c r="P468" s="228">
        <f>O468*H468</f>
        <v>0</v>
      </c>
      <c r="Q468" s="228">
        <v>0.0035999999999999999</v>
      </c>
      <c r="R468" s="228">
        <f>Q468*H468</f>
        <v>0.93419999999999992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208</v>
      </c>
      <c r="AT468" s="230" t="s">
        <v>233</v>
      </c>
      <c r="AU468" s="230" t="s">
        <v>87</v>
      </c>
      <c r="AY468" s="18" t="s">
        <v>140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84</v>
      </c>
      <c r="BK468" s="231">
        <f>ROUND(I468*H468,2)</f>
        <v>0</v>
      </c>
      <c r="BL468" s="18" t="s">
        <v>148</v>
      </c>
      <c r="BM468" s="230" t="s">
        <v>1280</v>
      </c>
    </row>
    <row r="469" s="13" customFormat="1">
      <c r="A469" s="13"/>
      <c r="B469" s="232"/>
      <c r="C469" s="233"/>
      <c r="D469" s="234" t="s">
        <v>150</v>
      </c>
      <c r="E469" s="235" t="s">
        <v>1</v>
      </c>
      <c r="F469" s="236" t="s">
        <v>1232</v>
      </c>
      <c r="G469" s="233"/>
      <c r="H469" s="235" t="s">
        <v>1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150</v>
      </c>
      <c r="AU469" s="242" t="s">
        <v>87</v>
      </c>
      <c r="AV469" s="13" t="s">
        <v>84</v>
      </c>
      <c r="AW469" s="13" t="s">
        <v>32</v>
      </c>
      <c r="AX469" s="13" t="s">
        <v>76</v>
      </c>
      <c r="AY469" s="242" t="s">
        <v>140</v>
      </c>
    </row>
    <row r="470" s="13" customFormat="1">
      <c r="A470" s="13"/>
      <c r="B470" s="232"/>
      <c r="C470" s="233"/>
      <c r="D470" s="234" t="s">
        <v>150</v>
      </c>
      <c r="E470" s="235" t="s">
        <v>1</v>
      </c>
      <c r="F470" s="236" t="s">
        <v>1281</v>
      </c>
      <c r="G470" s="233"/>
      <c r="H470" s="235" t="s">
        <v>1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150</v>
      </c>
      <c r="AU470" s="242" t="s">
        <v>87</v>
      </c>
      <c r="AV470" s="13" t="s">
        <v>84</v>
      </c>
      <c r="AW470" s="13" t="s">
        <v>32</v>
      </c>
      <c r="AX470" s="13" t="s">
        <v>76</v>
      </c>
      <c r="AY470" s="242" t="s">
        <v>140</v>
      </c>
    </row>
    <row r="471" s="14" customFormat="1">
      <c r="A471" s="14"/>
      <c r="B471" s="243"/>
      <c r="C471" s="244"/>
      <c r="D471" s="234" t="s">
        <v>150</v>
      </c>
      <c r="E471" s="245" t="s">
        <v>1</v>
      </c>
      <c r="F471" s="246" t="s">
        <v>1282</v>
      </c>
      <c r="G471" s="244"/>
      <c r="H471" s="247">
        <v>259.5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150</v>
      </c>
      <c r="AU471" s="253" t="s">
        <v>87</v>
      </c>
      <c r="AV471" s="14" t="s">
        <v>87</v>
      </c>
      <c r="AW471" s="14" t="s">
        <v>32</v>
      </c>
      <c r="AX471" s="14" t="s">
        <v>84</v>
      </c>
      <c r="AY471" s="253" t="s">
        <v>140</v>
      </c>
    </row>
    <row r="472" s="2" customFormat="1" ht="24.15" customHeight="1">
      <c r="A472" s="39"/>
      <c r="B472" s="40"/>
      <c r="C472" s="265" t="s">
        <v>174</v>
      </c>
      <c r="D472" s="265" t="s">
        <v>233</v>
      </c>
      <c r="E472" s="266" t="s">
        <v>1283</v>
      </c>
      <c r="F472" s="267" t="s">
        <v>1284</v>
      </c>
      <c r="G472" s="268" t="s">
        <v>155</v>
      </c>
      <c r="H472" s="269">
        <v>9.5</v>
      </c>
      <c r="I472" s="270"/>
      <c r="J472" s="271">
        <f>ROUND(I472*H472,2)</f>
        <v>0</v>
      </c>
      <c r="K472" s="267" t="s">
        <v>1</v>
      </c>
      <c r="L472" s="272"/>
      <c r="M472" s="273" t="s">
        <v>1</v>
      </c>
      <c r="N472" s="274" t="s">
        <v>41</v>
      </c>
      <c r="O472" s="92"/>
      <c r="P472" s="228">
        <f>O472*H472</f>
        <v>0</v>
      </c>
      <c r="Q472" s="228">
        <v>0.0041000000000000003</v>
      </c>
      <c r="R472" s="228">
        <f>Q472*H472</f>
        <v>0.038950000000000005</v>
      </c>
      <c r="S472" s="228">
        <v>0</v>
      </c>
      <c r="T472" s="22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208</v>
      </c>
      <c r="AT472" s="230" t="s">
        <v>233</v>
      </c>
      <c r="AU472" s="230" t="s">
        <v>87</v>
      </c>
      <c r="AY472" s="18" t="s">
        <v>140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84</v>
      </c>
      <c r="BK472" s="231">
        <f>ROUND(I472*H472,2)</f>
        <v>0</v>
      </c>
      <c r="BL472" s="18" t="s">
        <v>148</v>
      </c>
      <c r="BM472" s="230" t="s">
        <v>1285</v>
      </c>
    </row>
    <row r="473" s="13" customFormat="1">
      <c r="A473" s="13"/>
      <c r="B473" s="232"/>
      <c r="C473" s="233"/>
      <c r="D473" s="234" t="s">
        <v>150</v>
      </c>
      <c r="E473" s="235" t="s">
        <v>1</v>
      </c>
      <c r="F473" s="236" t="s">
        <v>1232</v>
      </c>
      <c r="G473" s="233"/>
      <c r="H473" s="235" t="s">
        <v>1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150</v>
      </c>
      <c r="AU473" s="242" t="s">
        <v>87</v>
      </c>
      <c r="AV473" s="13" t="s">
        <v>84</v>
      </c>
      <c r="AW473" s="13" t="s">
        <v>32</v>
      </c>
      <c r="AX473" s="13" t="s">
        <v>76</v>
      </c>
      <c r="AY473" s="242" t="s">
        <v>140</v>
      </c>
    </row>
    <row r="474" s="13" customFormat="1">
      <c r="A474" s="13"/>
      <c r="B474" s="232"/>
      <c r="C474" s="233"/>
      <c r="D474" s="234" t="s">
        <v>150</v>
      </c>
      <c r="E474" s="235" t="s">
        <v>1</v>
      </c>
      <c r="F474" s="236" t="s">
        <v>1286</v>
      </c>
      <c r="G474" s="233"/>
      <c r="H474" s="235" t="s">
        <v>1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150</v>
      </c>
      <c r="AU474" s="242" t="s">
        <v>87</v>
      </c>
      <c r="AV474" s="13" t="s">
        <v>84</v>
      </c>
      <c r="AW474" s="13" t="s">
        <v>32</v>
      </c>
      <c r="AX474" s="13" t="s">
        <v>76</v>
      </c>
      <c r="AY474" s="242" t="s">
        <v>140</v>
      </c>
    </row>
    <row r="475" s="14" customFormat="1">
      <c r="A475" s="14"/>
      <c r="B475" s="243"/>
      <c r="C475" s="244"/>
      <c r="D475" s="234" t="s">
        <v>150</v>
      </c>
      <c r="E475" s="245" t="s">
        <v>1</v>
      </c>
      <c r="F475" s="246" t="s">
        <v>1287</v>
      </c>
      <c r="G475" s="244"/>
      <c r="H475" s="247">
        <v>9.5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150</v>
      </c>
      <c r="AU475" s="253" t="s">
        <v>87</v>
      </c>
      <c r="AV475" s="14" t="s">
        <v>87</v>
      </c>
      <c r="AW475" s="14" t="s">
        <v>32</v>
      </c>
      <c r="AX475" s="14" t="s">
        <v>84</v>
      </c>
      <c r="AY475" s="253" t="s">
        <v>140</v>
      </c>
    </row>
    <row r="476" s="2" customFormat="1" ht="44.25" customHeight="1">
      <c r="A476" s="39"/>
      <c r="B476" s="40"/>
      <c r="C476" s="219" t="s">
        <v>239</v>
      </c>
      <c r="D476" s="219" t="s">
        <v>143</v>
      </c>
      <c r="E476" s="220" t="s">
        <v>1288</v>
      </c>
      <c r="F476" s="221" t="s">
        <v>1289</v>
      </c>
      <c r="G476" s="222" t="s">
        <v>155</v>
      </c>
      <c r="H476" s="223">
        <v>2389</v>
      </c>
      <c r="I476" s="224"/>
      <c r="J476" s="225">
        <f>ROUND(I476*H476,2)</f>
        <v>0</v>
      </c>
      <c r="K476" s="221" t="s">
        <v>147</v>
      </c>
      <c r="L476" s="45"/>
      <c r="M476" s="226" t="s">
        <v>1</v>
      </c>
      <c r="N476" s="227" t="s">
        <v>41</v>
      </c>
      <c r="O476" s="92"/>
      <c r="P476" s="228">
        <f>O476*H476</f>
        <v>0</v>
      </c>
      <c r="Q476" s="228">
        <v>0.011599999999999999</v>
      </c>
      <c r="R476" s="228">
        <f>Q476*H476</f>
        <v>27.712399999999999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148</v>
      </c>
      <c r="AT476" s="230" t="s">
        <v>143</v>
      </c>
      <c r="AU476" s="230" t="s">
        <v>87</v>
      </c>
      <c r="AY476" s="18" t="s">
        <v>140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84</v>
      </c>
      <c r="BK476" s="231">
        <f>ROUND(I476*H476,2)</f>
        <v>0</v>
      </c>
      <c r="BL476" s="18" t="s">
        <v>148</v>
      </c>
      <c r="BM476" s="230" t="s">
        <v>1290</v>
      </c>
    </row>
    <row r="477" s="13" customFormat="1">
      <c r="A477" s="13"/>
      <c r="B477" s="232"/>
      <c r="C477" s="233"/>
      <c r="D477" s="234" t="s">
        <v>150</v>
      </c>
      <c r="E477" s="235" t="s">
        <v>1</v>
      </c>
      <c r="F477" s="236" t="s">
        <v>1291</v>
      </c>
      <c r="G477" s="233"/>
      <c r="H477" s="235" t="s">
        <v>1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150</v>
      </c>
      <c r="AU477" s="242" t="s">
        <v>87</v>
      </c>
      <c r="AV477" s="13" t="s">
        <v>84</v>
      </c>
      <c r="AW477" s="13" t="s">
        <v>32</v>
      </c>
      <c r="AX477" s="13" t="s">
        <v>76</v>
      </c>
      <c r="AY477" s="242" t="s">
        <v>140</v>
      </c>
    </row>
    <row r="478" s="14" customFormat="1">
      <c r="A478" s="14"/>
      <c r="B478" s="243"/>
      <c r="C478" s="244"/>
      <c r="D478" s="234" t="s">
        <v>150</v>
      </c>
      <c r="E478" s="245" t="s">
        <v>1</v>
      </c>
      <c r="F478" s="246" t="s">
        <v>1292</v>
      </c>
      <c r="G478" s="244"/>
      <c r="H478" s="247">
        <v>713.46000000000004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150</v>
      </c>
      <c r="AU478" s="253" t="s">
        <v>87</v>
      </c>
      <c r="AV478" s="14" t="s">
        <v>87</v>
      </c>
      <c r="AW478" s="14" t="s">
        <v>32</v>
      </c>
      <c r="AX478" s="14" t="s">
        <v>76</v>
      </c>
      <c r="AY478" s="253" t="s">
        <v>140</v>
      </c>
    </row>
    <row r="479" s="14" customFormat="1">
      <c r="A479" s="14"/>
      <c r="B479" s="243"/>
      <c r="C479" s="244"/>
      <c r="D479" s="234" t="s">
        <v>150</v>
      </c>
      <c r="E479" s="245" t="s">
        <v>1</v>
      </c>
      <c r="F479" s="246" t="s">
        <v>1293</v>
      </c>
      <c r="G479" s="244"/>
      <c r="H479" s="247">
        <v>-206.405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150</v>
      </c>
      <c r="AU479" s="253" t="s">
        <v>87</v>
      </c>
      <c r="AV479" s="14" t="s">
        <v>87</v>
      </c>
      <c r="AW479" s="14" t="s">
        <v>32</v>
      </c>
      <c r="AX479" s="14" t="s">
        <v>76</v>
      </c>
      <c r="AY479" s="253" t="s">
        <v>140</v>
      </c>
    </row>
    <row r="480" s="14" customFormat="1">
      <c r="A480" s="14"/>
      <c r="B480" s="243"/>
      <c r="C480" s="244"/>
      <c r="D480" s="234" t="s">
        <v>150</v>
      </c>
      <c r="E480" s="245" t="s">
        <v>1</v>
      </c>
      <c r="F480" s="246" t="s">
        <v>1294</v>
      </c>
      <c r="G480" s="244"/>
      <c r="H480" s="247">
        <v>511.25999999999999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150</v>
      </c>
      <c r="AU480" s="253" t="s">
        <v>87</v>
      </c>
      <c r="AV480" s="14" t="s">
        <v>87</v>
      </c>
      <c r="AW480" s="14" t="s">
        <v>32</v>
      </c>
      <c r="AX480" s="14" t="s">
        <v>76</v>
      </c>
      <c r="AY480" s="253" t="s">
        <v>140</v>
      </c>
    </row>
    <row r="481" s="14" customFormat="1">
      <c r="A481" s="14"/>
      <c r="B481" s="243"/>
      <c r="C481" s="244"/>
      <c r="D481" s="234" t="s">
        <v>150</v>
      </c>
      <c r="E481" s="245" t="s">
        <v>1</v>
      </c>
      <c r="F481" s="246" t="s">
        <v>1295</v>
      </c>
      <c r="G481" s="244"/>
      <c r="H481" s="247">
        <v>-113.40000000000001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150</v>
      </c>
      <c r="AU481" s="253" t="s">
        <v>87</v>
      </c>
      <c r="AV481" s="14" t="s">
        <v>87</v>
      </c>
      <c r="AW481" s="14" t="s">
        <v>32</v>
      </c>
      <c r="AX481" s="14" t="s">
        <v>76</v>
      </c>
      <c r="AY481" s="253" t="s">
        <v>140</v>
      </c>
    </row>
    <row r="482" s="14" customFormat="1">
      <c r="A482" s="14"/>
      <c r="B482" s="243"/>
      <c r="C482" s="244"/>
      <c r="D482" s="234" t="s">
        <v>150</v>
      </c>
      <c r="E482" s="245" t="s">
        <v>1</v>
      </c>
      <c r="F482" s="246" t="s">
        <v>1296</v>
      </c>
      <c r="G482" s="244"/>
      <c r="H482" s="247">
        <v>121.61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150</v>
      </c>
      <c r="AU482" s="253" t="s">
        <v>87</v>
      </c>
      <c r="AV482" s="14" t="s">
        <v>87</v>
      </c>
      <c r="AW482" s="14" t="s">
        <v>32</v>
      </c>
      <c r="AX482" s="14" t="s">
        <v>76</v>
      </c>
      <c r="AY482" s="253" t="s">
        <v>140</v>
      </c>
    </row>
    <row r="483" s="14" customFormat="1">
      <c r="A483" s="14"/>
      <c r="B483" s="243"/>
      <c r="C483" s="244"/>
      <c r="D483" s="234" t="s">
        <v>150</v>
      </c>
      <c r="E483" s="245" t="s">
        <v>1</v>
      </c>
      <c r="F483" s="246" t="s">
        <v>1297</v>
      </c>
      <c r="G483" s="244"/>
      <c r="H483" s="247">
        <v>-27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150</v>
      </c>
      <c r="AU483" s="253" t="s">
        <v>87</v>
      </c>
      <c r="AV483" s="14" t="s">
        <v>87</v>
      </c>
      <c r="AW483" s="14" t="s">
        <v>32</v>
      </c>
      <c r="AX483" s="14" t="s">
        <v>76</v>
      </c>
      <c r="AY483" s="253" t="s">
        <v>140</v>
      </c>
    </row>
    <row r="484" s="14" customFormat="1">
      <c r="A484" s="14"/>
      <c r="B484" s="243"/>
      <c r="C484" s="244"/>
      <c r="D484" s="234" t="s">
        <v>150</v>
      </c>
      <c r="E484" s="245" t="s">
        <v>1</v>
      </c>
      <c r="F484" s="246" t="s">
        <v>1298</v>
      </c>
      <c r="G484" s="244"/>
      <c r="H484" s="247">
        <v>344.32499999999999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150</v>
      </c>
      <c r="AU484" s="253" t="s">
        <v>87</v>
      </c>
      <c r="AV484" s="14" t="s">
        <v>87</v>
      </c>
      <c r="AW484" s="14" t="s">
        <v>32</v>
      </c>
      <c r="AX484" s="14" t="s">
        <v>76</v>
      </c>
      <c r="AY484" s="253" t="s">
        <v>140</v>
      </c>
    </row>
    <row r="485" s="14" customFormat="1">
      <c r="A485" s="14"/>
      <c r="B485" s="243"/>
      <c r="C485" s="244"/>
      <c r="D485" s="234" t="s">
        <v>150</v>
      </c>
      <c r="E485" s="245" t="s">
        <v>1</v>
      </c>
      <c r="F485" s="246" t="s">
        <v>1299</v>
      </c>
      <c r="G485" s="244"/>
      <c r="H485" s="247">
        <v>-66.900000000000006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150</v>
      </c>
      <c r="AU485" s="253" t="s">
        <v>87</v>
      </c>
      <c r="AV485" s="14" t="s">
        <v>87</v>
      </c>
      <c r="AW485" s="14" t="s">
        <v>32</v>
      </c>
      <c r="AX485" s="14" t="s">
        <v>76</v>
      </c>
      <c r="AY485" s="253" t="s">
        <v>140</v>
      </c>
    </row>
    <row r="486" s="14" customFormat="1">
      <c r="A486" s="14"/>
      <c r="B486" s="243"/>
      <c r="C486" s="244"/>
      <c r="D486" s="234" t="s">
        <v>150</v>
      </c>
      <c r="E486" s="245" t="s">
        <v>1</v>
      </c>
      <c r="F486" s="246" t="s">
        <v>1300</v>
      </c>
      <c r="G486" s="244"/>
      <c r="H486" s="247">
        <v>563.83299999999997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150</v>
      </c>
      <c r="AU486" s="253" t="s">
        <v>87</v>
      </c>
      <c r="AV486" s="14" t="s">
        <v>87</v>
      </c>
      <c r="AW486" s="14" t="s">
        <v>32</v>
      </c>
      <c r="AX486" s="14" t="s">
        <v>76</v>
      </c>
      <c r="AY486" s="253" t="s">
        <v>140</v>
      </c>
    </row>
    <row r="487" s="14" customFormat="1">
      <c r="A487" s="14"/>
      <c r="B487" s="243"/>
      <c r="C487" s="244"/>
      <c r="D487" s="234" t="s">
        <v>150</v>
      </c>
      <c r="E487" s="245" t="s">
        <v>1</v>
      </c>
      <c r="F487" s="246" t="s">
        <v>1301</v>
      </c>
      <c r="G487" s="244"/>
      <c r="H487" s="247">
        <v>-139.5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150</v>
      </c>
      <c r="AU487" s="253" t="s">
        <v>87</v>
      </c>
      <c r="AV487" s="14" t="s">
        <v>87</v>
      </c>
      <c r="AW487" s="14" t="s">
        <v>32</v>
      </c>
      <c r="AX487" s="14" t="s">
        <v>76</v>
      </c>
      <c r="AY487" s="253" t="s">
        <v>140</v>
      </c>
    </row>
    <row r="488" s="14" customFormat="1">
      <c r="A488" s="14"/>
      <c r="B488" s="243"/>
      <c r="C488" s="244"/>
      <c r="D488" s="234" t="s">
        <v>150</v>
      </c>
      <c r="E488" s="245" t="s">
        <v>1</v>
      </c>
      <c r="F488" s="246" t="s">
        <v>1302</v>
      </c>
      <c r="G488" s="244"/>
      <c r="H488" s="247">
        <v>219.70500000000001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150</v>
      </c>
      <c r="AU488" s="253" t="s">
        <v>87</v>
      </c>
      <c r="AV488" s="14" t="s">
        <v>87</v>
      </c>
      <c r="AW488" s="14" t="s">
        <v>32</v>
      </c>
      <c r="AX488" s="14" t="s">
        <v>76</v>
      </c>
      <c r="AY488" s="253" t="s">
        <v>140</v>
      </c>
    </row>
    <row r="489" s="14" customFormat="1">
      <c r="A489" s="14"/>
      <c r="B489" s="243"/>
      <c r="C489" s="244"/>
      <c r="D489" s="234" t="s">
        <v>150</v>
      </c>
      <c r="E489" s="245" t="s">
        <v>1</v>
      </c>
      <c r="F489" s="246" t="s">
        <v>1303</v>
      </c>
      <c r="G489" s="244"/>
      <c r="H489" s="247">
        <v>15.012000000000001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150</v>
      </c>
      <c r="AU489" s="253" t="s">
        <v>87</v>
      </c>
      <c r="AV489" s="14" t="s">
        <v>87</v>
      </c>
      <c r="AW489" s="14" t="s">
        <v>32</v>
      </c>
      <c r="AX489" s="14" t="s">
        <v>76</v>
      </c>
      <c r="AY489" s="253" t="s">
        <v>140</v>
      </c>
    </row>
    <row r="490" s="16" customFormat="1">
      <c r="A490" s="16"/>
      <c r="B490" s="279"/>
      <c r="C490" s="280"/>
      <c r="D490" s="234" t="s">
        <v>150</v>
      </c>
      <c r="E490" s="281" t="s">
        <v>1</v>
      </c>
      <c r="F490" s="282" t="s">
        <v>608</v>
      </c>
      <c r="G490" s="280"/>
      <c r="H490" s="283">
        <v>1935.9999999999998</v>
      </c>
      <c r="I490" s="284"/>
      <c r="J490" s="280"/>
      <c r="K490" s="280"/>
      <c r="L490" s="285"/>
      <c r="M490" s="286"/>
      <c r="N490" s="287"/>
      <c r="O490" s="287"/>
      <c r="P490" s="287"/>
      <c r="Q490" s="287"/>
      <c r="R490" s="287"/>
      <c r="S490" s="287"/>
      <c r="T490" s="288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89" t="s">
        <v>150</v>
      </c>
      <c r="AU490" s="289" t="s">
        <v>87</v>
      </c>
      <c r="AV490" s="16" t="s">
        <v>141</v>
      </c>
      <c r="AW490" s="16" t="s">
        <v>32</v>
      </c>
      <c r="AX490" s="16" t="s">
        <v>76</v>
      </c>
      <c r="AY490" s="289" t="s">
        <v>140</v>
      </c>
    </row>
    <row r="491" s="13" customFormat="1">
      <c r="A491" s="13"/>
      <c r="B491" s="232"/>
      <c r="C491" s="233"/>
      <c r="D491" s="234" t="s">
        <v>150</v>
      </c>
      <c r="E491" s="235" t="s">
        <v>1</v>
      </c>
      <c r="F491" s="236" t="s">
        <v>1304</v>
      </c>
      <c r="G491" s="233"/>
      <c r="H491" s="235" t="s">
        <v>1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150</v>
      </c>
      <c r="AU491" s="242" t="s">
        <v>87</v>
      </c>
      <c r="AV491" s="13" t="s">
        <v>84</v>
      </c>
      <c r="AW491" s="13" t="s">
        <v>32</v>
      </c>
      <c r="AX491" s="13" t="s">
        <v>76</v>
      </c>
      <c r="AY491" s="242" t="s">
        <v>140</v>
      </c>
    </row>
    <row r="492" s="14" customFormat="1">
      <c r="A492" s="14"/>
      <c r="B492" s="243"/>
      <c r="C492" s="244"/>
      <c r="D492" s="234" t="s">
        <v>150</v>
      </c>
      <c r="E492" s="245" t="s">
        <v>1</v>
      </c>
      <c r="F492" s="246" t="s">
        <v>1305</v>
      </c>
      <c r="G492" s="244"/>
      <c r="H492" s="247">
        <v>218.69999999999999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150</v>
      </c>
      <c r="AU492" s="253" t="s">
        <v>87</v>
      </c>
      <c r="AV492" s="14" t="s">
        <v>87</v>
      </c>
      <c r="AW492" s="14" t="s">
        <v>32</v>
      </c>
      <c r="AX492" s="14" t="s">
        <v>76</v>
      </c>
      <c r="AY492" s="253" t="s">
        <v>140</v>
      </c>
    </row>
    <row r="493" s="14" customFormat="1">
      <c r="A493" s="14"/>
      <c r="B493" s="243"/>
      <c r="C493" s="244"/>
      <c r="D493" s="234" t="s">
        <v>150</v>
      </c>
      <c r="E493" s="245" t="s">
        <v>1</v>
      </c>
      <c r="F493" s="246" t="s">
        <v>1306</v>
      </c>
      <c r="G493" s="244"/>
      <c r="H493" s="247">
        <v>-48.539999999999999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150</v>
      </c>
      <c r="AU493" s="253" t="s">
        <v>87</v>
      </c>
      <c r="AV493" s="14" t="s">
        <v>87</v>
      </c>
      <c r="AW493" s="14" t="s">
        <v>32</v>
      </c>
      <c r="AX493" s="14" t="s">
        <v>76</v>
      </c>
      <c r="AY493" s="253" t="s">
        <v>140</v>
      </c>
    </row>
    <row r="494" s="14" customFormat="1">
      <c r="A494" s="14"/>
      <c r="B494" s="243"/>
      <c r="C494" s="244"/>
      <c r="D494" s="234" t="s">
        <v>150</v>
      </c>
      <c r="E494" s="245" t="s">
        <v>1</v>
      </c>
      <c r="F494" s="246" t="s">
        <v>1307</v>
      </c>
      <c r="G494" s="244"/>
      <c r="H494" s="247">
        <v>186.38499999999999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150</v>
      </c>
      <c r="AU494" s="253" t="s">
        <v>87</v>
      </c>
      <c r="AV494" s="14" t="s">
        <v>87</v>
      </c>
      <c r="AW494" s="14" t="s">
        <v>32</v>
      </c>
      <c r="AX494" s="14" t="s">
        <v>76</v>
      </c>
      <c r="AY494" s="253" t="s">
        <v>140</v>
      </c>
    </row>
    <row r="495" s="14" customFormat="1">
      <c r="A495" s="14"/>
      <c r="B495" s="243"/>
      <c r="C495" s="244"/>
      <c r="D495" s="234" t="s">
        <v>150</v>
      </c>
      <c r="E495" s="245" t="s">
        <v>1</v>
      </c>
      <c r="F495" s="246" t="s">
        <v>1308</v>
      </c>
      <c r="G495" s="244"/>
      <c r="H495" s="247">
        <v>23.48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150</v>
      </c>
      <c r="AU495" s="253" t="s">
        <v>87</v>
      </c>
      <c r="AV495" s="14" t="s">
        <v>87</v>
      </c>
      <c r="AW495" s="14" t="s">
        <v>32</v>
      </c>
      <c r="AX495" s="14" t="s">
        <v>76</v>
      </c>
      <c r="AY495" s="253" t="s">
        <v>140</v>
      </c>
    </row>
    <row r="496" s="14" customFormat="1">
      <c r="A496" s="14"/>
      <c r="B496" s="243"/>
      <c r="C496" s="244"/>
      <c r="D496" s="234" t="s">
        <v>150</v>
      </c>
      <c r="E496" s="245" t="s">
        <v>1</v>
      </c>
      <c r="F496" s="246" t="s">
        <v>1309</v>
      </c>
      <c r="G496" s="244"/>
      <c r="H496" s="247">
        <v>62.329999999999998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150</v>
      </c>
      <c r="AU496" s="253" t="s">
        <v>87</v>
      </c>
      <c r="AV496" s="14" t="s">
        <v>87</v>
      </c>
      <c r="AW496" s="14" t="s">
        <v>32</v>
      </c>
      <c r="AX496" s="14" t="s">
        <v>76</v>
      </c>
      <c r="AY496" s="253" t="s">
        <v>140</v>
      </c>
    </row>
    <row r="497" s="14" customFormat="1">
      <c r="A497" s="14"/>
      <c r="B497" s="243"/>
      <c r="C497" s="244"/>
      <c r="D497" s="234" t="s">
        <v>150</v>
      </c>
      <c r="E497" s="245" t="s">
        <v>1</v>
      </c>
      <c r="F497" s="246" t="s">
        <v>1310</v>
      </c>
      <c r="G497" s="244"/>
      <c r="H497" s="247">
        <v>2.48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150</v>
      </c>
      <c r="AU497" s="253" t="s">
        <v>87</v>
      </c>
      <c r="AV497" s="14" t="s">
        <v>87</v>
      </c>
      <c r="AW497" s="14" t="s">
        <v>32</v>
      </c>
      <c r="AX497" s="14" t="s">
        <v>76</v>
      </c>
      <c r="AY497" s="253" t="s">
        <v>140</v>
      </c>
    </row>
    <row r="498" s="14" customFormat="1">
      <c r="A498" s="14"/>
      <c r="B498" s="243"/>
      <c r="C498" s="244"/>
      <c r="D498" s="234" t="s">
        <v>150</v>
      </c>
      <c r="E498" s="245" t="s">
        <v>1</v>
      </c>
      <c r="F498" s="246" t="s">
        <v>1311</v>
      </c>
      <c r="G498" s="244"/>
      <c r="H498" s="247">
        <v>8.1649999999999991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150</v>
      </c>
      <c r="AU498" s="253" t="s">
        <v>87</v>
      </c>
      <c r="AV498" s="14" t="s">
        <v>87</v>
      </c>
      <c r="AW498" s="14" t="s">
        <v>32</v>
      </c>
      <c r="AX498" s="14" t="s">
        <v>76</v>
      </c>
      <c r="AY498" s="253" t="s">
        <v>140</v>
      </c>
    </row>
    <row r="499" s="16" customFormat="1">
      <c r="A499" s="16"/>
      <c r="B499" s="279"/>
      <c r="C499" s="280"/>
      <c r="D499" s="234" t="s">
        <v>150</v>
      </c>
      <c r="E499" s="281" t="s">
        <v>1</v>
      </c>
      <c r="F499" s="282" t="s">
        <v>611</v>
      </c>
      <c r="G499" s="280"/>
      <c r="H499" s="283">
        <v>453</v>
      </c>
      <c r="I499" s="284"/>
      <c r="J499" s="280"/>
      <c r="K499" s="280"/>
      <c r="L499" s="285"/>
      <c r="M499" s="286"/>
      <c r="N499" s="287"/>
      <c r="O499" s="287"/>
      <c r="P499" s="287"/>
      <c r="Q499" s="287"/>
      <c r="R499" s="287"/>
      <c r="S499" s="287"/>
      <c r="T499" s="288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89" t="s">
        <v>150</v>
      </c>
      <c r="AU499" s="289" t="s">
        <v>87</v>
      </c>
      <c r="AV499" s="16" t="s">
        <v>141</v>
      </c>
      <c r="AW499" s="16" t="s">
        <v>32</v>
      </c>
      <c r="AX499" s="16" t="s">
        <v>76</v>
      </c>
      <c r="AY499" s="289" t="s">
        <v>140</v>
      </c>
    </row>
    <row r="500" s="15" customFormat="1">
      <c r="A500" s="15"/>
      <c r="B500" s="254"/>
      <c r="C500" s="255"/>
      <c r="D500" s="234" t="s">
        <v>150</v>
      </c>
      <c r="E500" s="256" t="s">
        <v>1</v>
      </c>
      <c r="F500" s="257" t="s">
        <v>173</v>
      </c>
      <c r="G500" s="255"/>
      <c r="H500" s="258">
        <v>2389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4" t="s">
        <v>150</v>
      </c>
      <c r="AU500" s="264" t="s">
        <v>87</v>
      </c>
      <c r="AV500" s="15" t="s">
        <v>148</v>
      </c>
      <c r="AW500" s="15" t="s">
        <v>32</v>
      </c>
      <c r="AX500" s="15" t="s">
        <v>84</v>
      </c>
      <c r="AY500" s="264" t="s">
        <v>140</v>
      </c>
    </row>
    <row r="501" s="2" customFormat="1" ht="24.15" customHeight="1">
      <c r="A501" s="39"/>
      <c r="B501" s="40"/>
      <c r="C501" s="265" t="s">
        <v>595</v>
      </c>
      <c r="D501" s="265" t="s">
        <v>233</v>
      </c>
      <c r="E501" s="266" t="s">
        <v>1312</v>
      </c>
      <c r="F501" s="267" t="s">
        <v>1313</v>
      </c>
      <c r="G501" s="268" t="s">
        <v>155</v>
      </c>
      <c r="H501" s="269">
        <v>2437</v>
      </c>
      <c r="I501" s="270"/>
      <c r="J501" s="271">
        <f>ROUND(I501*H501,2)</f>
        <v>0</v>
      </c>
      <c r="K501" s="267" t="s">
        <v>1</v>
      </c>
      <c r="L501" s="272"/>
      <c r="M501" s="273" t="s">
        <v>1</v>
      </c>
      <c r="N501" s="274" t="s">
        <v>41</v>
      </c>
      <c r="O501" s="92"/>
      <c r="P501" s="228">
        <f>O501*H501</f>
        <v>0</v>
      </c>
      <c r="Q501" s="228">
        <v>0.025000000000000001</v>
      </c>
      <c r="R501" s="228">
        <f>Q501*H501</f>
        <v>60.925000000000004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208</v>
      </c>
      <c r="AT501" s="230" t="s">
        <v>233</v>
      </c>
      <c r="AU501" s="230" t="s">
        <v>87</v>
      </c>
      <c r="AY501" s="18" t="s">
        <v>140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84</v>
      </c>
      <c r="BK501" s="231">
        <f>ROUND(I501*H501,2)</f>
        <v>0</v>
      </c>
      <c r="BL501" s="18" t="s">
        <v>148</v>
      </c>
      <c r="BM501" s="230" t="s">
        <v>1314</v>
      </c>
    </row>
    <row r="502" s="13" customFormat="1">
      <c r="A502" s="13"/>
      <c r="B502" s="232"/>
      <c r="C502" s="233"/>
      <c r="D502" s="234" t="s">
        <v>150</v>
      </c>
      <c r="E502" s="235" t="s">
        <v>1</v>
      </c>
      <c r="F502" s="236" t="s">
        <v>1232</v>
      </c>
      <c r="G502" s="233"/>
      <c r="H502" s="235" t="s">
        <v>1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150</v>
      </c>
      <c r="AU502" s="242" t="s">
        <v>87</v>
      </c>
      <c r="AV502" s="13" t="s">
        <v>84</v>
      </c>
      <c r="AW502" s="13" t="s">
        <v>32</v>
      </c>
      <c r="AX502" s="13" t="s">
        <v>76</v>
      </c>
      <c r="AY502" s="242" t="s">
        <v>140</v>
      </c>
    </row>
    <row r="503" s="13" customFormat="1">
      <c r="A503" s="13"/>
      <c r="B503" s="232"/>
      <c r="C503" s="233"/>
      <c r="D503" s="234" t="s">
        <v>150</v>
      </c>
      <c r="E503" s="235" t="s">
        <v>1</v>
      </c>
      <c r="F503" s="236" t="s">
        <v>1177</v>
      </c>
      <c r="G503" s="233"/>
      <c r="H503" s="235" t="s">
        <v>1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150</v>
      </c>
      <c r="AU503" s="242" t="s">
        <v>87</v>
      </c>
      <c r="AV503" s="13" t="s">
        <v>84</v>
      </c>
      <c r="AW503" s="13" t="s">
        <v>32</v>
      </c>
      <c r="AX503" s="13" t="s">
        <v>76</v>
      </c>
      <c r="AY503" s="242" t="s">
        <v>140</v>
      </c>
    </row>
    <row r="504" s="14" customFormat="1">
      <c r="A504" s="14"/>
      <c r="B504" s="243"/>
      <c r="C504" s="244"/>
      <c r="D504" s="234" t="s">
        <v>150</v>
      </c>
      <c r="E504" s="245" t="s">
        <v>1</v>
      </c>
      <c r="F504" s="246" t="s">
        <v>1315</v>
      </c>
      <c r="G504" s="244"/>
      <c r="H504" s="247">
        <v>2437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150</v>
      </c>
      <c r="AU504" s="253" t="s">
        <v>87</v>
      </c>
      <c r="AV504" s="14" t="s">
        <v>87</v>
      </c>
      <c r="AW504" s="14" t="s">
        <v>32</v>
      </c>
      <c r="AX504" s="14" t="s">
        <v>84</v>
      </c>
      <c r="AY504" s="253" t="s">
        <v>140</v>
      </c>
    </row>
    <row r="505" s="2" customFormat="1" ht="33" customHeight="1">
      <c r="A505" s="39"/>
      <c r="B505" s="40"/>
      <c r="C505" s="219" t="s">
        <v>601</v>
      </c>
      <c r="D505" s="219" t="s">
        <v>143</v>
      </c>
      <c r="E505" s="220" t="s">
        <v>1316</v>
      </c>
      <c r="F505" s="221" t="s">
        <v>1317</v>
      </c>
      <c r="G505" s="222" t="s">
        <v>155</v>
      </c>
      <c r="H505" s="223">
        <v>162</v>
      </c>
      <c r="I505" s="224"/>
      <c r="J505" s="225">
        <f>ROUND(I505*H505,2)</f>
        <v>0</v>
      </c>
      <c r="K505" s="221" t="s">
        <v>147</v>
      </c>
      <c r="L505" s="45"/>
      <c r="M505" s="226" t="s">
        <v>1</v>
      </c>
      <c r="N505" s="227" t="s">
        <v>41</v>
      </c>
      <c r="O505" s="92"/>
      <c r="P505" s="228">
        <f>O505*H505</f>
        <v>0</v>
      </c>
      <c r="Q505" s="228">
        <v>0.0078499999999999993</v>
      </c>
      <c r="R505" s="228">
        <f>Q505*H505</f>
        <v>1.2716999999999998</v>
      </c>
      <c r="S505" s="228">
        <v>0</v>
      </c>
      <c r="T505" s="22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0" t="s">
        <v>148</v>
      </c>
      <c r="AT505" s="230" t="s">
        <v>143</v>
      </c>
      <c r="AU505" s="230" t="s">
        <v>87</v>
      </c>
      <c r="AY505" s="18" t="s">
        <v>140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8" t="s">
        <v>84</v>
      </c>
      <c r="BK505" s="231">
        <f>ROUND(I505*H505,2)</f>
        <v>0</v>
      </c>
      <c r="BL505" s="18" t="s">
        <v>148</v>
      </c>
      <c r="BM505" s="230" t="s">
        <v>1318</v>
      </c>
    </row>
    <row r="506" s="13" customFormat="1">
      <c r="A506" s="13"/>
      <c r="B506" s="232"/>
      <c r="C506" s="233"/>
      <c r="D506" s="234" t="s">
        <v>150</v>
      </c>
      <c r="E506" s="235" t="s">
        <v>1</v>
      </c>
      <c r="F506" s="236" t="s">
        <v>1319</v>
      </c>
      <c r="G506" s="233"/>
      <c r="H506" s="235" t="s">
        <v>1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150</v>
      </c>
      <c r="AU506" s="242" t="s">
        <v>87</v>
      </c>
      <c r="AV506" s="13" t="s">
        <v>84</v>
      </c>
      <c r="AW506" s="13" t="s">
        <v>32</v>
      </c>
      <c r="AX506" s="13" t="s">
        <v>76</v>
      </c>
      <c r="AY506" s="242" t="s">
        <v>140</v>
      </c>
    </row>
    <row r="507" s="13" customFormat="1">
      <c r="A507" s="13"/>
      <c r="B507" s="232"/>
      <c r="C507" s="233"/>
      <c r="D507" s="234" t="s">
        <v>150</v>
      </c>
      <c r="E507" s="235" t="s">
        <v>1</v>
      </c>
      <c r="F507" s="236" t="s">
        <v>1320</v>
      </c>
      <c r="G507" s="233"/>
      <c r="H507" s="235" t="s">
        <v>1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150</v>
      </c>
      <c r="AU507" s="242" t="s">
        <v>87</v>
      </c>
      <c r="AV507" s="13" t="s">
        <v>84</v>
      </c>
      <c r="AW507" s="13" t="s">
        <v>32</v>
      </c>
      <c r="AX507" s="13" t="s">
        <v>76</v>
      </c>
      <c r="AY507" s="242" t="s">
        <v>140</v>
      </c>
    </row>
    <row r="508" s="13" customFormat="1">
      <c r="A508" s="13"/>
      <c r="B508" s="232"/>
      <c r="C508" s="233"/>
      <c r="D508" s="234" t="s">
        <v>150</v>
      </c>
      <c r="E508" s="235" t="s">
        <v>1</v>
      </c>
      <c r="F508" s="236" t="s">
        <v>1321</v>
      </c>
      <c r="G508" s="233"/>
      <c r="H508" s="235" t="s">
        <v>1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150</v>
      </c>
      <c r="AU508" s="242" t="s">
        <v>87</v>
      </c>
      <c r="AV508" s="13" t="s">
        <v>84</v>
      </c>
      <c r="AW508" s="13" t="s">
        <v>32</v>
      </c>
      <c r="AX508" s="13" t="s">
        <v>76</v>
      </c>
      <c r="AY508" s="242" t="s">
        <v>140</v>
      </c>
    </row>
    <row r="509" s="14" customFormat="1">
      <c r="A509" s="14"/>
      <c r="B509" s="243"/>
      <c r="C509" s="244"/>
      <c r="D509" s="234" t="s">
        <v>150</v>
      </c>
      <c r="E509" s="245" t="s">
        <v>1</v>
      </c>
      <c r="F509" s="246" t="s">
        <v>1322</v>
      </c>
      <c r="G509" s="244"/>
      <c r="H509" s="247">
        <v>44.631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150</v>
      </c>
      <c r="AU509" s="253" t="s">
        <v>87</v>
      </c>
      <c r="AV509" s="14" t="s">
        <v>87</v>
      </c>
      <c r="AW509" s="14" t="s">
        <v>32</v>
      </c>
      <c r="AX509" s="14" t="s">
        <v>76</v>
      </c>
      <c r="AY509" s="253" t="s">
        <v>140</v>
      </c>
    </row>
    <row r="510" s="14" customFormat="1">
      <c r="A510" s="14"/>
      <c r="B510" s="243"/>
      <c r="C510" s="244"/>
      <c r="D510" s="234" t="s">
        <v>150</v>
      </c>
      <c r="E510" s="245" t="s">
        <v>1</v>
      </c>
      <c r="F510" s="246" t="s">
        <v>1323</v>
      </c>
      <c r="G510" s="244"/>
      <c r="H510" s="247">
        <v>15.505000000000001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150</v>
      </c>
      <c r="AU510" s="253" t="s">
        <v>87</v>
      </c>
      <c r="AV510" s="14" t="s">
        <v>87</v>
      </c>
      <c r="AW510" s="14" t="s">
        <v>32</v>
      </c>
      <c r="AX510" s="14" t="s">
        <v>76</v>
      </c>
      <c r="AY510" s="253" t="s">
        <v>140</v>
      </c>
    </row>
    <row r="511" s="13" customFormat="1">
      <c r="A511" s="13"/>
      <c r="B511" s="232"/>
      <c r="C511" s="233"/>
      <c r="D511" s="234" t="s">
        <v>150</v>
      </c>
      <c r="E511" s="235" t="s">
        <v>1</v>
      </c>
      <c r="F511" s="236" t="s">
        <v>1324</v>
      </c>
      <c r="G511" s="233"/>
      <c r="H511" s="235" t="s">
        <v>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150</v>
      </c>
      <c r="AU511" s="242" t="s">
        <v>87</v>
      </c>
      <c r="AV511" s="13" t="s">
        <v>84</v>
      </c>
      <c r="AW511" s="13" t="s">
        <v>32</v>
      </c>
      <c r="AX511" s="13" t="s">
        <v>76</v>
      </c>
      <c r="AY511" s="242" t="s">
        <v>140</v>
      </c>
    </row>
    <row r="512" s="14" customFormat="1">
      <c r="A512" s="14"/>
      <c r="B512" s="243"/>
      <c r="C512" s="244"/>
      <c r="D512" s="234" t="s">
        <v>150</v>
      </c>
      <c r="E512" s="245" t="s">
        <v>1</v>
      </c>
      <c r="F512" s="246" t="s">
        <v>1325</v>
      </c>
      <c r="G512" s="244"/>
      <c r="H512" s="247">
        <v>39.671999999999997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150</v>
      </c>
      <c r="AU512" s="253" t="s">
        <v>87</v>
      </c>
      <c r="AV512" s="14" t="s">
        <v>87</v>
      </c>
      <c r="AW512" s="14" t="s">
        <v>32</v>
      </c>
      <c r="AX512" s="14" t="s">
        <v>76</v>
      </c>
      <c r="AY512" s="253" t="s">
        <v>140</v>
      </c>
    </row>
    <row r="513" s="14" customFormat="1">
      <c r="A513" s="14"/>
      <c r="B513" s="243"/>
      <c r="C513" s="244"/>
      <c r="D513" s="234" t="s">
        <v>150</v>
      </c>
      <c r="E513" s="245" t="s">
        <v>1</v>
      </c>
      <c r="F513" s="246" t="s">
        <v>1326</v>
      </c>
      <c r="G513" s="244"/>
      <c r="H513" s="247">
        <v>13.782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150</v>
      </c>
      <c r="AU513" s="253" t="s">
        <v>87</v>
      </c>
      <c r="AV513" s="14" t="s">
        <v>87</v>
      </c>
      <c r="AW513" s="14" t="s">
        <v>32</v>
      </c>
      <c r="AX513" s="14" t="s">
        <v>76</v>
      </c>
      <c r="AY513" s="253" t="s">
        <v>140</v>
      </c>
    </row>
    <row r="514" s="13" customFormat="1">
      <c r="A514" s="13"/>
      <c r="B514" s="232"/>
      <c r="C514" s="233"/>
      <c r="D514" s="234" t="s">
        <v>150</v>
      </c>
      <c r="E514" s="235" t="s">
        <v>1</v>
      </c>
      <c r="F514" s="236" t="s">
        <v>1327</v>
      </c>
      <c r="G514" s="233"/>
      <c r="H514" s="235" t="s">
        <v>1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150</v>
      </c>
      <c r="AU514" s="242" t="s">
        <v>87</v>
      </c>
      <c r="AV514" s="13" t="s">
        <v>84</v>
      </c>
      <c r="AW514" s="13" t="s">
        <v>32</v>
      </c>
      <c r="AX514" s="13" t="s">
        <v>76</v>
      </c>
      <c r="AY514" s="242" t="s">
        <v>140</v>
      </c>
    </row>
    <row r="515" s="14" customFormat="1">
      <c r="A515" s="14"/>
      <c r="B515" s="243"/>
      <c r="C515" s="244"/>
      <c r="D515" s="234" t="s">
        <v>150</v>
      </c>
      <c r="E515" s="245" t="s">
        <v>1</v>
      </c>
      <c r="F515" s="246" t="s">
        <v>1328</v>
      </c>
      <c r="G515" s="244"/>
      <c r="H515" s="247">
        <v>12.672000000000001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150</v>
      </c>
      <c r="AU515" s="253" t="s">
        <v>87</v>
      </c>
      <c r="AV515" s="14" t="s">
        <v>87</v>
      </c>
      <c r="AW515" s="14" t="s">
        <v>32</v>
      </c>
      <c r="AX515" s="14" t="s">
        <v>76</v>
      </c>
      <c r="AY515" s="253" t="s">
        <v>140</v>
      </c>
    </row>
    <row r="516" s="14" customFormat="1">
      <c r="A516" s="14"/>
      <c r="B516" s="243"/>
      <c r="C516" s="244"/>
      <c r="D516" s="234" t="s">
        <v>150</v>
      </c>
      <c r="E516" s="245" t="s">
        <v>1</v>
      </c>
      <c r="F516" s="246" t="s">
        <v>1329</v>
      </c>
      <c r="G516" s="244"/>
      <c r="H516" s="247">
        <v>4.6079999999999997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150</v>
      </c>
      <c r="AU516" s="253" t="s">
        <v>87</v>
      </c>
      <c r="AV516" s="14" t="s">
        <v>87</v>
      </c>
      <c r="AW516" s="14" t="s">
        <v>32</v>
      </c>
      <c r="AX516" s="14" t="s">
        <v>76</v>
      </c>
      <c r="AY516" s="253" t="s">
        <v>140</v>
      </c>
    </row>
    <row r="517" s="14" customFormat="1">
      <c r="A517" s="14"/>
      <c r="B517" s="243"/>
      <c r="C517" s="244"/>
      <c r="D517" s="234" t="s">
        <v>150</v>
      </c>
      <c r="E517" s="245" t="s">
        <v>1</v>
      </c>
      <c r="F517" s="246" t="s">
        <v>1330</v>
      </c>
      <c r="G517" s="244"/>
      <c r="H517" s="247">
        <v>4.1299999999999999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150</v>
      </c>
      <c r="AU517" s="253" t="s">
        <v>87</v>
      </c>
      <c r="AV517" s="14" t="s">
        <v>87</v>
      </c>
      <c r="AW517" s="14" t="s">
        <v>32</v>
      </c>
      <c r="AX517" s="14" t="s">
        <v>76</v>
      </c>
      <c r="AY517" s="253" t="s">
        <v>140</v>
      </c>
    </row>
    <row r="518" s="16" customFormat="1">
      <c r="A518" s="16"/>
      <c r="B518" s="279"/>
      <c r="C518" s="280"/>
      <c r="D518" s="234" t="s">
        <v>150</v>
      </c>
      <c r="E518" s="281" t="s">
        <v>1</v>
      </c>
      <c r="F518" s="282" t="s">
        <v>608</v>
      </c>
      <c r="G518" s="280"/>
      <c r="H518" s="283">
        <v>134.99999999999997</v>
      </c>
      <c r="I518" s="284"/>
      <c r="J518" s="280"/>
      <c r="K518" s="280"/>
      <c r="L518" s="285"/>
      <c r="M518" s="286"/>
      <c r="N518" s="287"/>
      <c r="O518" s="287"/>
      <c r="P518" s="287"/>
      <c r="Q518" s="287"/>
      <c r="R518" s="287"/>
      <c r="S518" s="287"/>
      <c r="T518" s="288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89" t="s">
        <v>150</v>
      </c>
      <c r="AU518" s="289" t="s">
        <v>87</v>
      </c>
      <c r="AV518" s="16" t="s">
        <v>141</v>
      </c>
      <c r="AW518" s="16" t="s">
        <v>32</v>
      </c>
      <c r="AX518" s="16" t="s">
        <v>76</v>
      </c>
      <c r="AY518" s="289" t="s">
        <v>140</v>
      </c>
    </row>
    <row r="519" s="13" customFormat="1">
      <c r="A519" s="13"/>
      <c r="B519" s="232"/>
      <c r="C519" s="233"/>
      <c r="D519" s="234" t="s">
        <v>150</v>
      </c>
      <c r="E519" s="235" t="s">
        <v>1</v>
      </c>
      <c r="F519" s="236" t="s">
        <v>1331</v>
      </c>
      <c r="G519" s="233"/>
      <c r="H519" s="235" t="s">
        <v>1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150</v>
      </c>
      <c r="AU519" s="242" t="s">
        <v>87</v>
      </c>
      <c r="AV519" s="13" t="s">
        <v>84</v>
      </c>
      <c r="AW519" s="13" t="s">
        <v>32</v>
      </c>
      <c r="AX519" s="13" t="s">
        <v>76</v>
      </c>
      <c r="AY519" s="242" t="s">
        <v>140</v>
      </c>
    </row>
    <row r="520" s="13" customFormat="1">
      <c r="A520" s="13"/>
      <c r="B520" s="232"/>
      <c r="C520" s="233"/>
      <c r="D520" s="234" t="s">
        <v>150</v>
      </c>
      <c r="E520" s="235" t="s">
        <v>1</v>
      </c>
      <c r="F520" s="236" t="s">
        <v>1332</v>
      </c>
      <c r="G520" s="233"/>
      <c r="H520" s="235" t="s">
        <v>1</v>
      </c>
      <c r="I520" s="237"/>
      <c r="J520" s="233"/>
      <c r="K520" s="233"/>
      <c r="L520" s="238"/>
      <c r="M520" s="239"/>
      <c r="N520" s="240"/>
      <c r="O520" s="240"/>
      <c r="P520" s="240"/>
      <c r="Q520" s="240"/>
      <c r="R520" s="240"/>
      <c r="S520" s="240"/>
      <c r="T520" s="24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2" t="s">
        <v>150</v>
      </c>
      <c r="AU520" s="242" t="s">
        <v>87</v>
      </c>
      <c r="AV520" s="13" t="s">
        <v>84</v>
      </c>
      <c r="AW520" s="13" t="s">
        <v>32</v>
      </c>
      <c r="AX520" s="13" t="s">
        <v>76</v>
      </c>
      <c r="AY520" s="242" t="s">
        <v>140</v>
      </c>
    </row>
    <row r="521" s="14" customFormat="1">
      <c r="A521" s="14"/>
      <c r="B521" s="243"/>
      <c r="C521" s="244"/>
      <c r="D521" s="234" t="s">
        <v>150</v>
      </c>
      <c r="E521" s="245" t="s">
        <v>1</v>
      </c>
      <c r="F521" s="246" t="s">
        <v>1333</v>
      </c>
      <c r="G521" s="244"/>
      <c r="H521" s="247">
        <v>27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150</v>
      </c>
      <c r="AU521" s="253" t="s">
        <v>87</v>
      </c>
      <c r="AV521" s="14" t="s">
        <v>87</v>
      </c>
      <c r="AW521" s="14" t="s">
        <v>32</v>
      </c>
      <c r="AX521" s="14" t="s">
        <v>76</v>
      </c>
      <c r="AY521" s="253" t="s">
        <v>140</v>
      </c>
    </row>
    <row r="522" s="15" customFormat="1">
      <c r="A522" s="15"/>
      <c r="B522" s="254"/>
      <c r="C522" s="255"/>
      <c r="D522" s="234" t="s">
        <v>150</v>
      </c>
      <c r="E522" s="256" t="s">
        <v>1</v>
      </c>
      <c r="F522" s="257" t="s">
        <v>173</v>
      </c>
      <c r="G522" s="255"/>
      <c r="H522" s="258">
        <v>161.99999999999997</v>
      </c>
      <c r="I522" s="259"/>
      <c r="J522" s="255"/>
      <c r="K522" s="255"/>
      <c r="L522" s="260"/>
      <c r="M522" s="261"/>
      <c r="N522" s="262"/>
      <c r="O522" s="262"/>
      <c r="P522" s="262"/>
      <c r="Q522" s="262"/>
      <c r="R522" s="262"/>
      <c r="S522" s="262"/>
      <c r="T522" s="263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4" t="s">
        <v>150</v>
      </c>
      <c r="AU522" s="264" t="s">
        <v>87</v>
      </c>
      <c r="AV522" s="15" t="s">
        <v>148</v>
      </c>
      <c r="AW522" s="15" t="s">
        <v>32</v>
      </c>
      <c r="AX522" s="15" t="s">
        <v>84</v>
      </c>
      <c r="AY522" s="264" t="s">
        <v>140</v>
      </c>
    </row>
    <row r="523" s="2" customFormat="1" ht="24.15" customHeight="1">
      <c r="A523" s="39"/>
      <c r="B523" s="40"/>
      <c r="C523" s="219" t="s">
        <v>612</v>
      </c>
      <c r="D523" s="219" t="s">
        <v>143</v>
      </c>
      <c r="E523" s="220" t="s">
        <v>1334</v>
      </c>
      <c r="F523" s="221" t="s">
        <v>1335</v>
      </c>
      <c r="G523" s="222" t="s">
        <v>155</v>
      </c>
      <c r="H523" s="223">
        <v>248</v>
      </c>
      <c r="I523" s="224"/>
      <c r="J523" s="225">
        <f>ROUND(I523*H523,2)</f>
        <v>0</v>
      </c>
      <c r="K523" s="221" t="s">
        <v>147</v>
      </c>
      <c r="L523" s="45"/>
      <c r="M523" s="226" t="s">
        <v>1</v>
      </c>
      <c r="N523" s="227" t="s">
        <v>41</v>
      </c>
      <c r="O523" s="92"/>
      <c r="P523" s="228">
        <f>O523*H523</f>
        <v>0</v>
      </c>
      <c r="Q523" s="228">
        <v>0.0043800000000000002</v>
      </c>
      <c r="R523" s="228">
        <f>Q523*H523</f>
        <v>1.0862400000000001</v>
      </c>
      <c r="S523" s="228">
        <v>0</v>
      </c>
      <c r="T523" s="22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148</v>
      </c>
      <c r="AT523" s="230" t="s">
        <v>143</v>
      </c>
      <c r="AU523" s="230" t="s">
        <v>87</v>
      </c>
      <c r="AY523" s="18" t="s">
        <v>140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84</v>
      </c>
      <c r="BK523" s="231">
        <f>ROUND(I523*H523,2)</f>
        <v>0</v>
      </c>
      <c r="BL523" s="18" t="s">
        <v>148</v>
      </c>
      <c r="BM523" s="230" t="s">
        <v>1336</v>
      </c>
    </row>
    <row r="524" s="13" customFormat="1">
      <c r="A524" s="13"/>
      <c r="B524" s="232"/>
      <c r="C524" s="233"/>
      <c r="D524" s="234" t="s">
        <v>150</v>
      </c>
      <c r="E524" s="235" t="s">
        <v>1</v>
      </c>
      <c r="F524" s="236" t="s">
        <v>1337</v>
      </c>
      <c r="G524" s="233"/>
      <c r="H524" s="235" t="s">
        <v>1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150</v>
      </c>
      <c r="AU524" s="242" t="s">
        <v>87</v>
      </c>
      <c r="AV524" s="13" t="s">
        <v>84</v>
      </c>
      <c r="AW524" s="13" t="s">
        <v>32</v>
      </c>
      <c r="AX524" s="13" t="s">
        <v>76</v>
      </c>
      <c r="AY524" s="242" t="s">
        <v>140</v>
      </c>
    </row>
    <row r="525" s="13" customFormat="1">
      <c r="A525" s="13"/>
      <c r="B525" s="232"/>
      <c r="C525" s="233"/>
      <c r="D525" s="234" t="s">
        <v>150</v>
      </c>
      <c r="E525" s="235" t="s">
        <v>1</v>
      </c>
      <c r="F525" s="236" t="s">
        <v>1338</v>
      </c>
      <c r="G525" s="233"/>
      <c r="H525" s="235" t="s">
        <v>1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150</v>
      </c>
      <c r="AU525" s="242" t="s">
        <v>87</v>
      </c>
      <c r="AV525" s="13" t="s">
        <v>84</v>
      </c>
      <c r="AW525" s="13" t="s">
        <v>32</v>
      </c>
      <c r="AX525" s="13" t="s">
        <v>76</v>
      </c>
      <c r="AY525" s="242" t="s">
        <v>140</v>
      </c>
    </row>
    <row r="526" s="13" customFormat="1">
      <c r="A526" s="13"/>
      <c r="B526" s="232"/>
      <c r="C526" s="233"/>
      <c r="D526" s="234" t="s">
        <v>150</v>
      </c>
      <c r="E526" s="235" t="s">
        <v>1</v>
      </c>
      <c r="F526" s="236" t="s">
        <v>1321</v>
      </c>
      <c r="G526" s="233"/>
      <c r="H526" s="235" t="s">
        <v>1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150</v>
      </c>
      <c r="AU526" s="242" t="s">
        <v>87</v>
      </c>
      <c r="AV526" s="13" t="s">
        <v>84</v>
      </c>
      <c r="AW526" s="13" t="s">
        <v>32</v>
      </c>
      <c r="AX526" s="13" t="s">
        <v>76</v>
      </c>
      <c r="AY526" s="242" t="s">
        <v>140</v>
      </c>
    </row>
    <row r="527" s="14" customFormat="1">
      <c r="A527" s="14"/>
      <c r="B527" s="243"/>
      <c r="C527" s="244"/>
      <c r="D527" s="234" t="s">
        <v>150</v>
      </c>
      <c r="E527" s="245" t="s">
        <v>1</v>
      </c>
      <c r="F527" s="246" t="s">
        <v>1339</v>
      </c>
      <c r="G527" s="244"/>
      <c r="H527" s="247">
        <v>84.302999999999997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150</v>
      </c>
      <c r="AU527" s="253" t="s">
        <v>87</v>
      </c>
      <c r="AV527" s="14" t="s">
        <v>87</v>
      </c>
      <c r="AW527" s="14" t="s">
        <v>32</v>
      </c>
      <c r="AX527" s="14" t="s">
        <v>76</v>
      </c>
      <c r="AY527" s="253" t="s">
        <v>140</v>
      </c>
    </row>
    <row r="528" s="14" customFormat="1">
      <c r="A528" s="14"/>
      <c r="B528" s="243"/>
      <c r="C528" s="244"/>
      <c r="D528" s="234" t="s">
        <v>150</v>
      </c>
      <c r="E528" s="245" t="s">
        <v>1</v>
      </c>
      <c r="F528" s="246" t="s">
        <v>1340</v>
      </c>
      <c r="G528" s="244"/>
      <c r="H528" s="247">
        <v>29.286999999999999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150</v>
      </c>
      <c r="AU528" s="253" t="s">
        <v>87</v>
      </c>
      <c r="AV528" s="14" t="s">
        <v>87</v>
      </c>
      <c r="AW528" s="14" t="s">
        <v>32</v>
      </c>
      <c r="AX528" s="14" t="s">
        <v>76</v>
      </c>
      <c r="AY528" s="253" t="s">
        <v>140</v>
      </c>
    </row>
    <row r="529" s="13" customFormat="1">
      <c r="A529" s="13"/>
      <c r="B529" s="232"/>
      <c r="C529" s="233"/>
      <c r="D529" s="234" t="s">
        <v>150</v>
      </c>
      <c r="E529" s="235" t="s">
        <v>1</v>
      </c>
      <c r="F529" s="236" t="s">
        <v>1324</v>
      </c>
      <c r="G529" s="233"/>
      <c r="H529" s="235" t="s">
        <v>1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150</v>
      </c>
      <c r="AU529" s="242" t="s">
        <v>87</v>
      </c>
      <c r="AV529" s="13" t="s">
        <v>84</v>
      </c>
      <c r="AW529" s="13" t="s">
        <v>32</v>
      </c>
      <c r="AX529" s="13" t="s">
        <v>76</v>
      </c>
      <c r="AY529" s="242" t="s">
        <v>140</v>
      </c>
    </row>
    <row r="530" s="14" customFormat="1">
      <c r="A530" s="14"/>
      <c r="B530" s="243"/>
      <c r="C530" s="244"/>
      <c r="D530" s="234" t="s">
        <v>150</v>
      </c>
      <c r="E530" s="245" t="s">
        <v>1</v>
      </c>
      <c r="F530" s="246" t="s">
        <v>1341</v>
      </c>
      <c r="G530" s="244"/>
      <c r="H530" s="247">
        <v>72.731999999999999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150</v>
      </c>
      <c r="AU530" s="253" t="s">
        <v>87</v>
      </c>
      <c r="AV530" s="14" t="s">
        <v>87</v>
      </c>
      <c r="AW530" s="14" t="s">
        <v>32</v>
      </c>
      <c r="AX530" s="14" t="s">
        <v>76</v>
      </c>
      <c r="AY530" s="253" t="s">
        <v>140</v>
      </c>
    </row>
    <row r="531" s="14" customFormat="1">
      <c r="A531" s="14"/>
      <c r="B531" s="243"/>
      <c r="C531" s="244"/>
      <c r="D531" s="234" t="s">
        <v>150</v>
      </c>
      <c r="E531" s="245" t="s">
        <v>1</v>
      </c>
      <c r="F531" s="246" t="s">
        <v>1342</v>
      </c>
      <c r="G531" s="244"/>
      <c r="H531" s="247">
        <v>25.266999999999999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150</v>
      </c>
      <c r="AU531" s="253" t="s">
        <v>87</v>
      </c>
      <c r="AV531" s="14" t="s">
        <v>87</v>
      </c>
      <c r="AW531" s="14" t="s">
        <v>32</v>
      </c>
      <c r="AX531" s="14" t="s">
        <v>76</v>
      </c>
      <c r="AY531" s="253" t="s">
        <v>140</v>
      </c>
    </row>
    <row r="532" s="13" customFormat="1">
      <c r="A532" s="13"/>
      <c r="B532" s="232"/>
      <c r="C532" s="233"/>
      <c r="D532" s="234" t="s">
        <v>150</v>
      </c>
      <c r="E532" s="235" t="s">
        <v>1</v>
      </c>
      <c r="F532" s="236" t="s">
        <v>1327</v>
      </c>
      <c r="G532" s="233"/>
      <c r="H532" s="235" t="s">
        <v>1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150</v>
      </c>
      <c r="AU532" s="242" t="s">
        <v>87</v>
      </c>
      <c r="AV532" s="13" t="s">
        <v>84</v>
      </c>
      <c r="AW532" s="13" t="s">
        <v>32</v>
      </c>
      <c r="AX532" s="13" t="s">
        <v>76</v>
      </c>
      <c r="AY532" s="242" t="s">
        <v>140</v>
      </c>
    </row>
    <row r="533" s="14" customFormat="1">
      <c r="A533" s="14"/>
      <c r="B533" s="243"/>
      <c r="C533" s="244"/>
      <c r="D533" s="234" t="s">
        <v>150</v>
      </c>
      <c r="E533" s="245" t="s">
        <v>1</v>
      </c>
      <c r="F533" s="246" t="s">
        <v>1343</v>
      </c>
      <c r="G533" s="244"/>
      <c r="H533" s="247">
        <v>23.231999999999999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150</v>
      </c>
      <c r="AU533" s="253" t="s">
        <v>87</v>
      </c>
      <c r="AV533" s="14" t="s">
        <v>87</v>
      </c>
      <c r="AW533" s="14" t="s">
        <v>32</v>
      </c>
      <c r="AX533" s="14" t="s">
        <v>76</v>
      </c>
      <c r="AY533" s="253" t="s">
        <v>140</v>
      </c>
    </row>
    <row r="534" s="14" customFormat="1">
      <c r="A534" s="14"/>
      <c r="B534" s="243"/>
      <c r="C534" s="244"/>
      <c r="D534" s="234" t="s">
        <v>150</v>
      </c>
      <c r="E534" s="245" t="s">
        <v>1</v>
      </c>
      <c r="F534" s="246" t="s">
        <v>1344</v>
      </c>
      <c r="G534" s="244"/>
      <c r="H534" s="247">
        <v>8.4480000000000004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150</v>
      </c>
      <c r="AU534" s="253" t="s">
        <v>87</v>
      </c>
      <c r="AV534" s="14" t="s">
        <v>87</v>
      </c>
      <c r="AW534" s="14" t="s">
        <v>32</v>
      </c>
      <c r="AX534" s="14" t="s">
        <v>76</v>
      </c>
      <c r="AY534" s="253" t="s">
        <v>140</v>
      </c>
    </row>
    <row r="535" s="14" customFormat="1">
      <c r="A535" s="14"/>
      <c r="B535" s="243"/>
      <c r="C535" s="244"/>
      <c r="D535" s="234" t="s">
        <v>150</v>
      </c>
      <c r="E535" s="245" t="s">
        <v>1</v>
      </c>
      <c r="F535" s="246" t="s">
        <v>1345</v>
      </c>
      <c r="G535" s="244"/>
      <c r="H535" s="247">
        <v>4.7309999999999999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150</v>
      </c>
      <c r="AU535" s="253" t="s">
        <v>87</v>
      </c>
      <c r="AV535" s="14" t="s">
        <v>87</v>
      </c>
      <c r="AW535" s="14" t="s">
        <v>32</v>
      </c>
      <c r="AX535" s="14" t="s">
        <v>76</v>
      </c>
      <c r="AY535" s="253" t="s">
        <v>140</v>
      </c>
    </row>
    <row r="536" s="15" customFormat="1">
      <c r="A536" s="15"/>
      <c r="B536" s="254"/>
      <c r="C536" s="255"/>
      <c r="D536" s="234" t="s">
        <v>150</v>
      </c>
      <c r="E536" s="256" t="s">
        <v>1</v>
      </c>
      <c r="F536" s="257" t="s">
        <v>173</v>
      </c>
      <c r="G536" s="255"/>
      <c r="H536" s="258">
        <v>248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4" t="s">
        <v>150</v>
      </c>
      <c r="AU536" s="264" t="s">
        <v>87</v>
      </c>
      <c r="AV536" s="15" t="s">
        <v>148</v>
      </c>
      <c r="AW536" s="15" t="s">
        <v>32</v>
      </c>
      <c r="AX536" s="15" t="s">
        <v>84</v>
      </c>
      <c r="AY536" s="264" t="s">
        <v>140</v>
      </c>
    </row>
    <row r="537" s="2" customFormat="1" ht="24.15" customHeight="1">
      <c r="A537" s="39"/>
      <c r="B537" s="40"/>
      <c r="C537" s="265" t="s">
        <v>617</v>
      </c>
      <c r="D537" s="265" t="s">
        <v>233</v>
      </c>
      <c r="E537" s="266" t="s">
        <v>1219</v>
      </c>
      <c r="F537" s="267" t="s">
        <v>1220</v>
      </c>
      <c r="G537" s="268" t="s">
        <v>155</v>
      </c>
      <c r="H537" s="269">
        <v>178.19999999999999</v>
      </c>
      <c r="I537" s="270"/>
      <c r="J537" s="271">
        <f>ROUND(I537*H537,2)</f>
        <v>0</v>
      </c>
      <c r="K537" s="267" t="s">
        <v>1</v>
      </c>
      <c r="L537" s="272"/>
      <c r="M537" s="273" t="s">
        <v>1</v>
      </c>
      <c r="N537" s="274" t="s">
        <v>41</v>
      </c>
      <c r="O537" s="92"/>
      <c r="P537" s="228">
        <f>O537*H537</f>
        <v>0</v>
      </c>
      <c r="Q537" s="228">
        <v>0.0089999999999999993</v>
      </c>
      <c r="R537" s="228">
        <f>Q537*H537</f>
        <v>1.6037999999999997</v>
      </c>
      <c r="S537" s="228">
        <v>0</v>
      </c>
      <c r="T537" s="22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0" t="s">
        <v>208</v>
      </c>
      <c r="AT537" s="230" t="s">
        <v>233</v>
      </c>
      <c r="AU537" s="230" t="s">
        <v>87</v>
      </c>
      <c r="AY537" s="18" t="s">
        <v>140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18" t="s">
        <v>84</v>
      </c>
      <c r="BK537" s="231">
        <f>ROUND(I537*H537,2)</f>
        <v>0</v>
      </c>
      <c r="BL537" s="18" t="s">
        <v>148</v>
      </c>
      <c r="BM537" s="230" t="s">
        <v>1346</v>
      </c>
    </row>
    <row r="538" s="13" customFormat="1">
      <c r="A538" s="13"/>
      <c r="B538" s="232"/>
      <c r="C538" s="233"/>
      <c r="D538" s="234" t="s">
        <v>150</v>
      </c>
      <c r="E538" s="235" t="s">
        <v>1</v>
      </c>
      <c r="F538" s="236" t="s">
        <v>1347</v>
      </c>
      <c r="G538" s="233"/>
      <c r="H538" s="235" t="s">
        <v>1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150</v>
      </c>
      <c r="AU538" s="242" t="s">
        <v>87</v>
      </c>
      <c r="AV538" s="13" t="s">
        <v>84</v>
      </c>
      <c r="AW538" s="13" t="s">
        <v>32</v>
      </c>
      <c r="AX538" s="13" t="s">
        <v>76</v>
      </c>
      <c r="AY538" s="242" t="s">
        <v>140</v>
      </c>
    </row>
    <row r="539" s="13" customFormat="1">
      <c r="A539" s="13"/>
      <c r="B539" s="232"/>
      <c r="C539" s="233"/>
      <c r="D539" s="234" t="s">
        <v>150</v>
      </c>
      <c r="E539" s="235" t="s">
        <v>1</v>
      </c>
      <c r="F539" s="236" t="s">
        <v>1348</v>
      </c>
      <c r="G539" s="233"/>
      <c r="H539" s="235" t="s">
        <v>1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150</v>
      </c>
      <c r="AU539" s="242" t="s">
        <v>87</v>
      </c>
      <c r="AV539" s="13" t="s">
        <v>84</v>
      </c>
      <c r="AW539" s="13" t="s">
        <v>32</v>
      </c>
      <c r="AX539" s="13" t="s">
        <v>76</v>
      </c>
      <c r="AY539" s="242" t="s">
        <v>140</v>
      </c>
    </row>
    <row r="540" s="14" customFormat="1">
      <c r="A540" s="14"/>
      <c r="B540" s="243"/>
      <c r="C540" s="244"/>
      <c r="D540" s="234" t="s">
        <v>150</v>
      </c>
      <c r="E540" s="245" t="s">
        <v>1</v>
      </c>
      <c r="F540" s="246" t="s">
        <v>1349</v>
      </c>
      <c r="G540" s="244"/>
      <c r="H540" s="247">
        <v>178.19999999999999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150</v>
      </c>
      <c r="AU540" s="253" t="s">
        <v>87</v>
      </c>
      <c r="AV540" s="14" t="s">
        <v>87</v>
      </c>
      <c r="AW540" s="14" t="s">
        <v>32</v>
      </c>
      <c r="AX540" s="14" t="s">
        <v>84</v>
      </c>
      <c r="AY540" s="253" t="s">
        <v>140</v>
      </c>
    </row>
    <row r="541" s="2" customFormat="1" ht="49.05" customHeight="1">
      <c r="A541" s="39"/>
      <c r="B541" s="40"/>
      <c r="C541" s="219" t="s">
        <v>624</v>
      </c>
      <c r="D541" s="219" t="s">
        <v>143</v>
      </c>
      <c r="E541" s="220" t="s">
        <v>1350</v>
      </c>
      <c r="F541" s="221" t="s">
        <v>1351</v>
      </c>
      <c r="G541" s="222" t="s">
        <v>155</v>
      </c>
      <c r="H541" s="223">
        <v>6</v>
      </c>
      <c r="I541" s="224"/>
      <c r="J541" s="225">
        <f>ROUND(I541*H541,2)</f>
        <v>0</v>
      </c>
      <c r="K541" s="221" t="s">
        <v>147</v>
      </c>
      <c r="L541" s="45"/>
      <c r="M541" s="226" t="s">
        <v>1</v>
      </c>
      <c r="N541" s="227" t="s">
        <v>41</v>
      </c>
      <c r="O541" s="92"/>
      <c r="P541" s="228">
        <f>O541*H541</f>
        <v>0</v>
      </c>
      <c r="Q541" s="228">
        <v>0.011679999999999999</v>
      </c>
      <c r="R541" s="228">
        <f>Q541*H541</f>
        <v>0.070080000000000003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148</v>
      </c>
      <c r="AT541" s="230" t="s">
        <v>143</v>
      </c>
      <c r="AU541" s="230" t="s">
        <v>87</v>
      </c>
      <c r="AY541" s="18" t="s">
        <v>140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84</v>
      </c>
      <c r="BK541" s="231">
        <f>ROUND(I541*H541,2)</f>
        <v>0</v>
      </c>
      <c r="BL541" s="18" t="s">
        <v>148</v>
      </c>
      <c r="BM541" s="230" t="s">
        <v>1352</v>
      </c>
    </row>
    <row r="542" s="13" customFormat="1">
      <c r="A542" s="13"/>
      <c r="B542" s="232"/>
      <c r="C542" s="233"/>
      <c r="D542" s="234" t="s">
        <v>150</v>
      </c>
      <c r="E542" s="235" t="s">
        <v>1</v>
      </c>
      <c r="F542" s="236" t="s">
        <v>1353</v>
      </c>
      <c r="G542" s="233"/>
      <c r="H542" s="235" t="s">
        <v>1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150</v>
      </c>
      <c r="AU542" s="242" t="s">
        <v>87</v>
      </c>
      <c r="AV542" s="13" t="s">
        <v>84</v>
      </c>
      <c r="AW542" s="13" t="s">
        <v>32</v>
      </c>
      <c r="AX542" s="13" t="s">
        <v>76</v>
      </c>
      <c r="AY542" s="242" t="s">
        <v>140</v>
      </c>
    </row>
    <row r="543" s="13" customFormat="1">
      <c r="A543" s="13"/>
      <c r="B543" s="232"/>
      <c r="C543" s="233"/>
      <c r="D543" s="234" t="s">
        <v>150</v>
      </c>
      <c r="E543" s="235" t="s">
        <v>1</v>
      </c>
      <c r="F543" s="236" t="s">
        <v>1354</v>
      </c>
      <c r="G543" s="233"/>
      <c r="H543" s="235" t="s">
        <v>1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150</v>
      </c>
      <c r="AU543" s="242" t="s">
        <v>87</v>
      </c>
      <c r="AV543" s="13" t="s">
        <v>84</v>
      </c>
      <c r="AW543" s="13" t="s">
        <v>32</v>
      </c>
      <c r="AX543" s="13" t="s">
        <v>76</v>
      </c>
      <c r="AY543" s="242" t="s">
        <v>140</v>
      </c>
    </row>
    <row r="544" s="14" customFormat="1">
      <c r="A544" s="14"/>
      <c r="B544" s="243"/>
      <c r="C544" s="244"/>
      <c r="D544" s="234" t="s">
        <v>150</v>
      </c>
      <c r="E544" s="245" t="s">
        <v>1</v>
      </c>
      <c r="F544" s="246" t="s">
        <v>1355</v>
      </c>
      <c r="G544" s="244"/>
      <c r="H544" s="247">
        <v>6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150</v>
      </c>
      <c r="AU544" s="253" t="s">
        <v>87</v>
      </c>
      <c r="AV544" s="14" t="s">
        <v>87</v>
      </c>
      <c r="AW544" s="14" t="s">
        <v>32</v>
      </c>
      <c r="AX544" s="14" t="s">
        <v>84</v>
      </c>
      <c r="AY544" s="253" t="s">
        <v>140</v>
      </c>
    </row>
    <row r="545" s="2" customFormat="1" ht="24.15" customHeight="1">
      <c r="A545" s="39"/>
      <c r="B545" s="40"/>
      <c r="C545" s="265" t="s">
        <v>629</v>
      </c>
      <c r="D545" s="265" t="s">
        <v>233</v>
      </c>
      <c r="E545" s="266" t="s">
        <v>1356</v>
      </c>
      <c r="F545" s="267" t="s">
        <v>1357</v>
      </c>
      <c r="G545" s="268" t="s">
        <v>155</v>
      </c>
      <c r="H545" s="269">
        <v>7</v>
      </c>
      <c r="I545" s="270"/>
      <c r="J545" s="271">
        <f>ROUND(I545*H545,2)</f>
        <v>0</v>
      </c>
      <c r="K545" s="267" t="s">
        <v>1</v>
      </c>
      <c r="L545" s="272"/>
      <c r="M545" s="273" t="s">
        <v>1</v>
      </c>
      <c r="N545" s="274" t="s">
        <v>41</v>
      </c>
      <c r="O545" s="92"/>
      <c r="P545" s="228">
        <f>O545*H545</f>
        <v>0</v>
      </c>
      <c r="Q545" s="228">
        <v>0.031</v>
      </c>
      <c r="R545" s="228">
        <f>Q545*H545</f>
        <v>0.217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208</v>
      </c>
      <c r="AT545" s="230" t="s">
        <v>233</v>
      </c>
      <c r="AU545" s="230" t="s">
        <v>87</v>
      </c>
      <c r="AY545" s="18" t="s">
        <v>140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84</v>
      </c>
      <c r="BK545" s="231">
        <f>ROUND(I545*H545,2)</f>
        <v>0</v>
      </c>
      <c r="BL545" s="18" t="s">
        <v>148</v>
      </c>
      <c r="BM545" s="230" t="s">
        <v>1358</v>
      </c>
    </row>
    <row r="546" s="13" customFormat="1">
      <c r="A546" s="13"/>
      <c r="B546" s="232"/>
      <c r="C546" s="233"/>
      <c r="D546" s="234" t="s">
        <v>150</v>
      </c>
      <c r="E546" s="235" t="s">
        <v>1</v>
      </c>
      <c r="F546" s="236" t="s">
        <v>1359</v>
      </c>
      <c r="G546" s="233"/>
      <c r="H546" s="235" t="s">
        <v>1</v>
      </c>
      <c r="I546" s="237"/>
      <c r="J546" s="233"/>
      <c r="K546" s="233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150</v>
      </c>
      <c r="AU546" s="242" t="s">
        <v>87</v>
      </c>
      <c r="AV546" s="13" t="s">
        <v>84</v>
      </c>
      <c r="AW546" s="13" t="s">
        <v>32</v>
      </c>
      <c r="AX546" s="13" t="s">
        <v>76</v>
      </c>
      <c r="AY546" s="242" t="s">
        <v>140</v>
      </c>
    </row>
    <row r="547" s="13" customFormat="1">
      <c r="A547" s="13"/>
      <c r="B547" s="232"/>
      <c r="C547" s="233"/>
      <c r="D547" s="234" t="s">
        <v>150</v>
      </c>
      <c r="E547" s="235" t="s">
        <v>1</v>
      </c>
      <c r="F547" s="236" t="s">
        <v>1360</v>
      </c>
      <c r="G547" s="233"/>
      <c r="H547" s="235" t="s">
        <v>1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150</v>
      </c>
      <c r="AU547" s="242" t="s">
        <v>87</v>
      </c>
      <c r="AV547" s="13" t="s">
        <v>84</v>
      </c>
      <c r="AW547" s="13" t="s">
        <v>32</v>
      </c>
      <c r="AX547" s="13" t="s">
        <v>76</v>
      </c>
      <c r="AY547" s="242" t="s">
        <v>140</v>
      </c>
    </row>
    <row r="548" s="14" customFormat="1">
      <c r="A548" s="14"/>
      <c r="B548" s="243"/>
      <c r="C548" s="244"/>
      <c r="D548" s="234" t="s">
        <v>150</v>
      </c>
      <c r="E548" s="245" t="s">
        <v>1</v>
      </c>
      <c r="F548" s="246" t="s">
        <v>1361</v>
      </c>
      <c r="G548" s="244"/>
      <c r="H548" s="247">
        <v>7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150</v>
      </c>
      <c r="AU548" s="253" t="s">
        <v>87</v>
      </c>
      <c r="AV548" s="14" t="s">
        <v>87</v>
      </c>
      <c r="AW548" s="14" t="s">
        <v>32</v>
      </c>
      <c r="AX548" s="14" t="s">
        <v>84</v>
      </c>
      <c r="AY548" s="253" t="s">
        <v>140</v>
      </c>
    </row>
    <row r="549" s="2" customFormat="1" ht="37.8" customHeight="1">
      <c r="A549" s="39"/>
      <c r="B549" s="40"/>
      <c r="C549" s="219" t="s">
        <v>635</v>
      </c>
      <c r="D549" s="219" t="s">
        <v>143</v>
      </c>
      <c r="E549" s="220" t="s">
        <v>1362</v>
      </c>
      <c r="F549" s="221" t="s">
        <v>1363</v>
      </c>
      <c r="G549" s="222" t="s">
        <v>155</v>
      </c>
      <c r="H549" s="223">
        <v>206</v>
      </c>
      <c r="I549" s="224"/>
      <c r="J549" s="225">
        <f>ROUND(I549*H549,2)</f>
        <v>0</v>
      </c>
      <c r="K549" s="221" t="s">
        <v>147</v>
      </c>
      <c r="L549" s="45"/>
      <c r="M549" s="226" t="s">
        <v>1</v>
      </c>
      <c r="N549" s="227" t="s">
        <v>41</v>
      </c>
      <c r="O549" s="92"/>
      <c r="P549" s="228">
        <f>O549*H549</f>
        <v>0</v>
      </c>
      <c r="Q549" s="228">
        <v>0.00010000000000000001</v>
      </c>
      <c r="R549" s="228">
        <f>Q549*H549</f>
        <v>0.0206</v>
      </c>
      <c r="S549" s="228">
        <v>0</v>
      </c>
      <c r="T549" s="22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0" t="s">
        <v>148</v>
      </c>
      <c r="AT549" s="230" t="s">
        <v>143</v>
      </c>
      <c r="AU549" s="230" t="s">
        <v>87</v>
      </c>
      <c r="AY549" s="18" t="s">
        <v>140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8" t="s">
        <v>84</v>
      </c>
      <c r="BK549" s="231">
        <f>ROUND(I549*H549,2)</f>
        <v>0</v>
      </c>
      <c r="BL549" s="18" t="s">
        <v>148</v>
      </c>
      <c r="BM549" s="230" t="s">
        <v>1364</v>
      </c>
    </row>
    <row r="550" s="13" customFormat="1">
      <c r="A550" s="13"/>
      <c r="B550" s="232"/>
      <c r="C550" s="233"/>
      <c r="D550" s="234" t="s">
        <v>150</v>
      </c>
      <c r="E550" s="235" t="s">
        <v>1</v>
      </c>
      <c r="F550" s="236" t="s">
        <v>1197</v>
      </c>
      <c r="G550" s="233"/>
      <c r="H550" s="235" t="s">
        <v>1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150</v>
      </c>
      <c r="AU550" s="242" t="s">
        <v>87</v>
      </c>
      <c r="AV550" s="13" t="s">
        <v>84</v>
      </c>
      <c r="AW550" s="13" t="s">
        <v>32</v>
      </c>
      <c r="AX550" s="13" t="s">
        <v>76</v>
      </c>
      <c r="AY550" s="242" t="s">
        <v>140</v>
      </c>
    </row>
    <row r="551" s="14" customFormat="1">
      <c r="A551" s="14"/>
      <c r="B551" s="243"/>
      <c r="C551" s="244"/>
      <c r="D551" s="234" t="s">
        <v>150</v>
      </c>
      <c r="E551" s="245" t="s">
        <v>1</v>
      </c>
      <c r="F551" s="246" t="s">
        <v>1166</v>
      </c>
      <c r="G551" s="244"/>
      <c r="H551" s="247">
        <v>151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150</v>
      </c>
      <c r="AU551" s="253" t="s">
        <v>87</v>
      </c>
      <c r="AV551" s="14" t="s">
        <v>87</v>
      </c>
      <c r="AW551" s="14" t="s">
        <v>32</v>
      </c>
      <c r="AX551" s="14" t="s">
        <v>76</v>
      </c>
      <c r="AY551" s="253" t="s">
        <v>140</v>
      </c>
    </row>
    <row r="552" s="13" customFormat="1">
      <c r="A552" s="13"/>
      <c r="B552" s="232"/>
      <c r="C552" s="233"/>
      <c r="D552" s="234" t="s">
        <v>150</v>
      </c>
      <c r="E552" s="235" t="s">
        <v>1</v>
      </c>
      <c r="F552" s="236" t="s">
        <v>1233</v>
      </c>
      <c r="G552" s="233"/>
      <c r="H552" s="235" t="s">
        <v>1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150</v>
      </c>
      <c r="AU552" s="242" t="s">
        <v>87</v>
      </c>
      <c r="AV552" s="13" t="s">
        <v>84</v>
      </c>
      <c r="AW552" s="13" t="s">
        <v>32</v>
      </c>
      <c r="AX552" s="13" t="s">
        <v>76</v>
      </c>
      <c r="AY552" s="242" t="s">
        <v>140</v>
      </c>
    </row>
    <row r="553" s="14" customFormat="1">
      <c r="A553" s="14"/>
      <c r="B553" s="243"/>
      <c r="C553" s="244"/>
      <c r="D553" s="234" t="s">
        <v>150</v>
      </c>
      <c r="E553" s="245" t="s">
        <v>1</v>
      </c>
      <c r="F553" s="246" t="s">
        <v>1365</v>
      </c>
      <c r="G553" s="244"/>
      <c r="H553" s="247">
        <v>55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150</v>
      </c>
      <c r="AU553" s="253" t="s">
        <v>87</v>
      </c>
      <c r="AV553" s="14" t="s">
        <v>87</v>
      </c>
      <c r="AW553" s="14" t="s">
        <v>32</v>
      </c>
      <c r="AX553" s="14" t="s">
        <v>76</v>
      </c>
      <c r="AY553" s="253" t="s">
        <v>140</v>
      </c>
    </row>
    <row r="554" s="15" customFormat="1">
      <c r="A554" s="15"/>
      <c r="B554" s="254"/>
      <c r="C554" s="255"/>
      <c r="D554" s="234" t="s">
        <v>150</v>
      </c>
      <c r="E554" s="256" t="s">
        <v>1</v>
      </c>
      <c r="F554" s="257" t="s">
        <v>173</v>
      </c>
      <c r="G554" s="255"/>
      <c r="H554" s="258">
        <v>206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4" t="s">
        <v>150</v>
      </c>
      <c r="AU554" s="264" t="s">
        <v>87</v>
      </c>
      <c r="AV554" s="15" t="s">
        <v>148</v>
      </c>
      <c r="AW554" s="15" t="s">
        <v>32</v>
      </c>
      <c r="AX554" s="15" t="s">
        <v>84</v>
      </c>
      <c r="AY554" s="264" t="s">
        <v>140</v>
      </c>
    </row>
    <row r="555" s="2" customFormat="1" ht="37.8" customHeight="1">
      <c r="A555" s="39"/>
      <c r="B555" s="40"/>
      <c r="C555" s="219" t="s">
        <v>643</v>
      </c>
      <c r="D555" s="219" t="s">
        <v>143</v>
      </c>
      <c r="E555" s="220" t="s">
        <v>1366</v>
      </c>
      <c r="F555" s="221" t="s">
        <v>1367</v>
      </c>
      <c r="G555" s="222" t="s">
        <v>155</v>
      </c>
      <c r="H555" s="223">
        <v>240</v>
      </c>
      <c r="I555" s="224"/>
      <c r="J555" s="225">
        <f>ROUND(I555*H555,2)</f>
        <v>0</v>
      </c>
      <c r="K555" s="221" t="s">
        <v>147</v>
      </c>
      <c r="L555" s="45"/>
      <c r="M555" s="226" t="s">
        <v>1</v>
      </c>
      <c r="N555" s="227" t="s">
        <v>41</v>
      </c>
      <c r="O555" s="92"/>
      <c r="P555" s="228">
        <f>O555*H555</f>
        <v>0</v>
      </c>
      <c r="Q555" s="228">
        <v>8.0000000000000007E-05</v>
      </c>
      <c r="R555" s="228">
        <f>Q555*H555</f>
        <v>0.019200000000000002</v>
      </c>
      <c r="S555" s="228">
        <v>0</v>
      </c>
      <c r="T555" s="22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0" t="s">
        <v>148</v>
      </c>
      <c r="AT555" s="230" t="s">
        <v>143</v>
      </c>
      <c r="AU555" s="230" t="s">
        <v>87</v>
      </c>
      <c r="AY555" s="18" t="s">
        <v>140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8" t="s">
        <v>84</v>
      </c>
      <c r="BK555" s="231">
        <f>ROUND(I555*H555,2)</f>
        <v>0</v>
      </c>
      <c r="BL555" s="18" t="s">
        <v>148</v>
      </c>
      <c r="BM555" s="230" t="s">
        <v>1368</v>
      </c>
    </row>
    <row r="556" s="13" customFormat="1">
      <c r="A556" s="13"/>
      <c r="B556" s="232"/>
      <c r="C556" s="233"/>
      <c r="D556" s="234" t="s">
        <v>150</v>
      </c>
      <c r="E556" s="235" t="s">
        <v>1</v>
      </c>
      <c r="F556" s="236" t="s">
        <v>1369</v>
      </c>
      <c r="G556" s="233"/>
      <c r="H556" s="235" t="s">
        <v>1</v>
      </c>
      <c r="I556" s="237"/>
      <c r="J556" s="233"/>
      <c r="K556" s="233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150</v>
      </c>
      <c r="AU556" s="242" t="s">
        <v>87</v>
      </c>
      <c r="AV556" s="13" t="s">
        <v>84</v>
      </c>
      <c r="AW556" s="13" t="s">
        <v>32</v>
      </c>
      <c r="AX556" s="13" t="s">
        <v>76</v>
      </c>
      <c r="AY556" s="242" t="s">
        <v>140</v>
      </c>
    </row>
    <row r="557" s="14" customFormat="1">
      <c r="A557" s="14"/>
      <c r="B557" s="243"/>
      <c r="C557" s="244"/>
      <c r="D557" s="234" t="s">
        <v>150</v>
      </c>
      <c r="E557" s="245" t="s">
        <v>1</v>
      </c>
      <c r="F557" s="246" t="s">
        <v>1370</v>
      </c>
      <c r="G557" s="244"/>
      <c r="H557" s="247">
        <v>240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150</v>
      </c>
      <c r="AU557" s="253" t="s">
        <v>87</v>
      </c>
      <c r="AV557" s="14" t="s">
        <v>87</v>
      </c>
      <c r="AW557" s="14" t="s">
        <v>32</v>
      </c>
      <c r="AX557" s="14" t="s">
        <v>84</v>
      </c>
      <c r="AY557" s="253" t="s">
        <v>140</v>
      </c>
    </row>
    <row r="558" s="2" customFormat="1" ht="37.8" customHeight="1">
      <c r="A558" s="39"/>
      <c r="B558" s="40"/>
      <c r="C558" s="219" t="s">
        <v>648</v>
      </c>
      <c r="D558" s="219" t="s">
        <v>143</v>
      </c>
      <c r="E558" s="220" t="s">
        <v>1371</v>
      </c>
      <c r="F558" s="221" t="s">
        <v>1372</v>
      </c>
      <c r="G558" s="222" t="s">
        <v>155</v>
      </c>
      <c r="H558" s="223">
        <v>3166</v>
      </c>
      <c r="I558" s="224"/>
      <c r="J558" s="225">
        <f>ROUND(I558*H558,2)</f>
        <v>0</v>
      </c>
      <c r="K558" s="221" t="s">
        <v>147</v>
      </c>
      <c r="L558" s="45"/>
      <c r="M558" s="226" t="s">
        <v>1</v>
      </c>
      <c r="N558" s="227" t="s">
        <v>41</v>
      </c>
      <c r="O558" s="92"/>
      <c r="P558" s="228">
        <f>O558*H558</f>
        <v>0</v>
      </c>
      <c r="Q558" s="228">
        <v>8.0000000000000007E-05</v>
      </c>
      <c r="R558" s="228">
        <f>Q558*H558</f>
        <v>0.25328000000000001</v>
      </c>
      <c r="S558" s="228">
        <v>0</v>
      </c>
      <c r="T558" s="22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0" t="s">
        <v>148</v>
      </c>
      <c r="AT558" s="230" t="s">
        <v>143</v>
      </c>
      <c r="AU558" s="230" t="s">
        <v>87</v>
      </c>
      <c r="AY558" s="18" t="s">
        <v>140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8" t="s">
        <v>84</v>
      </c>
      <c r="BK558" s="231">
        <f>ROUND(I558*H558,2)</f>
        <v>0</v>
      </c>
      <c r="BL558" s="18" t="s">
        <v>148</v>
      </c>
      <c r="BM558" s="230" t="s">
        <v>1373</v>
      </c>
    </row>
    <row r="559" s="13" customFormat="1">
      <c r="A559" s="13"/>
      <c r="B559" s="232"/>
      <c r="C559" s="233"/>
      <c r="D559" s="234" t="s">
        <v>150</v>
      </c>
      <c r="E559" s="235" t="s">
        <v>1</v>
      </c>
      <c r="F559" s="236" t="s">
        <v>1177</v>
      </c>
      <c r="G559" s="233"/>
      <c r="H559" s="235" t="s">
        <v>1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150</v>
      </c>
      <c r="AU559" s="242" t="s">
        <v>87</v>
      </c>
      <c r="AV559" s="13" t="s">
        <v>84</v>
      </c>
      <c r="AW559" s="13" t="s">
        <v>32</v>
      </c>
      <c r="AX559" s="13" t="s">
        <v>76</v>
      </c>
      <c r="AY559" s="242" t="s">
        <v>140</v>
      </c>
    </row>
    <row r="560" s="14" customFormat="1">
      <c r="A560" s="14"/>
      <c r="B560" s="243"/>
      <c r="C560" s="244"/>
      <c r="D560" s="234" t="s">
        <v>150</v>
      </c>
      <c r="E560" s="245" t="s">
        <v>1</v>
      </c>
      <c r="F560" s="246" t="s">
        <v>1374</v>
      </c>
      <c r="G560" s="244"/>
      <c r="H560" s="247">
        <v>2389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150</v>
      </c>
      <c r="AU560" s="253" t="s">
        <v>87</v>
      </c>
      <c r="AV560" s="14" t="s">
        <v>87</v>
      </c>
      <c r="AW560" s="14" t="s">
        <v>32</v>
      </c>
      <c r="AX560" s="14" t="s">
        <v>76</v>
      </c>
      <c r="AY560" s="253" t="s">
        <v>140</v>
      </c>
    </row>
    <row r="561" s="13" customFormat="1">
      <c r="A561" s="13"/>
      <c r="B561" s="232"/>
      <c r="C561" s="233"/>
      <c r="D561" s="234" t="s">
        <v>150</v>
      </c>
      <c r="E561" s="235" t="s">
        <v>1</v>
      </c>
      <c r="F561" s="236" t="s">
        <v>1375</v>
      </c>
      <c r="G561" s="233"/>
      <c r="H561" s="235" t="s">
        <v>1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150</v>
      </c>
      <c r="AU561" s="242" t="s">
        <v>87</v>
      </c>
      <c r="AV561" s="13" t="s">
        <v>84</v>
      </c>
      <c r="AW561" s="13" t="s">
        <v>32</v>
      </c>
      <c r="AX561" s="13" t="s">
        <v>76</v>
      </c>
      <c r="AY561" s="242" t="s">
        <v>140</v>
      </c>
    </row>
    <row r="562" s="14" customFormat="1">
      <c r="A562" s="14"/>
      <c r="B562" s="243"/>
      <c r="C562" s="244"/>
      <c r="D562" s="234" t="s">
        <v>150</v>
      </c>
      <c r="E562" s="245" t="s">
        <v>1</v>
      </c>
      <c r="F562" s="246" t="s">
        <v>1376</v>
      </c>
      <c r="G562" s="244"/>
      <c r="H562" s="247">
        <v>162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150</v>
      </c>
      <c r="AU562" s="253" t="s">
        <v>87</v>
      </c>
      <c r="AV562" s="14" t="s">
        <v>87</v>
      </c>
      <c r="AW562" s="14" t="s">
        <v>32</v>
      </c>
      <c r="AX562" s="14" t="s">
        <v>76</v>
      </c>
      <c r="AY562" s="253" t="s">
        <v>140</v>
      </c>
    </row>
    <row r="563" s="13" customFormat="1">
      <c r="A563" s="13"/>
      <c r="B563" s="232"/>
      <c r="C563" s="233"/>
      <c r="D563" s="234" t="s">
        <v>150</v>
      </c>
      <c r="E563" s="235" t="s">
        <v>1</v>
      </c>
      <c r="F563" s="236" t="s">
        <v>1360</v>
      </c>
      <c r="G563" s="233"/>
      <c r="H563" s="235" t="s">
        <v>1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2" t="s">
        <v>150</v>
      </c>
      <c r="AU563" s="242" t="s">
        <v>87</v>
      </c>
      <c r="AV563" s="13" t="s">
        <v>84</v>
      </c>
      <c r="AW563" s="13" t="s">
        <v>32</v>
      </c>
      <c r="AX563" s="13" t="s">
        <v>76</v>
      </c>
      <c r="AY563" s="242" t="s">
        <v>140</v>
      </c>
    </row>
    <row r="564" s="14" customFormat="1">
      <c r="A564" s="14"/>
      <c r="B564" s="243"/>
      <c r="C564" s="244"/>
      <c r="D564" s="234" t="s">
        <v>150</v>
      </c>
      <c r="E564" s="245" t="s">
        <v>1</v>
      </c>
      <c r="F564" s="246" t="s">
        <v>1377</v>
      </c>
      <c r="G564" s="244"/>
      <c r="H564" s="247">
        <v>6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150</v>
      </c>
      <c r="AU564" s="253" t="s">
        <v>87</v>
      </c>
      <c r="AV564" s="14" t="s">
        <v>87</v>
      </c>
      <c r="AW564" s="14" t="s">
        <v>32</v>
      </c>
      <c r="AX564" s="14" t="s">
        <v>76</v>
      </c>
      <c r="AY564" s="253" t="s">
        <v>140</v>
      </c>
    </row>
    <row r="565" s="13" customFormat="1">
      <c r="A565" s="13"/>
      <c r="B565" s="232"/>
      <c r="C565" s="233"/>
      <c r="D565" s="234" t="s">
        <v>150</v>
      </c>
      <c r="E565" s="235" t="s">
        <v>1</v>
      </c>
      <c r="F565" s="236" t="s">
        <v>1378</v>
      </c>
      <c r="G565" s="233"/>
      <c r="H565" s="235" t="s">
        <v>1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150</v>
      </c>
      <c r="AU565" s="242" t="s">
        <v>87</v>
      </c>
      <c r="AV565" s="13" t="s">
        <v>84</v>
      </c>
      <c r="AW565" s="13" t="s">
        <v>32</v>
      </c>
      <c r="AX565" s="13" t="s">
        <v>76</v>
      </c>
      <c r="AY565" s="242" t="s">
        <v>140</v>
      </c>
    </row>
    <row r="566" s="14" customFormat="1">
      <c r="A566" s="14"/>
      <c r="B566" s="243"/>
      <c r="C566" s="244"/>
      <c r="D566" s="234" t="s">
        <v>150</v>
      </c>
      <c r="E566" s="245" t="s">
        <v>1</v>
      </c>
      <c r="F566" s="246" t="s">
        <v>1379</v>
      </c>
      <c r="G566" s="244"/>
      <c r="H566" s="247">
        <v>26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150</v>
      </c>
      <c r="AU566" s="253" t="s">
        <v>87</v>
      </c>
      <c r="AV566" s="14" t="s">
        <v>87</v>
      </c>
      <c r="AW566" s="14" t="s">
        <v>32</v>
      </c>
      <c r="AX566" s="14" t="s">
        <v>76</v>
      </c>
      <c r="AY566" s="253" t="s">
        <v>140</v>
      </c>
    </row>
    <row r="567" s="13" customFormat="1">
      <c r="A567" s="13"/>
      <c r="B567" s="232"/>
      <c r="C567" s="233"/>
      <c r="D567" s="234" t="s">
        <v>150</v>
      </c>
      <c r="E567" s="235" t="s">
        <v>1</v>
      </c>
      <c r="F567" s="236" t="s">
        <v>1380</v>
      </c>
      <c r="G567" s="233"/>
      <c r="H567" s="235" t="s">
        <v>1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150</v>
      </c>
      <c r="AU567" s="242" t="s">
        <v>87</v>
      </c>
      <c r="AV567" s="13" t="s">
        <v>84</v>
      </c>
      <c r="AW567" s="13" t="s">
        <v>32</v>
      </c>
      <c r="AX567" s="13" t="s">
        <v>76</v>
      </c>
      <c r="AY567" s="242" t="s">
        <v>140</v>
      </c>
    </row>
    <row r="568" s="14" customFormat="1">
      <c r="A568" s="14"/>
      <c r="B568" s="243"/>
      <c r="C568" s="244"/>
      <c r="D568" s="234" t="s">
        <v>150</v>
      </c>
      <c r="E568" s="245" t="s">
        <v>1</v>
      </c>
      <c r="F568" s="246" t="s">
        <v>1381</v>
      </c>
      <c r="G568" s="244"/>
      <c r="H568" s="247">
        <v>126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150</v>
      </c>
      <c r="AU568" s="253" t="s">
        <v>87</v>
      </c>
      <c r="AV568" s="14" t="s">
        <v>87</v>
      </c>
      <c r="AW568" s="14" t="s">
        <v>32</v>
      </c>
      <c r="AX568" s="14" t="s">
        <v>76</v>
      </c>
      <c r="AY568" s="253" t="s">
        <v>140</v>
      </c>
    </row>
    <row r="569" s="13" customFormat="1">
      <c r="A569" s="13"/>
      <c r="B569" s="232"/>
      <c r="C569" s="233"/>
      <c r="D569" s="234" t="s">
        <v>150</v>
      </c>
      <c r="E569" s="235" t="s">
        <v>1</v>
      </c>
      <c r="F569" s="236" t="s">
        <v>1382</v>
      </c>
      <c r="G569" s="233"/>
      <c r="H569" s="235" t="s">
        <v>1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150</v>
      </c>
      <c r="AU569" s="242" t="s">
        <v>87</v>
      </c>
      <c r="AV569" s="13" t="s">
        <v>84</v>
      </c>
      <c r="AW569" s="13" t="s">
        <v>32</v>
      </c>
      <c r="AX569" s="13" t="s">
        <v>76</v>
      </c>
      <c r="AY569" s="242" t="s">
        <v>140</v>
      </c>
    </row>
    <row r="570" s="14" customFormat="1">
      <c r="A570" s="14"/>
      <c r="B570" s="243"/>
      <c r="C570" s="244"/>
      <c r="D570" s="234" t="s">
        <v>150</v>
      </c>
      <c r="E570" s="245" t="s">
        <v>1</v>
      </c>
      <c r="F570" s="246" t="s">
        <v>1383</v>
      </c>
      <c r="G570" s="244"/>
      <c r="H570" s="247">
        <v>457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150</v>
      </c>
      <c r="AU570" s="253" t="s">
        <v>87</v>
      </c>
      <c r="AV570" s="14" t="s">
        <v>87</v>
      </c>
      <c r="AW570" s="14" t="s">
        <v>32</v>
      </c>
      <c r="AX570" s="14" t="s">
        <v>76</v>
      </c>
      <c r="AY570" s="253" t="s">
        <v>140</v>
      </c>
    </row>
    <row r="571" s="15" customFormat="1">
      <c r="A571" s="15"/>
      <c r="B571" s="254"/>
      <c r="C571" s="255"/>
      <c r="D571" s="234" t="s">
        <v>150</v>
      </c>
      <c r="E571" s="256" t="s">
        <v>1</v>
      </c>
      <c r="F571" s="257" t="s">
        <v>173</v>
      </c>
      <c r="G571" s="255"/>
      <c r="H571" s="258">
        <v>3166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4" t="s">
        <v>150</v>
      </c>
      <c r="AU571" s="264" t="s">
        <v>87</v>
      </c>
      <c r="AV571" s="15" t="s">
        <v>148</v>
      </c>
      <c r="AW571" s="15" t="s">
        <v>32</v>
      </c>
      <c r="AX571" s="15" t="s">
        <v>84</v>
      </c>
      <c r="AY571" s="264" t="s">
        <v>140</v>
      </c>
    </row>
    <row r="572" s="2" customFormat="1" ht="37.8" customHeight="1">
      <c r="A572" s="39"/>
      <c r="B572" s="40"/>
      <c r="C572" s="219" t="s">
        <v>664</v>
      </c>
      <c r="D572" s="219" t="s">
        <v>143</v>
      </c>
      <c r="E572" s="220" t="s">
        <v>1384</v>
      </c>
      <c r="F572" s="221" t="s">
        <v>1385</v>
      </c>
      <c r="G572" s="222" t="s">
        <v>218</v>
      </c>
      <c r="H572" s="223">
        <v>459</v>
      </c>
      <c r="I572" s="224"/>
      <c r="J572" s="225">
        <f>ROUND(I572*H572,2)</f>
        <v>0</v>
      </c>
      <c r="K572" s="221" t="s">
        <v>147</v>
      </c>
      <c r="L572" s="45"/>
      <c r="M572" s="226" t="s">
        <v>1</v>
      </c>
      <c r="N572" s="227" t="s">
        <v>41</v>
      </c>
      <c r="O572" s="92"/>
      <c r="P572" s="228">
        <f>O572*H572</f>
        <v>0</v>
      </c>
      <c r="Q572" s="228">
        <v>0.0033899999999999998</v>
      </c>
      <c r="R572" s="228">
        <f>Q572*H572</f>
        <v>1.5560099999999999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280</v>
      </c>
      <c r="AT572" s="230" t="s">
        <v>143</v>
      </c>
      <c r="AU572" s="230" t="s">
        <v>87</v>
      </c>
      <c r="AY572" s="18" t="s">
        <v>140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84</v>
      </c>
      <c r="BK572" s="231">
        <f>ROUND(I572*H572,2)</f>
        <v>0</v>
      </c>
      <c r="BL572" s="18" t="s">
        <v>280</v>
      </c>
      <c r="BM572" s="230" t="s">
        <v>1386</v>
      </c>
    </row>
    <row r="573" s="13" customFormat="1">
      <c r="A573" s="13"/>
      <c r="B573" s="232"/>
      <c r="C573" s="233"/>
      <c r="D573" s="234" t="s">
        <v>150</v>
      </c>
      <c r="E573" s="235" t="s">
        <v>1</v>
      </c>
      <c r="F573" s="236" t="s">
        <v>1387</v>
      </c>
      <c r="G573" s="233"/>
      <c r="H573" s="235" t="s">
        <v>1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150</v>
      </c>
      <c r="AU573" s="242" t="s">
        <v>87</v>
      </c>
      <c r="AV573" s="13" t="s">
        <v>84</v>
      </c>
      <c r="AW573" s="13" t="s">
        <v>32</v>
      </c>
      <c r="AX573" s="13" t="s">
        <v>76</v>
      </c>
      <c r="AY573" s="242" t="s">
        <v>140</v>
      </c>
    </row>
    <row r="574" s="13" customFormat="1">
      <c r="A574" s="13"/>
      <c r="B574" s="232"/>
      <c r="C574" s="233"/>
      <c r="D574" s="234" t="s">
        <v>150</v>
      </c>
      <c r="E574" s="235" t="s">
        <v>1</v>
      </c>
      <c r="F574" s="236" t="s">
        <v>1388</v>
      </c>
      <c r="G574" s="233"/>
      <c r="H574" s="235" t="s">
        <v>1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150</v>
      </c>
      <c r="AU574" s="242" t="s">
        <v>87</v>
      </c>
      <c r="AV574" s="13" t="s">
        <v>84</v>
      </c>
      <c r="AW574" s="13" t="s">
        <v>32</v>
      </c>
      <c r="AX574" s="13" t="s">
        <v>76</v>
      </c>
      <c r="AY574" s="242" t="s">
        <v>140</v>
      </c>
    </row>
    <row r="575" s="14" customFormat="1">
      <c r="A575" s="14"/>
      <c r="B575" s="243"/>
      <c r="C575" s="244"/>
      <c r="D575" s="234" t="s">
        <v>150</v>
      </c>
      <c r="E575" s="245" t="s">
        <v>1</v>
      </c>
      <c r="F575" s="246" t="s">
        <v>1389</v>
      </c>
      <c r="G575" s="244"/>
      <c r="H575" s="247">
        <v>65.299999999999997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150</v>
      </c>
      <c r="AU575" s="253" t="s">
        <v>87</v>
      </c>
      <c r="AV575" s="14" t="s">
        <v>87</v>
      </c>
      <c r="AW575" s="14" t="s">
        <v>32</v>
      </c>
      <c r="AX575" s="14" t="s">
        <v>76</v>
      </c>
      <c r="AY575" s="253" t="s">
        <v>140</v>
      </c>
    </row>
    <row r="576" s="13" customFormat="1">
      <c r="A576" s="13"/>
      <c r="B576" s="232"/>
      <c r="C576" s="233"/>
      <c r="D576" s="234" t="s">
        <v>150</v>
      </c>
      <c r="E576" s="235" t="s">
        <v>1</v>
      </c>
      <c r="F576" s="236" t="s">
        <v>1390</v>
      </c>
      <c r="G576" s="233"/>
      <c r="H576" s="235" t="s">
        <v>1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150</v>
      </c>
      <c r="AU576" s="242" t="s">
        <v>87</v>
      </c>
      <c r="AV576" s="13" t="s">
        <v>84</v>
      </c>
      <c r="AW576" s="13" t="s">
        <v>32</v>
      </c>
      <c r="AX576" s="13" t="s">
        <v>76</v>
      </c>
      <c r="AY576" s="242" t="s">
        <v>140</v>
      </c>
    </row>
    <row r="577" s="14" customFormat="1">
      <c r="A577" s="14"/>
      <c r="B577" s="243"/>
      <c r="C577" s="244"/>
      <c r="D577" s="234" t="s">
        <v>150</v>
      </c>
      <c r="E577" s="245" t="s">
        <v>1</v>
      </c>
      <c r="F577" s="246" t="s">
        <v>1391</v>
      </c>
      <c r="G577" s="244"/>
      <c r="H577" s="247">
        <v>23.850000000000001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150</v>
      </c>
      <c r="AU577" s="253" t="s">
        <v>87</v>
      </c>
      <c r="AV577" s="14" t="s">
        <v>87</v>
      </c>
      <c r="AW577" s="14" t="s">
        <v>32</v>
      </c>
      <c r="AX577" s="14" t="s">
        <v>76</v>
      </c>
      <c r="AY577" s="253" t="s">
        <v>140</v>
      </c>
    </row>
    <row r="578" s="14" customFormat="1">
      <c r="A578" s="14"/>
      <c r="B578" s="243"/>
      <c r="C578" s="244"/>
      <c r="D578" s="234" t="s">
        <v>150</v>
      </c>
      <c r="E578" s="245" t="s">
        <v>1</v>
      </c>
      <c r="F578" s="246" t="s">
        <v>1392</v>
      </c>
      <c r="G578" s="244"/>
      <c r="H578" s="247">
        <v>1.8500000000000001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150</v>
      </c>
      <c r="AU578" s="253" t="s">
        <v>87</v>
      </c>
      <c r="AV578" s="14" t="s">
        <v>87</v>
      </c>
      <c r="AW578" s="14" t="s">
        <v>32</v>
      </c>
      <c r="AX578" s="14" t="s">
        <v>76</v>
      </c>
      <c r="AY578" s="253" t="s">
        <v>140</v>
      </c>
    </row>
    <row r="579" s="16" customFormat="1">
      <c r="A579" s="16"/>
      <c r="B579" s="279"/>
      <c r="C579" s="280"/>
      <c r="D579" s="234" t="s">
        <v>150</v>
      </c>
      <c r="E579" s="281" t="s">
        <v>1</v>
      </c>
      <c r="F579" s="282" t="s">
        <v>608</v>
      </c>
      <c r="G579" s="280"/>
      <c r="H579" s="283">
        <v>91</v>
      </c>
      <c r="I579" s="284"/>
      <c r="J579" s="280"/>
      <c r="K579" s="280"/>
      <c r="L579" s="285"/>
      <c r="M579" s="286"/>
      <c r="N579" s="287"/>
      <c r="O579" s="287"/>
      <c r="P579" s="287"/>
      <c r="Q579" s="287"/>
      <c r="R579" s="287"/>
      <c r="S579" s="287"/>
      <c r="T579" s="288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89" t="s">
        <v>150</v>
      </c>
      <c r="AU579" s="289" t="s">
        <v>87</v>
      </c>
      <c r="AV579" s="16" t="s">
        <v>141</v>
      </c>
      <c r="AW579" s="16" t="s">
        <v>32</v>
      </c>
      <c r="AX579" s="16" t="s">
        <v>76</v>
      </c>
      <c r="AY579" s="289" t="s">
        <v>140</v>
      </c>
    </row>
    <row r="580" s="13" customFormat="1">
      <c r="A580" s="13"/>
      <c r="B580" s="232"/>
      <c r="C580" s="233"/>
      <c r="D580" s="234" t="s">
        <v>150</v>
      </c>
      <c r="E580" s="235" t="s">
        <v>1</v>
      </c>
      <c r="F580" s="236" t="s">
        <v>1393</v>
      </c>
      <c r="G580" s="233"/>
      <c r="H580" s="235" t="s">
        <v>1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150</v>
      </c>
      <c r="AU580" s="242" t="s">
        <v>87</v>
      </c>
      <c r="AV580" s="13" t="s">
        <v>84</v>
      </c>
      <c r="AW580" s="13" t="s">
        <v>32</v>
      </c>
      <c r="AX580" s="13" t="s">
        <v>76</v>
      </c>
      <c r="AY580" s="242" t="s">
        <v>140</v>
      </c>
    </row>
    <row r="581" s="14" customFormat="1">
      <c r="A581" s="14"/>
      <c r="B581" s="243"/>
      <c r="C581" s="244"/>
      <c r="D581" s="234" t="s">
        <v>150</v>
      </c>
      <c r="E581" s="245" t="s">
        <v>1</v>
      </c>
      <c r="F581" s="246" t="s">
        <v>1394</v>
      </c>
      <c r="G581" s="244"/>
      <c r="H581" s="247">
        <v>243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150</v>
      </c>
      <c r="AU581" s="253" t="s">
        <v>87</v>
      </c>
      <c r="AV581" s="14" t="s">
        <v>87</v>
      </c>
      <c r="AW581" s="14" t="s">
        <v>32</v>
      </c>
      <c r="AX581" s="14" t="s">
        <v>76</v>
      </c>
      <c r="AY581" s="253" t="s">
        <v>140</v>
      </c>
    </row>
    <row r="582" s="14" customFormat="1">
      <c r="A582" s="14"/>
      <c r="B582" s="243"/>
      <c r="C582" s="244"/>
      <c r="D582" s="234" t="s">
        <v>150</v>
      </c>
      <c r="E582" s="245" t="s">
        <v>1</v>
      </c>
      <c r="F582" s="246" t="s">
        <v>1395</v>
      </c>
      <c r="G582" s="244"/>
      <c r="H582" s="247">
        <v>81.599999999999994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150</v>
      </c>
      <c r="AU582" s="253" t="s">
        <v>87</v>
      </c>
      <c r="AV582" s="14" t="s">
        <v>87</v>
      </c>
      <c r="AW582" s="14" t="s">
        <v>32</v>
      </c>
      <c r="AX582" s="14" t="s">
        <v>76</v>
      </c>
      <c r="AY582" s="253" t="s">
        <v>140</v>
      </c>
    </row>
    <row r="583" s="14" customFormat="1">
      <c r="A583" s="14"/>
      <c r="B583" s="243"/>
      <c r="C583" s="244"/>
      <c r="D583" s="234" t="s">
        <v>150</v>
      </c>
      <c r="E583" s="245" t="s">
        <v>1</v>
      </c>
      <c r="F583" s="246" t="s">
        <v>1396</v>
      </c>
      <c r="G583" s="244"/>
      <c r="H583" s="247">
        <v>27.600000000000001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150</v>
      </c>
      <c r="AU583" s="253" t="s">
        <v>87</v>
      </c>
      <c r="AV583" s="14" t="s">
        <v>87</v>
      </c>
      <c r="AW583" s="14" t="s">
        <v>32</v>
      </c>
      <c r="AX583" s="14" t="s">
        <v>76</v>
      </c>
      <c r="AY583" s="253" t="s">
        <v>140</v>
      </c>
    </row>
    <row r="584" s="14" customFormat="1">
      <c r="A584" s="14"/>
      <c r="B584" s="243"/>
      <c r="C584" s="244"/>
      <c r="D584" s="234" t="s">
        <v>150</v>
      </c>
      <c r="E584" s="245" t="s">
        <v>1</v>
      </c>
      <c r="F584" s="246" t="s">
        <v>1397</v>
      </c>
      <c r="G584" s="244"/>
      <c r="H584" s="247">
        <v>15.800000000000001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150</v>
      </c>
      <c r="AU584" s="253" t="s">
        <v>87</v>
      </c>
      <c r="AV584" s="14" t="s">
        <v>87</v>
      </c>
      <c r="AW584" s="14" t="s">
        <v>32</v>
      </c>
      <c r="AX584" s="14" t="s">
        <v>76</v>
      </c>
      <c r="AY584" s="253" t="s">
        <v>140</v>
      </c>
    </row>
    <row r="585" s="16" customFormat="1">
      <c r="A585" s="16"/>
      <c r="B585" s="279"/>
      <c r="C585" s="280"/>
      <c r="D585" s="234" t="s">
        <v>150</v>
      </c>
      <c r="E585" s="281" t="s">
        <v>1</v>
      </c>
      <c r="F585" s="282" t="s">
        <v>611</v>
      </c>
      <c r="G585" s="280"/>
      <c r="H585" s="283">
        <v>368.00000000000006</v>
      </c>
      <c r="I585" s="284"/>
      <c r="J585" s="280"/>
      <c r="K585" s="280"/>
      <c r="L585" s="285"/>
      <c r="M585" s="286"/>
      <c r="N585" s="287"/>
      <c r="O585" s="287"/>
      <c r="P585" s="287"/>
      <c r="Q585" s="287"/>
      <c r="R585" s="287"/>
      <c r="S585" s="287"/>
      <c r="T585" s="288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89" t="s">
        <v>150</v>
      </c>
      <c r="AU585" s="289" t="s">
        <v>87</v>
      </c>
      <c r="AV585" s="16" t="s">
        <v>141</v>
      </c>
      <c r="AW585" s="16" t="s">
        <v>32</v>
      </c>
      <c r="AX585" s="16" t="s">
        <v>76</v>
      </c>
      <c r="AY585" s="289" t="s">
        <v>140</v>
      </c>
    </row>
    <row r="586" s="15" customFormat="1">
      <c r="A586" s="15"/>
      <c r="B586" s="254"/>
      <c r="C586" s="255"/>
      <c r="D586" s="234" t="s">
        <v>150</v>
      </c>
      <c r="E586" s="256" t="s">
        <v>1</v>
      </c>
      <c r="F586" s="257" t="s">
        <v>173</v>
      </c>
      <c r="G586" s="255"/>
      <c r="H586" s="258">
        <v>459.00000000000006</v>
      </c>
      <c r="I586" s="259"/>
      <c r="J586" s="255"/>
      <c r="K586" s="255"/>
      <c r="L586" s="260"/>
      <c r="M586" s="261"/>
      <c r="N586" s="262"/>
      <c r="O586" s="262"/>
      <c r="P586" s="262"/>
      <c r="Q586" s="262"/>
      <c r="R586" s="262"/>
      <c r="S586" s="262"/>
      <c r="T586" s="263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4" t="s">
        <v>150</v>
      </c>
      <c r="AU586" s="264" t="s">
        <v>87</v>
      </c>
      <c r="AV586" s="15" t="s">
        <v>148</v>
      </c>
      <c r="AW586" s="15" t="s">
        <v>32</v>
      </c>
      <c r="AX586" s="15" t="s">
        <v>84</v>
      </c>
      <c r="AY586" s="264" t="s">
        <v>140</v>
      </c>
    </row>
    <row r="587" s="2" customFormat="1" ht="24.15" customHeight="1">
      <c r="A587" s="39"/>
      <c r="B587" s="40"/>
      <c r="C587" s="265" t="s">
        <v>670</v>
      </c>
      <c r="D587" s="265" t="s">
        <v>233</v>
      </c>
      <c r="E587" s="266" t="s">
        <v>1398</v>
      </c>
      <c r="F587" s="267" t="s">
        <v>1399</v>
      </c>
      <c r="G587" s="268" t="s">
        <v>155</v>
      </c>
      <c r="H587" s="269">
        <v>165</v>
      </c>
      <c r="I587" s="270"/>
      <c r="J587" s="271">
        <f>ROUND(I587*H587,2)</f>
        <v>0</v>
      </c>
      <c r="K587" s="267" t="s">
        <v>1</v>
      </c>
      <c r="L587" s="272"/>
      <c r="M587" s="273" t="s">
        <v>1</v>
      </c>
      <c r="N587" s="274" t="s">
        <v>41</v>
      </c>
      <c r="O587" s="92"/>
      <c r="P587" s="228">
        <f>O587*H587</f>
        <v>0</v>
      </c>
      <c r="Q587" s="228">
        <v>0.00089999999999999998</v>
      </c>
      <c r="R587" s="228">
        <f>Q587*H587</f>
        <v>0.14849999999999999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387</v>
      </c>
      <c r="AT587" s="230" t="s">
        <v>233</v>
      </c>
      <c r="AU587" s="230" t="s">
        <v>87</v>
      </c>
      <c r="AY587" s="18" t="s">
        <v>140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84</v>
      </c>
      <c r="BK587" s="231">
        <f>ROUND(I587*H587,2)</f>
        <v>0</v>
      </c>
      <c r="BL587" s="18" t="s">
        <v>280</v>
      </c>
      <c r="BM587" s="230" t="s">
        <v>1400</v>
      </c>
    </row>
    <row r="588" s="13" customFormat="1">
      <c r="A588" s="13"/>
      <c r="B588" s="232"/>
      <c r="C588" s="233"/>
      <c r="D588" s="234" t="s">
        <v>150</v>
      </c>
      <c r="E588" s="235" t="s">
        <v>1</v>
      </c>
      <c r="F588" s="236" t="s">
        <v>1401</v>
      </c>
      <c r="G588" s="233"/>
      <c r="H588" s="235" t="s">
        <v>1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2" t="s">
        <v>150</v>
      </c>
      <c r="AU588" s="242" t="s">
        <v>87</v>
      </c>
      <c r="AV588" s="13" t="s">
        <v>84</v>
      </c>
      <c r="AW588" s="13" t="s">
        <v>32</v>
      </c>
      <c r="AX588" s="13" t="s">
        <v>76</v>
      </c>
      <c r="AY588" s="242" t="s">
        <v>140</v>
      </c>
    </row>
    <row r="589" s="14" customFormat="1">
      <c r="A589" s="14"/>
      <c r="B589" s="243"/>
      <c r="C589" s="244"/>
      <c r="D589" s="234" t="s">
        <v>150</v>
      </c>
      <c r="E589" s="245" t="s">
        <v>1</v>
      </c>
      <c r="F589" s="246" t="s">
        <v>1402</v>
      </c>
      <c r="G589" s="244"/>
      <c r="H589" s="247">
        <v>27.027000000000001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150</v>
      </c>
      <c r="AU589" s="253" t="s">
        <v>87</v>
      </c>
      <c r="AV589" s="14" t="s">
        <v>87</v>
      </c>
      <c r="AW589" s="14" t="s">
        <v>32</v>
      </c>
      <c r="AX589" s="14" t="s">
        <v>76</v>
      </c>
      <c r="AY589" s="253" t="s">
        <v>140</v>
      </c>
    </row>
    <row r="590" s="13" customFormat="1">
      <c r="A590" s="13"/>
      <c r="B590" s="232"/>
      <c r="C590" s="233"/>
      <c r="D590" s="234" t="s">
        <v>150</v>
      </c>
      <c r="E590" s="235" t="s">
        <v>1</v>
      </c>
      <c r="F590" s="236" t="s">
        <v>1403</v>
      </c>
      <c r="G590" s="233"/>
      <c r="H590" s="235" t="s">
        <v>1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150</v>
      </c>
      <c r="AU590" s="242" t="s">
        <v>87</v>
      </c>
      <c r="AV590" s="13" t="s">
        <v>84</v>
      </c>
      <c r="AW590" s="13" t="s">
        <v>32</v>
      </c>
      <c r="AX590" s="13" t="s">
        <v>76</v>
      </c>
      <c r="AY590" s="242" t="s">
        <v>140</v>
      </c>
    </row>
    <row r="591" s="14" customFormat="1">
      <c r="A591" s="14"/>
      <c r="B591" s="243"/>
      <c r="C591" s="244"/>
      <c r="D591" s="234" t="s">
        <v>150</v>
      </c>
      <c r="E591" s="245" t="s">
        <v>1</v>
      </c>
      <c r="F591" s="246" t="s">
        <v>1404</v>
      </c>
      <c r="G591" s="244"/>
      <c r="H591" s="247">
        <v>137.97300000000001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150</v>
      </c>
      <c r="AU591" s="253" t="s">
        <v>87</v>
      </c>
      <c r="AV591" s="14" t="s">
        <v>87</v>
      </c>
      <c r="AW591" s="14" t="s">
        <v>32</v>
      </c>
      <c r="AX591" s="14" t="s">
        <v>76</v>
      </c>
      <c r="AY591" s="253" t="s">
        <v>140</v>
      </c>
    </row>
    <row r="592" s="15" customFormat="1">
      <c r="A592" s="15"/>
      <c r="B592" s="254"/>
      <c r="C592" s="255"/>
      <c r="D592" s="234" t="s">
        <v>150</v>
      </c>
      <c r="E592" s="256" t="s">
        <v>1</v>
      </c>
      <c r="F592" s="257" t="s">
        <v>173</v>
      </c>
      <c r="G592" s="255"/>
      <c r="H592" s="258">
        <v>165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4" t="s">
        <v>150</v>
      </c>
      <c r="AU592" s="264" t="s">
        <v>87</v>
      </c>
      <c r="AV592" s="15" t="s">
        <v>148</v>
      </c>
      <c r="AW592" s="15" t="s">
        <v>32</v>
      </c>
      <c r="AX592" s="15" t="s">
        <v>84</v>
      </c>
      <c r="AY592" s="264" t="s">
        <v>140</v>
      </c>
    </row>
    <row r="593" s="2" customFormat="1" ht="37.8" customHeight="1">
      <c r="A593" s="39"/>
      <c r="B593" s="40"/>
      <c r="C593" s="219" t="s">
        <v>676</v>
      </c>
      <c r="D593" s="219" t="s">
        <v>143</v>
      </c>
      <c r="E593" s="220" t="s">
        <v>1405</v>
      </c>
      <c r="F593" s="221" t="s">
        <v>1406</v>
      </c>
      <c r="G593" s="222" t="s">
        <v>218</v>
      </c>
      <c r="H593" s="223">
        <v>1342</v>
      </c>
      <c r="I593" s="224"/>
      <c r="J593" s="225">
        <f>ROUND(I593*H593,2)</f>
        <v>0</v>
      </c>
      <c r="K593" s="221" t="s">
        <v>147</v>
      </c>
      <c r="L593" s="45"/>
      <c r="M593" s="226" t="s">
        <v>1</v>
      </c>
      <c r="N593" s="227" t="s">
        <v>41</v>
      </c>
      <c r="O593" s="92"/>
      <c r="P593" s="228">
        <f>O593*H593</f>
        <v>0</v>
      </c>
      <c r="Q593" s="228">
        <v>0.0033899999999999998</v>
      </c>
      <c r="R593" s="228">
        <f>Q593*H593</f>
        <v>4.5493799999999993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280</v>
      </c>
      <c r="AT593" s="230" t="s">
        <v>143</v>
      </c>
      <c r="AU593" s="230" t="s">
        <v>87</v>
      </c>
      <c r="AY593" s="18" t="s">
        <v>140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84</v>
      </c>
      <c r="BK593" s="231">
        <f>ROUND(I593*H593,2)</f>
        <v>0</v>
      </c>
      <c r="BL593" s="18" t="s">
        <v>280</v>
      </c>
      <c r="BM593" s="230" t="s">
        <v>1407</v>
      </c>
    </row>
    <row r="594" s="13" customFormat="1">
      <c r="A594" s="13"/>
      <c r="B594" s="232"/>
      <c r="C594" s="233"/>
      <c r="D594" s="234" t="s">
        <v>150</v>
      </c>
      <c r="E594" s="235" t="s">
        <v>1</v>
      </c>
      <c r="F594" s="236" t="s">
        <v>1408</v>
      </c>
      <c r="G594" s="233"/>
      <c r="H594" s="235" t="s">
        <v>1</v>
      </c>
      <c r="I594" s="237"/>
      <c r="J594" s="233"/>
      <c r="K594" s="233"/>
      <c r="L594" s="238"/>
      <c r="M594" s="239"/>
      <c r="N594" s="240"/>
      <c r="O594" s="240"/>
      <c r="P594" s="240"/>
      <c r="Q594" s="240"/>
      <c r="R594" s="240"/>
      <c r="S594" s="240"/>
      <c r="T594" s="24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2" t="s">
        <v>150</v>
      </c>
      <c r="AU594" s="242" t="s">
        <v>87</v>
      </c>
      <c r="AV594" s="13" t="s">
        <v>84</v>
      </c>
      <c r="AW594" s="13" t="s">
        <v>32</v>
      </c>
      <c r="AX594" s="13" t="s">
        <v>76</v>
      </c>
      <c r="AY594" s="242" t="s">
        <v>140</v>
      </c>
    </row>
    <row r="595" s="13" customFormat="1">
      <c r="A595" s="13"/>
      <c r="B595" s="232"/>
      <c r="C595" s="233"/>
      <c r="D595" s="234" t="s">
        <v>150</v>
      </c>
      <c r="E595" s="235" t="s">
        <v>1</v>
      </c>
      <c r="F595" s="236" t="s">
        <v>1409</v>
      </c>
      <c r="G595" s="233"/>
      <c r="H595" s="235" t="s">
        <v>1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2" t="s">
        <v>150</v>
      </c>
      <c r="AU595" s="242" t="s">
        <v>87</v>
      </c>
      <c r="AV595" s="13" t="s">
        <v>84</v>
      </c>
      <c r="AW595" s="13" t="s">
        <v>32</v>
      </c>
      <c r="AX595" s="13" t="s">
        <v>76</v>
      </c>
      <c r="AY595" s="242" t="s">
        <v>140</v>
      </c>
    </row>
    <row r="596" s="14" customFormat="1">
      <c r="A596" s="14"/>
      <c r="B596" s="243"/>
      <c r="C596" s="244"/>
      <c r="D596" s="234" t="s">
        <v>150</v>
      </c>
      <c r="E596" s="245" t="s">
        <v>1</v>
      </c>
      <c r="F596" s="246" t="s">
        <v>1410</v>
      </c>
      <c r="G596" s="244"/>
      <c r="H596" s="247">
        <v>777.60000000000002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150</v>
      </c>
      <c r="AU596" s="253" t="s">
        <v>87</v>
      </c>
      <c r="AV596" s="14" t="s">
        <v>87</v>
      </c>
      <c r="AW596" s="14" t="s">
        <v>32</v>
      </c>
      <c r="AX596" s="14" t="s">
        <v>76</v>
      </c>
      <c r="AY596" s="253" t="s">
        <v>140</v>
      </c>
    </row>
    <row r="597" s="14" customFormat="1">
      <c r="A597" s="14"/>
      <c r="B597" s="243"/>
      <c r="C597" s="244"/>
      <c r="D597" s="234" t="s">
        <v>150</v>
      </c>
      <c r="E597" s="245" t="s">
        <v>1</v>
      </c>
      <c r="F597" s="246" t="s">
        <v>1411</v>
      </c>
      <c r="G597" s="244"/>
      <c r="H597" s="247">
        <v>108.09999999999999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150</v>
      </c>
      <c r="AU597" s="253" t="s">
        <v>87</v>
      </c>
      <c r="AV597" s="14" t="s">
        <v>87</v>
      </c>
      <c r="AW597" s="14" t="s">
        <v>32</v>
      </c>
      <c r="AX597" s="14" t="s">
        <v>76</v>
      </c>
      <c r="AY597" s="253" t="s">
        <v>140</v>
      </c>
    </row>
    <row r="598" s="14" customFormat="1">
      <c r="A598" s="14"/>
      <c r="B598" s="243"/>
      <c r="C598" s="244"/>
      <c r="D598" s="234" t="s">
        <v>150</v>
      </c>
      <c r="E598" s="245" t="s">
        <v>1</v>
      </c>
      <c r="F598" s="246" t="s">
        <v>1412</v>
      </c>
      <c r="G598" s="244"/>
      <c r="H598" s="247">
        <v>105.59999999999999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150</v>
      </c>
      <c r="AU598" s="253" t="s">
        <v>87</v>
      </c>
      <c r="AV598" s="14" t="s">
        <v>87</v>
      </c>
      <c r="AW598" s="14" t="s">
        <v>32</v>
      </c>
      <c r="AX598" s="14" t="s">
        <v>76</v>
      </c>
      <c r="AY598" s="253" t="s">
        <v>140</v>
      </c>
    </row>
    <row r="599" s="14" customFormat="1">
      <c r="A599" s="14"/>
      <c r="B599" s="243"/>
      <c r="C599" s="244"/>
      <c r="D599" s="234" t="s">
        <v>150</v>
      </c>
      <c r="E599" s="245" t="s">
        <v>1</v>
      </c>
      <c r="F599" s="246" t="s">
        <v>1413</v>
      </c>
      <c r="G599" s="244"/>
      <c r="H599" s="247">
        <v>20.699999999999999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150</v>
      </c>
      <c r="AU599" s="253" t="s">
        <v>87</v>
      </c>
      <c r="AV599" s="14" t="s">
        <v>87</v>
      </c>
      <c r="AW599" s="14" t="s">
        <v>32</v>
      </c>
      <c r="AX599" s="14" t="s">
        <v>76</v>
      </c>
      <c r="AY599" s="253" t="s">
        <v>140</v>
      </c>
    </row>
    <row r="600" s="13" customFormat="1">
      <c r="A600" s="13"/>
      <c r="B600" s="232"/>
      <c r="C600" s="233"/>
      <c r="D600" s="234" t="s">
        <v>150</v>
      </c>
      <c r="E600" s="235" t="s">
        <v>1</v>
      </c>
      <c r="F600" s="236" t="s">
        <v>1414</v>
      </c>
      <c r="G600" s="233"/>
      <c r="H600" s="235" t="s">
        <v>1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150</v>
      </c>
      <c r="AU600" s="242" t="s">
        <v>87</v>
      </c>
      <c r="AV600" s="13" t="s">
        <v>84</v>
      </c>
      <c r="AW600" s="13" t="s">
        <v>32</v>
      </c>
      <c r="AX600" s="13" t="s">
        <v>76</v>
      </c>
      <c r="AY600" s="242" t="s">
        <v>140</v>
      </c>
    </row>
    <row r="601" s="14" customFormat="1">
      <c r="A601" s="14"/>
      <c r="B601" s="243"/>
      <c r="C601" s="244"/>
      <c r="D601" s="234" t="s">
        <v>150</v>
      </c>
      <c r="E601" s="245" t="s">
        <v>1</v>
      </c>
      <c r="F601" s="246" t="s">
        <v>1394</v>
      </c>
      <c r="G601" s="244"/>
      <c r="H601" s="247">
        <v>243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150</v>
      </c>
      <c r="AU601" s="253" t="s">
        <v>87</v>
      </c>
      <c r="AV601" s="14" t="s">
        <v>87</v>
      </c>
      <c r="AW601" s="14" t="s">
        <v>32</v>
      </c>
      <c r="AX601" s="14" t="s">
        <v>76</v>
      </c>
      <c r="AY601" s="253" t="s">
        <v>140</v>
      </c>
    </row>
    <row r="602" s="14" customFormat="1">
      <c r="A602" s="14"/>
      <c r="B602" s="243"/>
      <c r="C602" s="244"/>
      <c r="D602" s="234" t="s">
        <v>150</v>
      </c>
      <c r="E602" s="245" t="s">
        <v>1</v>
      </c>
      <c r="F602" s="246" t="s">
        <v>1395</v>
      </c>
      <c r="G602" s="244"/>
      <c r="H602" s="247">
        <v>81.599999999999994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150</v>
      </c>
      <c r="AU602" s="253" t="s">
        <v>87</v>
      </c>
      <c r="AV602" s="14" t="s">
        <v>87</v>
      </c>
      <c r="AW602" s="14" t="s">
        <v>32</v>
      </c>
      <c r="AX602" s="14" t="s">
        <v>76</v>
      </c>
      <c r="AY602" s="253" t="s">
        <v>140</v>
      </c>
    </row>
    <row r="603" s="14" customFormat="1">
      <c r="A603" s="14"/>
      <c r="B603" s="243"/>
      <c r="C603" s="244"/>
      <c r="D603" s="234" t="s">
        <v>150</v>
      </c>
      <c r="E603" s="245" t="s">
        <v>1</v>
      </c>
      <c r="F603" s="246" t="s">
        <v>1396</v>
      </c>
      <c r="G603" s="244"/>
      <c r="H603" s="247">
        <v>27.600000000000001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150</v>
      </c>
      <c r="AU603" s="253" t="s">
        <v>87</v>
      </c>
      <c r="AV603" s="14" t="s">
        <v>87</v>
      </c>
      <c r="AW603" s="14" t="s">
        <v>32</v>
      </c>
      <c r="AX603" s="14" t="s">
        <v>76</v>
      </c>
      <c r="AY603" s="253" t="s">
        <v>140</v>
      </c>
    </row>
    <row r="604" s="14" customFormat="1">
      <c r="A604" s="14"/>
      <c r="B604" s="243"/>
      <c r="C604" s="244"/>
      <c r="D604" s="234" t="s">
        <v>150</v>
      </c>
      <c r="E604" s="245" t="s">
        <v>1</v>
      </c>
      <c r="F604" s="246" t="s">
        <v>1415</v>
      </c>
      <c r="G604" s="244"/>
      <c r="H604" s="247">
        <v>10.800000000000001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150</v>
      </c>
      <c r="AU604" s="253" t="s">
        <v>87</v>
      </c>
      <c r="AV604" s="14" t="s">
        <v>87</v>
      </c>
      <c r="AW604" s="14" t="s">
        <v>32</v>
      </c>
      <c r="AX604" s="14" t="s">
        <v>76</v>
      </c>
      <c r="AY604" s="253" t="s">
        <v>140</v>
      </c>
    </row>
    <row r="605" s="13" customFormat="1">
      <c r="A605" s="13"/>
      <c r="B605" s="232"/>
      <c r="C605" s="233"/>
      <c r="D605" s="234" t="s">
        <v>150</v>
      </c>
      <c r="E605" s="235" t="s">
        <v>1</v>
      </c>
      <c r="F605" s="236" t="s">
        <v>1416</v>
      </c>
      <c r="G605" s="233"/>
      <c r="H605" s="235" t="s">
        <v>1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150</v>
      </c>
      <c r="AU605" s="242" t="s">
        <v>87</v>
      </c>
      <c r="AV605" s="13" t="s">
        <v>84</v>
      </c>
      <c r="AW605" s="13" t="s">
        <v>32</v>
      </c>
      <c r="AX605" s="13" t="s">
        <v>76</v>
      </c>
      <c r="AY605" s="242" t="s">
        <v>140</v>
      </c>
    </row>
    <row r="606" s="14" customFormat="1">
      <c r="A606" s="14"/>
      <c r="B606" s="243"/>
      <c r="C606" s="244"/>
      <c r="D606" s="234" t="s">
        <v>150</v>
      </c>
      <c r="E606" s="245" t="s">
        <v>1</v>
      </c>
      <c r="F606" s="246" t="s">
        <v>1417</v>
      </c>
      <c r="G606" s="244"/>
      <c r="H606" s="247">
        <v>26.550000000000001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150</v>
      </c>
      <c r="AU606" s="253" t="s">
        <v>87</v>
      </c>
      <c r="AV606" s="14" t="s">
        <v>87</v>
      </c>
      <c r="AW606" s="14" t="s">
        <v>32</v>
      </c>
      <c r="AX606" s="14" t="s">
        <v>76</v>
      </c>
      <c r="AY606" s="253" t="s">
        <v>140</v>
      </c>
    </row>
    <row r="607" s="14" customFormat="1">
      <c r="A607" s="14"/>
      <c r="B607" s="243"/>
      <c r="C607" s="244"/>
      <c r="D607" s="234" t="s">
        <v>150</v>
      </c>
      <c r="E607" s="245" t="s">
        <v>1</v>
      </c>
      <c r="F607" s="246" t="s">
        <v>1418</v>
      </c>
      <c r="G607" s="244"/>
      <c r="H607" s="247">
        <v>22.739999999999998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150</v>
      </c>
      <c r="AU607" s="253" t="s">
        <v>87</v>
      </c>
      <c r="AV607" s="14" t="s">
        <v>87</v>
      </c>
      <c r="AW607" s="14" t="s">
        <v>32</v>
      </c>
      <c r="AX607" s="14" t="s">
        <v>76</v>
      </c>
      <c r="AY607" s="253" t="s">
        <v>140</v>
      </c>
    </row>
    <row r="608" s="14" customFormat="1">
      <c r="A608" s="14"/>
      <c r="B608" s="243"/>
      <c r="C608" s="244"/>
      <c r="D608" s="234" t="s">
        <v>150</v>
      </c>
      <c r="E608" s="245" t="s">
        <v>1</v>
      </c>
      <c r="F608" s="246" t="s">
        <v>1419</v>
      </c>
      <c r="G608" s="244"/>
      <c r="H608" s="247">
        <v>8.7100000000000009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150</v>
      </c>
      <c r="AU608" s="253" t="s">
        <v>87</v>
      </c>
      <c r="AV608" s="14" t="s">
        <v>87</v>
      </c>
      <c r="AW608" s="14" t="s">
        <v>32</v>
      </c>
      <c r="AX608" s="14" t="s">
        <v>76</v>
      </c>
      <c r="AY608" s="253" t="s">
        <v>140</v>
      </c>
    </row>
    <row r="609" s="16" customFormat="1">
      <c r="A609" s="16"/>
      <c r="B609" s="279"/>
      <c r="C609" s="280"/>
      <c r="D609" s="234" t="s">
        <v>150</v>
      </c>
      <c r="E609" s="281" t="s">
        <v>1</v>
      </c>
      <c r="F609" s="282" t="s">
        <v>608</v>
      </c>
      <c r="G609" s="280"/>
      <c r="H609" s="283">
        <v>1432.9999999999998</v>
      </c>
      <c r="I609" s="284"/>
      <c r="J609" s="280"/>
      <c r="K609" s="280"/>
      <c r="L609" s="285"/>
      <c r="M609" s="286"/>
      <c r="N609" s="287"/>
      <c r="O609" s="287"/>
      <c r="P609" s="287"/>
      <c r="Q609" s="287"/>
      <c r="R609" s="287"/>
      <c r="S609" s="287"/>
      <c r="T609" s="288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89" t="s">
        <v>150</v>
      </c>
      <c r="AU609" s="289" t="s">
        <v>87</v>
      </c>
      <c r="AV609" s="16" t="s">
        <v>141</v>
      </c>
      <c r="AW609" s="16" t="s">
        <v>32</v>
      </c>
      <c r="AX609" s="16" t="s">
        <v>76</v>
      </c>
      <c r="AY609" s="289" t="s">
        <v>140</v>
      </c>
    </row>
    <row r="610" s="13" customFormat="1">
      <c r="A610" s="13"/>
      <c r="B610" s="232"/>
      <c r="C610" s="233"/>
      <c r="D610" s="234" t="s">
        <v>150</v>
      </c>
      <c r="E610" s="235" t="s">
        <v>1</v>
      </c>
      <c r="F610" s="236" t="s">
        <v>1420</v>
      </c>
      <c r="G610" s="233"/>
      <c r="H610" s="235" t="s">
        <v>1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150</v>
      </c>
      <c r="AU610" s="242" t="s">
        <v>87</v>
      </c>
      <c r="AV610" s="13" t="s">
        <v>84</v>
      </c>
      <c r="AW610" s="13" t="s">
        <v>32</v>
      </c>
      <c r="AX610" s="13" t="s">
        <v>76</v>
      </c>
      <c r="AY610" s="242" t="s">
        <v>140</v>
      </c>
    </row>
    <row r="611" s="14" customFormat="1">
      <c r="A611" s="14"/>
      <c r="B611" s="243"/>
      <c r="C611" s="244"/>
      <c r="D611" s="234" t="s">
        <v>150</v>
      </c>
      <c r="E611" s="245" t="s">
        <v>1</v>
      </c>
      <c r="F611" s="246" t="s">
        <v>1421</v>
      </c>
      <c r="G611" s="244"/>
      <c r="H611" s="247">
        <v>-91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150</v>
      </c>
      <c r="AU611" s="253" t="s">
        <v>87</v>
      </c>
      <c r="AV611" s="14" t="s">
        <v>87</v>
      </c>
      <c r="AW611" s="14" t="s">
        <v>32</v>
      </c>
      <c r="AX611" s="14" t="s">
        <v>76</v>
      </c>
      <c r="AY611" s="253" t="s">
        <v>140</v>
      </c>
    </row>
    <row r="612" s="15" customFormat="1">
      <c r="A612" s="15"/>
      <c r="B612" s="254"/>
      <c r="C612" s="255"/>
      <c r="D612" s="234" t="s">
        <v>150</v>
      </c>
      <c r="E612" s="256" t="s">
        <v>1</v>
      </c>
      <c r="F612" s="257" t="s">
        <v>173</v>
      </c>
      <c r="G612" s="255"/>
      <c r="H612" s="258">
        <v>1341.9999999999998</v>
      </c>
      <c r="I612" s="259"/>
      <c r="J612" s="255"/>
      <c r="K612" s="255"/>
      <c r="L612" s="260"/>
      <c r="M612" s="261"/>
      <c r="N612" s="262"/>
      <c r="O612" s="262"/>
      <c r="P612" s="262"/>
      <c r="Q612" s="262"/>
      <c r="R612" s="262"/>
      <c r="S612" s="262"/>
      <c r="T612" s="263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4" t="s">
        <v>150</v>
      </c>
      <c r="AU612" s="264" t="s">
        <v>87</v>
      </c>
      <c r="AV612" s="15" t="s">
        <v>148</v>
      </c>
      <c r="AW612" s="15" t="s">
        <v>32</v>
      </c>
      <c r="AX612" s="15" t="s">
        <v>84</v>
      </c>
      <c r="AY612" s="264" t="s">
        <v>140</v>
      </c>
    </row>
    <row r="613" s="2" customFormat="1" ht="24.15" customHeight="1">
      <c r="A613" s="39"/>
      <c r="B613" s="40"/>
      <c r="C613" s="265" t="s">
        <v>682</v>
      </c>
      <c r="D613" s="265" t="s">
        <v>233</v>
      </c>
      <c r="E613" s="266" t="s">
        <v>1422</v>
      </c>
      <c r="F613" s="267" t="s">
        <v>1423</v>
      </c>
      <c r="G613" s="268" t="s">
        <v>155</v>
      </c>
      <c r="H613" s="269">
        <v>480</v>
      </c>
      <c r="I613" s="270"/>
      <c r="J613" s="271">
        <f>ROUND(I613*H613,2)</f>
        <v>0</v>
      </c>
      <c r="K613" s="267" t="s">
        <v>1</v>
      </c>
      <c r="L613" s="272"/>
      <c r="M613" s="273" t="s">
        <v>1</v>
      </c>
      <c r="N613" s="274" t="s">
        <v>41</v>
      </c>
      <c r="O613" s="92"/>
      <c r="P613" s="228">
        <f>O613*H613</f>
        <v>0</v>
      </c>
      <c r="Q613" s="228">
        <v>0.0060000000000000001</v>
      </c>
      <c r="R613" s="228">
        <f>Q613*H613</f>
        <v>2.8799999999999999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387</v>
      </c>
      <c r="AT613" s="230" t="s">
        <v>233</v>
      </c>
      <c r="AU613" s="230" t="s">
        <v>87</v>
      </c>
      <c r="AY613" s="18" t="s">
        <v>140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84</v>
      </c>
      <c r="BK613" s="231">
        <f>ROUND(I613*H613,2)</f>
        <v>0</v>
      </c>
      <c r="BL613" s="18" t="s">
        <v>280</v>
      </c>
      <c r="BM613" s="230" t="s">
        <v>1424</v>
      </c>
    </row>
    <row r="614" s="13" customFormat="1">
      <c r="A614" s="13"/>
      <c r="B614" s="232"/>
      <c r="C614" s="233"/>
      <c r="D614" s="234" t="s">
        <v>150</v>
      </c>
      <c r="E614" s="235" t="s">
        <v>1</v>
      </c>
      <c r="F614" s="236" t="s">
        <v>1382</v>
      </c>
      <c r="G614" s="233"/>
      <c r="H614" s="235" t="s">
        <v>1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150</v>
      </c>
      <c r="AU614" s="242" t="s">
        <v>87</v>
      </c>
      <c r="AV614" s="13" t="s">
        <v>84</v>
      </c>
      <c r="AW614" s="13" t="s">
        <v>32</v>
      </c>
      <c r="AX614" s="13" t="s">
        <v>76</v>
      </c>
      <c r="AY614" s="242" t="s">
        <v>140</v>
      </c>
    </row>
    <row r="615" s="14" customFormat="1">
      <c r="A615" s="14"/>
      <c r="B615" s="243"/>
      <c r="C615" s="244"/>
      <c r="D615" s="234" t="s">
        <v>150</v>
      </c>
      <c r="E615" s="245" t="s">
        <v>1</v>
      </c>
      <c r="F615" s="246" t="s">
        <v>1425</v>
      </c>
      <c r="G615" s="244"/>
      <c r="H615" s="247">
        <v>480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150</v>
      </c>
      <c r="AU615" s="253" t="s">
        <v>87</v>
      </c>
      <c r="AV615" s="14" t="s">
        <v>87</v>
      </c>
      <c r="AW615" s="14" t="s">
        <v>32</v>
      </c>
      <c r="AX615" s="14" t="s">
        <v>84</v>
      </c>
      <c r="AY615" s="253" t="s">
        <v>140</v>
      </c>
    </row>
    <row r="616" s="2" customFormat="1" ht="24.15" customHeight="1">
      <c r="A616" s="39"/>
      <c r="B616" s="40"/>
      <c r="C616" s="219" t="s">
        <v>688</v>
      </c>
      <c r="D616" s="219" t="s">
        <v>143</v>
      </c>
      <c r="E616" s="220" t="s">
        <v>1426</v>
      </c>
      <c r="F616" s="221" t="s">
        <v>1427</v>
      </c>
      <c r="G616" s="222" t="s">
        <v>218</v>
      </c>
      <c r="H616" s="223">
        <v>488</v>
      </c>
      <c r="I616" s="224"/>
      <c r="J616" s="225">
        <f>ROUND(I616*H616,2)</f>
        <v>0</v>
      </c>
      <c r="K616" s="221" t="s">
        <v>147</v>
      </c>
      <c r="L616" s="45"/>
      <c r="M616" s="226" t="s">
        <v>1</v>
      </c>
      <c r="N616" s="227" t="s">
        <v>41</v>
      </c>
      <c r="O616" s="92"/>
      <c r="P616" s="228">
        <f>O616*H616</f>
        <v>0</v>
      </c>
      <c r="Q616" s="228">
        <v>3.0000000000000001E-05</v>
      </c>
      <c r="R616" s="228">
        <f>Q616*H616</f>
        <v>0.01464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280</v>
      </c>
      <c r="AT616" s="230" t="s">
        <v>143</v>
      </c>
      <c r="AU616" s="230" t="s">
        <v>87</v>
      </c>
      <c r="AY616" s="18" t="s">
        <v>140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84</v>
      </c>
      <c r="BK616" s="231">
        <f>ROUND(I616*H616,2)</f>
        <v>0</v>
      </c>
      <c r="BL616" s="18" t="s">
        <v>280</v>
      </c>
      <c r="BM616" s="230" t="s">
        <v>1428</v>
      </c>
    </row>
    <row r="617" s="13" customFormat="1">
      <c r="A617" s="13"/>
      <c r="B617" s="232"/>
      <c r="C617" s="233"/>
      <c r="D617" s="234" t="s">
        <v>150</v>
      </c>
      <c r="E617" s="235" t="s">
        <v>1</v>
      </c>
      <c r="F617" s="236" t="s">
        <v>1429</v>
      </c>
      <c r="G617" s="233"/>
      <c r="H617" s="235" t="s">
        <v>1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150</v>
      </c>
      <c r="AU617" s="242" t="s">
        <v>87</v>
      </c>
      <c r="AV617" s="13" t="s">
        <v>84</v>
      </c>
      <c r="AW617" s="13" t="s">
        <v>32</v>
      </c>
      <c r="AX617" s="13" t="s">
        <v>76</v>
      </c>
      <c r="AY617" s="242" t="s">
        <v>140</v>
      </c>
    </row>
    <row r="618" s="14" customFormat="1">
      <c r="A618" s="14"/>
      <c r="B618" s="243"/>
      <c r="C618" s="244"/>
      <c r="D618" s="234" t="s">
        <v>150</v>
      </c>
      <c r="E618" s="245" t="s">
        <v>1</v>
      </c>
      <c r="F618" s="246" t="s">
        <v>1430</v>
      </c>
      <c r="G618" s="244"/>
      <c r="H618" s="247">
        <v>136.69999999999999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150</v>
      </c>
      <c r="AU618" s="253" t="s">
        <v>87</v>
      </c>
      <c r="AV618" s="14" t="s">
        <v>87</v>
      </c>
      <c r="AW618" s="14" t="s">
        <v>32</v>
      </c>
      <c r="AX618" s="14" t="s">
        <v>76</v>
      </c>
      <c r="AY618" s="253" t="s">
        <v>140</v>
      </c>
    </row>
    <row r="619" s="14" customFormat="1">
      <c r="A619" s="14"/>
      <c r="B619" s="243"/>
      <c r="C619" s="244"/>
      <c r="D619" s="234" t="s">
        <v>150</v>
      </c>
      <c r="E619" s="245" t="s">
        <v>1</v>
      </c>
      <c r="F619" s="246" t="s">
        <v>1431</v>
      </c>
      <c r="G619" s="244"/>
      <c r="H619" s="247">
        <v>94.900000000000006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150</v>
      </c>
      <c r="AU619" s="253" t="s">
        <v>87</v>
      </c>
      <c r="AV619" s="14" t="s">
        <v>87</v>
      </c>
      <c r="AW619" s="14" t="s">
        <v>32</v>
      </c>
      <c r="AX619" s="14" t="s">
        <v>76</v>
      </c>
      <c r="AY619" s="253" t="s">
        <v>140</v>
      </c>
    </row>
    <row r="620" s="14" customFormat="1">
      <c r="A620" s="14"/>
      <c r="B620" s="243"/>
      <c r="C620" s="244"/>
      <c r="D620" s="234" t="s">
        <v>150</v>
      </c>
      <c r="E620" s="245" t="s">
        <v>1</v>
      </c>
      <c r="F620" s="246" t="s">
        <v>1432</v>
      </c>
      <c r="G620" s="244"/>
      <c r="H620" s="247">
        <v>12.4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150</v>
      </c>
      <c r="AU620" s="253" t="s">
        <v>87</v>
      </c>
      <c r="AV620" s="14" t="s">
        <v>87</v>
      </c>
      <c r="AW620" s="14" t="s">
        <v>32</v>
      </c>
      <c r="AX620" s="14" t="s">
        <v>76</v>
      </c>
      <c r="AY620" s="253" t="s">
        <v>140</v>
      </c>
    </row>
    <row r="621" s="16" customFormat="1">
      <c r="A621" s="16"/>
      <c r="B621" s="279"/>
      <c r="C621" s="280"/>
      <c r="D621" s="234" t="s">
        <v>150</v>
      </c>
      <c r="E621" s="281" t="s">
        <v>1</v>
      </c>
      <c r="F621" s="282" t="s">
        <v>608</v>
      </c>
      <c r="G621" s="280"/>
      <c r="H621" s="283">
        <v>244</v>
      </c>
      <c r="I621" s="284"/>
      <c r="J621" s="280"/>
      <c r="K621" s="280"/>
      <c r="L621" s="285"/>
      <c r="M621" s="286"/>
      <c r="N621" s="287"/>
      <c r="O621" s="287"/>
      <c r="P621" s="287"/>
      <c r="Q621" s="287"/>
      <c r="R621" s="287"/>
      <c r="S621" s="287"/>
      <c r="T621" s="288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89" t="s">
        <v>150</v>
      </c>
      <c r="AU621" s="289" t="s">
        <v>87</v>
      </c>
      <c r="AV621" s="16" t="s">
        <v>141</v>
      </c>
      <c r="AW621" s="16" t="s">
        <v>32</v>
      </c>
      <c r="AX621" s="16" t="s">
        <v>76</v>
      </c>
      <c r="AY621" s="289" t="s">
        <v>140</v>
      </c>
    </row>
    <row r="622" s="13" customFormat="1">
      <c r="A622" s="13"/>
      <c r="B622" s="232"/>
      <c r="C622" s="233"/>
      <c r="D622" s="234" t="s">
        <v>150</v>
      </c>
      <c r="E622" s="235" t="s">
        <v>1</v>
      </c>
      <c r="F622" s="236" t="s">
        <v>1433</v>
      </c>
      <c r="G622" s="233"/>
      <c r="H622" s="235" t="s">
        <v>1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150</v>
      </c>
      <c r="AU622" s="242" t="s">
        <v>87</v>
      </c>
      <c r="AV622" s="13" t="s">
        <v>84</v>
      </c>
      <c r="AW622" s="13" t="s">
        <v>32</v>
      </c>
      <c r="AX622" s="13" t="s">
        <v>76</v>
      </c>
      <c r="AY622" s="242" t="s">
        <v>140</v>
      </c>
    </row>
    <row r="623" s="14" customFormat="1">
      <c r="A623" s="14"/>
      <c r="B623" s="243"/>
      <c r="C623" s="244"/>
      <c r="D623" s="234" t="s">
        <v>150</v>
      </c>
      <c r="E623" s="245" t="s">
        <v>1</v>
      </c>
      <c r="F623" s="246" t="s">
        <v>1434</v>
      </c>
      <c r="G623" s="244"/>
      <c r="H623" s="247">
        <v>244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150</v>
      </c>
      <c r="AU623" s="253" t="s">
        <v>87</v>
      </c>
      <c r="AV623" s="14" t="s">
        <v>87</v>
      </c>
      <c r="AW623" s="14" t="s">
        <v>32</v>
      </c>
      <c r="AX623" s="14" t="s">
        <v>76</v>
      </c>
      <c r="AY623" s="253" t="s">
        <v>140</v>
      </c>
    </row>
    <row r="624" s="16" customFormat="1">
      <c r="A624" s="16"/>
      <c r="B624" s="279"/>
      <c r="C624" s="280"/>
      <c r="D624" s="234" t="s">
        <v>150</v>
      </c>
      <c r="E624" s="281" t="s">
        <v>1</v>
      </c>
      <c r="F624" s="282" t="s">
        <v>611</v>
      </c>
      <c r="G624" s="280"/>
      <c r="H624" s="283">
        <v>244</v>
      </c>
      <c r="I624" s="284"/>
      <c r="J624" s="280"/>
      <c r="K624" s="280"/>
      <c r="L624" s="285"/>
      <c r="M624" s="286"/>
      <c r="N624" s="287"/>
      <c r="O624" s="287"/>
      <c r="P624" s="287"/>
      <c r="Q624" s="287"/>
      <c r="R624" s="287"/>
      <c r="S624" s="287"/>
      <c r="T624" s="288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89" t="s">
        <v>150</v>
      </c>
      <c r="AU624" s="289" t="s">
        <v>87</v>
      </c>
      <c r="AV624" s="16" t="s">
        <v>141</v>
      </c>
      <c r="AW624" s="16" t="s">
        <v>32</v>
      </c>
      <c r="AX624" s="16" t="s">
        <v>76</v>
      </c>
      <c r="AY624" s="289" t="s">
        <v>140</v>
      </c>
    </row>
    <row r="625" s="15" customFormat="1">
      <c r="A625" s="15"/>
      <c r="B625" s="254"/>
      <c r="C625" s="255"/>
      <c r="D625" s="234" t="s">
        <v>150</v>
      </c>
      <c r="E625" s="256" t="s">
        <v>1</v>
      </c>
      <c r="F625" s="257" t="s">
        <v>173</v>
      </c>
      <c r="G625" s="255"/>
      <c r="H625" s="258">
        <v>488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4" t="s">
        <v>150</v>
      </c>
      <c r="AU625" s="264" t="s">
        <v>87</v>
      </c>
      <c r="AV625" s="15" t="s">
        <v>148</v>
      </c>
      <c r="AW625" s="15" t="s">
        <v>32</v>
      </c>
      <c r="AX625" s="15" t="s">
        <v>84</v>
      </c>
      <c r="AY625" s="264" t="s">
        <v>140</v>
      </c>
    </row>
    <row r="626" s="2" customFormat="1" ht="24.15" customHeight="1">
      <c r="A626" s="39"/>
      <c r="B626" s="40"/>
      <c r="C626" s="265" t="s">
        <v>694</v>
      </c>
      <c r="D626" s="265" t="s">
        <v>233</v>
      </c>
      <c r="E626" s="266" t="s">
        <v>1435</v>
      </c>
      <c r="F626" s="267" t="s">
        <v>1436</v>
      </c>
      <c r="G626" s="268" t="s">
        <v>218</v>
      </c>
      <c r="H626" s="269">
        <v>257</v>
      </c>
      <c r="I626" s="270"/>
      <c r="J626" s="271">
        <f>ROUND(I626*H626,2)</f>
        <v>0</v>
      </c>
      <c r="K626" s="267" t="s">
        <v>147</v>
      </c>
      <c r="L626" s="272"/>
      <c r="M626" s="273" t="s">
        <v>1</v>
      </c>
      <c r="N626" s="274" t="s">
        <v>41</v>
      </c>
      <c r="O626" s="92"/>
      <c r="P626" s="228">
        <f>O626*H626</f>
        <v>0</v>
      </c>
      <c r="Q626" s="228">
        <v>0.00051999999999999995</v>
      </c>
      <c r="R626" s="228">
        <f>Q626*H626</f>
        <v>0.13363999999999998</v>
      </c>
      <c r="S626" s="228">
        <v>0</v>
      </c>
      <c r="T626" s="22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0" t="s">
        <v>387</v>
      </c>
      <c r="AT626" s="230" t="s">
        <v>233</v>
      </c>
      <c r="AU626" s="230" t="s">
        <v>87</v>
      </c>
      <c r="AY626" s="18" t="s">
        <v>140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8" t="s">
        <v>84</v>
      </c>
      <c r="BK626" s="231">
        <f>ROUND(I626*H626,2)</f>
        <v>0</v>
      </c>
      <c r="BL626" s="18" t="s">
        <v>280</v>
      </c>
      <c r="BM626" s="230" t="s">
        <v>1437</v>
      </c>
    </row>
    <row r="627" s="13" customFormat="1">
      <c r="A627" s="13"/>
      <c r="B627" s="232"/>
      <c r="C627" s="233"/>
      <c r="D627" s="234" t="s">
        <v>150</v>
      </c>
      <c r="E627" s="235" t="s">
        <v>1</v>
      </c>
      <c r="F627" s="236" t="s">
        <v>1438</v>
      </c>
      <c r="G627" s="233"/>
      <c r="H627" s="235" t="s">
        <v>1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150</v>
      </c>
      <c r="AU627" s="242" t="s">
        <v>87</v>
      </c>
      <c r="AV627" s="13" t="s">
        <v>84</v>
      </c>
      <c r="AW627" s="13" t="s">
        <v>32</v>
      </c>
      <c r="AX627" s="13" t="s">
        <v>76</v>
      </c>
      <c r="AY627" s="242" t="s">
        <v>140</v>
      </c>
    </row>
    <row r="628" s="13" customFormat="1">
      <c r="A628" s="13"/>
      <c r="B628" s="232"/>
      <c r="C628" s="233"/>
      <c r="D628" s="234" t="s">
        <v>150</v>
      </c>
      <c r="E628" s="235" t="s">
        <v>1</v>
      </c>
      <c r="F628" s="236" t="s">
        <v>1439</v>
      </c>
      <c r="G628" s="233"/>
      <c r="H628" s="235" t="s">
        <v>1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150</v>
      </c>
      <c r="AU628" s="242" t="s">
        <v>87</v>
      </c>
      <c r="AV628" s="13" t="s">
        <v>84</v>
      </c>
      <c r="AW628" s="13" t="s">
        <v>32</v>
      </c>
      <c r="AX628" s="13" t="s">
        <v>76</v>
      </c>
      <c r="AY628" s="242" t="s">
        <v>140</v>
      </c>
    </row>
    <row r="629" s="14" customFormat="1">
      <c r="A629" s="14"/>
      <c r="B629" s="243"/>
      <c r="C629" s="244"/>
      <c r="D629" s="234" t="s">
        <v>150</v>
      </c>
      <c r="E629" s="245" t="s">
        <v>1</v>
      </c>
      <c r="F629" s="246" t="s">
        <v>1440</v>
      </c>
      <c r="G629" s="244"/>
      <c r="H629" s="247">
        <v>257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150</v>
      </c>
      <c r="AU629" s="253" t="s">
        <v>87</v>
      </c>
      <c r="AV629" s="14" t="s">
        <v>87</v>
      </c>
      <c r="AW629" s="14" t="s">
        <v>32</v>
      </c>
      <c r="AX629" s="14" t="s">
        <v>84</v>
      </c>
      <c r="AY629" s="253" t="s">
        <v>140</v>
      </c>
    </row>
    <row r="630" s="2" customFormat="1" ht="24.15" customHeight="1">
      <c r="A630" s="39"/>
      <c r="B630" s="40"/>
      <c r="C630" s="265" t="s">
        <v>702</v>
      </c>
      <c r="D630" s="265" t="s">
        <v>233</v>
      </c>
      <c r="E630" s="266" t="s">
        <v>1441</v>
      </c>
      <c r="F630" s="267" t="s">
        <v>1442</v>
      </c>
      <c r="G630" s="268" t="s">
        <v>218</v>
      </c>
      <c r="H630" s="269">
        <v>257</v>
      </c>
      <c r="I630" s="270"/>
      <c r="J630" s="271">
        <f>ROUND(I630*H630,2)</f>
        <v>0</v>
      </c>
      <c r="K630" s="267" t="s">
        <v>147</v>
      </c>
      <c r="L630" s="272"/>
      <c r="M630" s="273" t="s">
        <v>1</v>
      </c>
      <c r="N630" s="274" t="s">
        <v>41</v>
      </c>
      <c r="O630" s="92"/>
      <c r="P630" s="228">
        <f>O630*H630</f>
        <v>0</v>
      </c>
      <c r="Q630" s="228">
        <v>0.00055999999999999995</v>
      </c>
      <c r="R630" s="228">
        <f>Q630*H630</f>
        <v>0.14391999999999999</v>
      </c>
      <c r="S630" s="228">
        <v>0</v>
      </c>
      <c r="T630" s="22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387</v>
      </c>
      <c r="AT630" s="230" t="s">
        <v>233</v>
      </c>
      <c r="AU630" s="230" t="s">
        <v>87</v>
      </c>
      <c r="AY630" s="18" t="s">
        <v>140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84</v>
      </c>
      <c r="BK630" s="231">
        <f>ROUND(I630*H630,2)</f>
        <v>0</v>
      </c>
      <c r="BL630" s="18" t="s">
        <v>280</v>
      </c>
      <c r="BM630" s="230" t="s">
        <v>1443</v>
      </c>
    </row>
    <row r="631" s="13" customFormat="1">
      <c r="A631" s="13"/>
      <c r="B631" s="232"/>
      <c r="C631" s="233"/>
      <c r="D631" s="234" t="s">
        <v>150</v>
      </c>
      <c r="E631" s="235" t="s">
        <v>1</v>
      </c>
      <c r="F631" s="236" t="s">
        <v>1438</v>
      </c>
      <c r="G631" s="233"/>
      <c r="H631" s="235" t="s">
        <v>1</v>
      </c>
      <c r="I631" s="237"/>
      <c r="J631" s="233"/>
      <c r="K631" s="233"/>
      <c r="L631" s="238"/>
      <c r="M631" s="239"/>
      <c r="N631" s="240"/>
      <c r="O631" s="240"/>
      <c r="P631" s="240"/>
      <c r="Q631" s="240"/>
      <c r="R631" s="240"/>
      <c r="S631" s="240"/>
      <c r="T631" s="24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2" t="s">
        <v>150</v>
      </c>
      <c r="AU631" s="242" t="s">
        <v>87</v>
      </c>
      <c r="AV631" s="13" t="s">
        <v>84</v>
      </c>
      <c r="AW631" s="13" t="s">
        <v>32</v>
      </c>
      <c r="AX631" s="13" t="s">
        <v>76</v>
      </c>
      <c r="AY631" s="242" t="s">
        <v>140</v>
      </c>
    </row>
    <row r="632" s="13" customFormat="1">
      <c r="A632" s="13"/>
      <c r="B632" s="232"/>
      <c r="C632" s="233"/>
      <c r="D632" s="234" t="s">
        <v>150</v>
      </c>
      <c r="E632" s="235" t="s">
        <v>1</v>
      </c>
      <c r="F632" s="236" t="s">
        <v>1444</v>
      </c>
      <c r="G632" s="233"/>
      <c r="H632" s="235" t="s">
        <v>1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150</v>
      </c>
      <c r="AU632" s="242" t="s">
        <v>87</v>
      </c>
      <c r="AV632" s="13" t="s">
        <v>84</v>
      </c>
      <c r="AW632" s="13" t="s">
        <v>32</v>
      </c>
      <c r="AX632" s="13" t="s">
        <v>76</v>
      </c>
      <c r="AY632" s="242" t="s">
        <v>140</v>
      </c>
    </row>
    <row r="633" s="14" customFormat="1">
      <c r="A633" s="14"/>
      <c r="B633" s="243"/>
      <c r="C633" s="244"/>
      <c r="D633" s="234" t="s">
        <v>150</v>
      </c>
      <c r="E633" s="245" t="s">
        <v>1</v>
      </c>
      <c r="F633" s="246" t="s">
        <v>1440</v>
      </c>
      <c r="G633" s="244"/>
      <c r="H633" s="247">
        <v>257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150</v>
      </c>
      <c r="AU633" s="253" t="s">
        <v>87</v>
      </c>
      <c r="AV633" s="14" t="s">
        <v>87</v>
      </c>
      <c r="AW633" s="14" t="s">
        <v>32</v>
      </c>
      <c r="AX633" s="14" t="s">
        <v>84</v>
      </c>
      <c r="AY633" s="253" t="s">
        <v>140</v>
      </c>
    </row>
    <row r="634" s="2" customFormat="1" ht="16.5" customHeight="1">
      <c r="A634" s="39"/>
      <c r="B634" s="40"/>
      <c r="C634" s="219" t="s">
        <v>707</v>
      </c>
      <c r="D634" s="219" t="s">
        <v>143</v>
      </c>
      <c r="E634" s="220" t="s">
        <v>1445</v>
      </c>
      <c r="F634" s="221" t="s">
        <v>1446</v>
      </c>
      <c r="G634" s="222" t="s">
        <v>218</v>
      </c>
      <c r="H634" s="223">
        <v>4043</v>
      </c>
      <c r="I634" s="224"/>
      <c r="J634" s="225">
        <f>ROUND(I634*H634,2)</f>
        <v>0</v>
      </c>
      <c r="K634" s="221" t="s">
        <v>147</v>
      </c>
      <c r="L634" s="45"/>
      <c r="M634" s="226" t="s">
        <v>1</v>
      </c>
      <c r="N634" s="227" t="s">
        <v>41</v>
      </c>
      <c r="O634" s="92"/>
      <c r="P634" s="228">
        <f>O634*H634</f>
        <v>0</v>
      </c>
      <c r="Q634" s="228">
        <v>0</v>
      </c>
      <c r="R634" s="228">
        <f>Q634*H634</f>
        <v>0</v>
      </c>
      <c r="S634" s="228">
        <v>0</v>
      </c>
      <c r="T634" s="22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0" t="s">
        <v>148</v>
      </c>
      <c r="AT634" s="230" t="s">
        <v>143</v>
      </c>
      <c r="AU634" s="230" t="s">
        <v>87</v>
      </c>
      <c r="AY634" s="18" t="s">
        <v>140</v>
      </c>
      <c r="BE634" s="231">
        <f>IF(N634="základní",J634,0)</f>
        <v>0</v>
      </c>
      <c r="BF634" s="231">
        <f>IF(N634="snížená",J634,0)</f>
        <v>0</v>
      </c>
      <c r="BG634" s="231">
        <f>IF(N634="zákl. přenesená",J634,0)</f>
        <v>0</v>
      </c>
      <c r="BH634" s="231">
        <f>IF(N634="sníž. přenesená",J634,0)</f>
        <v>0</v>
      </c>
      <c r="BI634" s="231">
        <f>IF(N634="nulová",J634,0)</f>
        <v>0</v>
      </c>
      <c r="BJ634" s="18" t="s">
        <v>84</v>
      </c>
      <c r="BK634" s="231">
        <f>ROUND(I634*H634,2)</f>
        <v>0</v>
      </c>
      <c r="BL634" s="18" t="s">
        <v>148</v>
      </c>
      <c r="BM634" s="230" t="s">
        <v>1447</v>
      </c>
    </row>
    <row r="635" s="13" customFormat="1">
      <c r="A635" s="13"/>
      <c r="B635" s="232"/>
      <c r="C635" s="233"/>
      <c r="D635" s="234" t="s">
        <v>150</v>
      </c>
      <c r="E635" s="235" t="s">
        <v>1</v>
      </c>
      <c r="F635" s="236" t="s">
        <v>1448</v>
      </c>
      <c r="G635" s="233"/>
      <c r="H635" s="235" t="s">
        <v>1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2" t="s">
        <v>150</v>
      </c>
      <c r="AU635" s="242" t="s">
        <v>87</v>
      </c>
      <c r="AV635" s="13" t="s">
        <v>84</v>
      </c>
      <c r="AW635" s="13" t="s">
        <v>32</v>
      </c>
      <c r="AX635" s="13" t="s">
        <v>76</v>
      </c>
      <c r="AY635" s="242" t="s">
        <v>140</v>
      </c>
    </row>
    <row r="636" s="13" customFormat="1">
      <c r="A636" s="13"/>
      <c r="B636" s="232"/>
      <c r="C636" s="233"/>
      <c r="D636" s="234" t="s">
        <v>150</v>
      </c>
      <c r="E636" s="235" t="s">
        <v>1</v>
      </c>
      <c r="F636" s="236" t="s">
        <v>1449</v>
      </c>
      <c r="G636" s="233"/>
      <c r="H636" s="235" t="s">
        <v>1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150</v>
      </c>
      <c r="AU636" s="242" t="s">
        <v>87</v>
      </c>
      <c r="AV636" s="13" t="s">
        <v>84</v>
      </c>
      <c r="AW636" s="13" t="s">
        <v>32</v>
      </c>
      <c r="AX636" s="13" t="s">
        <v>76</v>
      </c>
      <c r="AY636" s="242" t="s">
        <v>140</v>
      </c>
    </row>
    <row r="637" s="13" customFormat="1">
      <c r="A637" s="13"/>
      <c r="B637" s="232"/>
      <c r="C637" s="233"/>
      <c r="D637" s="234" t="s">
        <v>150</v>
      </c>
      <c r="E637" s="235" t="s">
        <v>1</v>
      </c>
      <c r="F637" s="236" t="s">
        <v>1450</v>
      </c>
      <c r="G637" s="233"/>
      <c r="H637" s="235" t="s">
        <v>1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150</v>
      </c>
      <c r="AU637" s="242" t="s">
        <v>87</v>
      </c>
      <c r="AV637" s="13" t="s">
        <v>84</v>
      </c>
      <c r="AW637" s="13" t="s">
        <v>32</v>
      </c>
      <c r="AX637" s="13" t="s">
        <v>76</v>
      </c>
      <c r="AY637" s="242" t="s">
        <v>140</v>
      </c>
    </row>
    <row r="638" s="14" customFormat="1">
      <c r="A638" s="14"/>
      <c r="B638" s="243"/>
      <c r="C638" s="244"/>
      <c r="D638" s="234" t="s">
        <v>150</v>
      </c>
      <c r="E638" s="245" t="s">
        <v>1</v>
      </c>
      <c r="F638" s="246" t="s">
        <v>1451</v>
      </c>
      <c r="G638" s="244"/>
      <c r="H638" s="247">
        <v>862.29999999999995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150</v>
      </c>
      <c r="AU638" s="253" t="s">
        <v>87</v>
      </c>
      <c r="AV638" s="14" t="s">
        <v>87</v>
      </c>
      <c r="AW638" s="14" t="s">
        <v>32</v>
      </c>
      <c r="AX638" s="14" t="s">
        <v>76</v>
      </c>
      <c r="AY638" s="253" t="s">
        <v>140</v>
      </c>
    </row>
    <row r="639" s="14" customFormat="1">
      <c r="A639" s="14"/>
      <c r="B639" s="243"/>
      <c r="C639" s="244"/>
      <c r="D639" s="234" t="s">
        <v>150</v>
      </c>
      <c r="E639" s="245" t="s">
        <v>1</v>
      </c>
      <c r="F639" s="246" t="s">
        <v>1452</v>
      </c>
      <c r="G639" s="244"/>
      <c r="H639" s="247">
        <v>56.799999999999997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150</v>
      </c>
      <c r="AU639" s="253" t="s">
        <v>87</v>
      </c>
      <c r="AV639" s="14" t="s">
        <v>87</v>
      </c>
      <c r="AW639" s="14" t="s">
        <v>32</v>
      </c>
      <c r="AX639" s="14" t="s">
        <v>76</v>
      </c>
      <c r="AY639" s="253" t="s">
        <v>140</v>
      </c>
    </row>
    <row r="640" s="13" customFormat="1">
      <c r="A640" s="13"/>
      <c r="B640" s="232"/>
      <c r="C640" s="233"/>
      <c r="D640" s="234" t="s">
        <v>150</v>
      </c>
      <c r="E640" s="235" t="s">
        <v>1</v>
      </c>
      <c r="F640" s="236" t="s">
        <v>1453</v>
      </c>
      <c r="G640" s="233"/>
      <c r="H640" s="235" t="s">
        <v>1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150</v>
      </c>
      <c r="AU640" s="242" t="s">
        <v>87</v>
      </c>
      <c r="AV640" s="13" t="s">
        <v>84</v>
      </c>
      <c r="AW640" s="13" t="s">
        <v>32</v>
      </c>
      <c r="AX640" s="13" t="s">
        <v>76</v>
      </c>
      <c r="AY640" s="242" t="s">
        <v>140</v>
      </c>
    </row>
    <row r="641" s="14" customFormat="1">
      <c r="A641" s="14"/>
      <c r="B641" s="243"/>
      <c r="C641" s="244"/>
      <c r="D641" s="234" t="s">
        <v>150</v>
      </c>
      <c r="E641" s="245" t="s">
        <v>1</v>
      </c>
      <c r="F641" s="246" t="s">
        <v>1454</v>
      </c>
      <c r="G641" s="244"/>
      <c r="H641" s="247">
        <v>41.600000000000001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150</v>
      </c>
      <c r="AU641" s="253" t="s">
        <v>87</v>
      </c>
      <c r="AV641" s="14" t="s">
        <v>87</v>
      </c>
      <c r="AW641" s="14" t="s">
        <v>32</v>
      </c>
      <c r="AX641" s="14" t="s">
        <v>76</v>
      </c>
      <c r="AY641" s="253" t="s">
        <v>140</v>
      </c>
    </row>
    <row r="642" s="14" customFormat="1">
      <c r="A642" s="14"/>
      <c r="B642" s="243"/>
      <c r="C642" s="244"/>
      <c r="D642" s="234" t="s">
        <v>150</v>
      </c>
      <c r="E642" s="245" t="s">
        <v>1</v>
      </c>
      <c r="F642" s="246" t="s">
        <v>1455</v>
      </c>
      <c r="G642" s="244"/>
      <c r="H642" s="247">
        <v>30.300000000000001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150</v>
      </c>
      <c r="AU642" s="253" t="s">
        <v>87</v>
      </c>
      <c r="AV642" s="14" t="s">
        <v>87</v>
      </c>
      <c r="AW642" s="14" t="s">
        <v>32</v>
      </c>
      <c r="AX642" s="14" t="s">
        <v>76</v>
      </c>
      <c r="AY642" s="253" t="s">
        <v>140</v>
      </c>
    </row>
    <row r="643" s="16" customFormat="1">
      <c r="A643" s="16"/>
      <c r="B643" s="279"/>
      <c r="C643" s="280"/>
      <c r="D643" s="234" t="s">
        <v>150</v>
      </c>
      <c r="E643" s="281" t="s">
        <v>1</v>
      </c>
      <c r="F643" s="282" t="s">
        <v>608</v>
      </c>
      <c r="G643" s="280"/>
      <c r="H643" s="283">
        <v>990.99999999999989</v>
      </c>
      <c r="I643" s="284"/>
      <c r="J643" s="280"/>
      <c r="K643" s="280"/>
      <c r="L643" s="285"/>
      <c r="M643" s="286"/>
      <c r="N643" s="287"/>
      <c r="O643" s="287"/>
      <c r="P643" s="287"/>
      <c r="Q643" s="287"/>
      <c r="R643" s="287"/>
      <c r="S643" s="287"/>
      <c r="T643" s="288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89" t="s">
        <v>150</v>
      </c>
      <c r="AU643" s="289" t="s">
        <v>87</v>
      </c>
      <c r="AV643" s="16" t="s">
        <v>141</v>
      </c>
      <c r="AW643" s="16" t="s">
        <v>32</v>
      </c>
      <c r="AX643" s="16" t="s">
        <v>76</v>
      </c>
      <c r="AY643" s="289" t="s">
        <v>140</v>
      </c>
    </row>
    <row r="644" s="13" customFormat="1">
      <c r="A644" s="13"/>
      <c r="B644" s="232"/>
      <c r="C644" s="233"/>
      <c r="D644" s="234" t="s">
        <v>150</v>
      </c>
      <c r="E644" s="235" t="s">
        <v>1</v>
      </c>
      <c r="F644" s="236" t="s">
        <v>1456</v>
      </c>
      <c r="G644" s="233"/>
      <c r="H644" s="235" t="s">
        <v>1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150</v>
      </c>
      <c r="AU644" s="242" t="s">
        <v>87</v>
      </c>
      <c r="AV644" s="13" t="s">
        <v>84</v>
      </c>
      <c r="AW644" s="13" t="s">
        <v>32</v>
      </c>
      <c r="AX644" s="13" t="s">
        <v>76</v>
      </c>
      <c r="AY644" s="242" t="s">
        <v>140</v>
      </c>
    </row>
    <row r="645" s="14" customFormat="1">
      <c r="A645" s="14"/>
      <c r="B645" s="243"/>
      <c r="C645" s="244"/>
      <c r="D645" s="234" t="s">
        <v>150</v>
      </c>
      <c r="E645" s="245" t="s">
        <v>1</v>
      </c>
      <c r="F645" s="246" t="s">
        <v>1457</v>
      </c>
      <c r="G645" s="244"/>
      <c r="H645" s="247">
        <v>135.09999999999999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150</v>
      </c>
      <c r="AU645" s="253" t="s">
        <v>87</v>
      </c>
      <c r="AV645" s="14" t="s">
        <v>87</v>
      </c>
      <c r="AW645" s="14" t="s">
        <v>32</v>
      </c>
      <c r="AX645" s="14" t="s">
        <v>76</v>
      </c>
      <c r="AY645" s="253" t="s">
        <v>140</v>
      </c>
    </row>
    <row r="646" s="14" customFormat="1">
      <c r="A646" s="14"/>
      <c r="B646" s="243"/>
      <c r="C646" s="244"/>
      <c r="D646" s="234" t="s">
        <v>150</v>
      </c>
      <c r="E646" s="245" t="s">
        <v>1</v>
      </c>
      <c r="F646" s="246" t="s">
        <v>1458</v>
      </c>
      <c r="G646" s="244"/>
      <c r="H646" s="247">
        <v>122.3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150</v>
      </c>
      <c r="AU646" s="253" t="s">
        <v>87</v>
      </c>
      <c r="AV646" s="14" t="s">
        <v>87</v>
      </c>
      <c r="AW646" s="14" t="s">
        <v>32</v>
      </c>
      <c r="AX646" s="14" t="s">
        <v>76</v>
      </c>
      <c r="AY646" s="253" t="s">
        <v>140</v>
      </c>
    </row>
    <row r="647" s="13" customFormat="1">
      <c r="A647" s="13"/>
      <c r="B647" s="232"/>
      <c r="C647" s="233"/>
      <c r="D647" s="234" t="s">
        <v>150</v>
      </c>
      <c r="E647" s="235" t="s">
        <v>1</v>
      </c>
      <c r="F647" s="236" t="s">
        <v>1459</v>
      </c>
      <c r="G647" s="233"/>
      <c r="H647" s="235" t="s">
        <v>1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150</v>
      </c>
      <c r="AU647" s="242" t="s">
        <v>87</v>
      </c>
      <c r="AV647" s="13" t="s">
        <v>84</v>
      </c>
      <c r="AW647" s="13" t="s">
        <v>32</v>
      </c>
      <c r="AX647" s="13" t="s">
        <v>76</v>
      </c>
      <c r="AY647" s="242" t="s">
        <v>140</v>
      </c>
    </row>
    <row r="648" s="14" customFormat="1">
      <c r="A648" s="14"/>
      <c r="B648" s="243"/>
      <c r="C648" s="244"/>
      <c r="D648" s="234" t="s">
        <v>150</v>
      </c>
      <c r="E648" s="245" t="s">
        <v>1</v>
      </c>
      <c r="F648" s="246" t="s">
        <v>1460</v>
      </c>
      <c r="G648" s="244"/>
      <c r="H648" s="247">
        <v>215.90000000000001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150</v>
      </c>
      <c r="AU648" s="253" t="s">
        <v>87</v>
      </c>
      <c r="AV648" s="14" t="s">
        <v>87</v>
      </c>
      <c r="AW648" s="14" t="s">
        <v>32</v>
      </c>
      <c r="AX648" s="14" t="s">
        <v>76</v>
      </c>
      <c r="AY648" s="253" t="s">
        <v>140</v>
      </c>
    </row>
    <row r="649" s="14" customFormat="1">
      <c r="A649" s="14"/>
      <c r="B649" s="243"/>
      <c r="C649" s="244"/>
      <c r="D649" s="234" t="s">
        <v>150</v>
      </c>
      <c r="E649" s="245" t="s">
        <v>1</v>
      </c>
      <c r="F649" s="246" t="s">
        <v>1461</v>
      </c>
      <c r="G649" s="244"/>
      <c r="H649" s="247">
        <v>33.899999999999999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150</v>
      </c>
      <c r="AU649" s="253" t="s">
        <v>87</v>
      </c>
      <c r="AV649" s="14" t="s">
        <v>87</v>
      </c>
      <c r="AW649" s="14" t="s">
        <v>32</v>
      </c>
      <c r="AX649" s="14" t="s">
        <v>76</v>
      </c>
      <c r="AY649" s="253" t="s">
        <v>140</v>
      </c>
    </row>
    <row r="650" s="14" customFormat="1">
      <c r="A650" s="14"/>
      <c r="B650" s="243"/>
      <c r="C650" s="244"/>
      <c r="D650" s="234" t="s">
        <v>150</v>
      </c>
      <c r="E650" s="245" t="s">
        <v>1</v>
      </c>
      <c r="F650" s="246" t="s">
        <v>1462</v>
      </c>
      <c r="G650" s="244"/>
      <c r="H650" s="247">
        <v>30.800000000000001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150</v>
      </c>
      <c r="AU650" s="253" t="s">
        <v>87</v>
      </c>
      <c r="AV650" s="14" t="s">
        <v>87</v>
      </c>
      <c r="AW650" s="14" t="s">
        <v>32</v>
      </c>
      <c r="AX650" s="14" t="s">
        <v>76</v>
      </c>
      <c r="AY650" s="253" t="s">
        <v>140</v>
      </c>
    </row>
    <row r="651" s="16" customFormat="1">
      <c r="A651" s="16"/>
      <c r="B651" s="279"/>
      <c r="C651" s="280"/>
      <c r="D651" s="234" t="s">
        <v>150</v>
      </c>
      <c r="E651" s="281" t="s">
        <v>1</v>
      </c>
      <c r="F651" s="282" t="s">
        <v>611</v>
      </c>
      <c r="G651" s="280"/>
      <c r="H651" s="283">
        <v>537.99999999999989</v>
      </c>
      <c r="I651" s="284"/>
      <c r="J651" s="280"/>
      <c r="K651" s="280"/>
      <c r="L651" s="285"/>
      <c r="M651" s="286"/>
      <c r="N651" s="287"/>
      <c r="O651" s="287"/>
      <c r="P651" s="287"/>
      <c r="Q651" s="287"/>
      <c r="R651" s="287"/>
      <c r="S651" s="287"/>
      <c r="T651" s="288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T651" s="289" t="s">
        <v>150</v>
      </c>
      <c r="AU651" s="289" t="s">
        <v>87</v>
      </c>
      <c r="AV651" s="16" t="s">
        <v>141</v>
      </c>
      <c r="AW651" s="16" t="s">
        <v>32</v>
      </c>
      <c r="AX651" s="16" t="s">
        <v>76</v>
      </c>
      <c r="AY651" s="289" t="s">
        <v>140</v>
      </c>
    </row>
    <row r="652" s="13" customFormat="1">
      <c r="A652" s="13"/>
      <c r="B652" s="232"/>
      <c r="C652" s="233"/>
      <c r="D652" s="234" t="s">
        <v>150</v>
      </c>
      <c r="E652" s="235" t="s">
        <v>1</v>
      </c>
      <c r="F652" s="236" t="s">
        <v>1463</v>
      </c>
      <c r="G652" s="233"/>
      <c r="H652" s="235" t="s">
        <v>1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150</v>
      </c>
      <c r="AU652" s="242" t="s">
        <v>87</v>
      </c>
      <c r="AV652" s="13" t="s">
        <v>84</v>
      </c>
      <c r="AW652" s="13" t="s">
        <v>32</v>
      </c>
      <c r="AX652" s="13" t="s">
        <v>76</v>
      </c>
      <c r="AY652" s="242" t="s">
        <v>140</v>
      </c>
    </row>
    <row r="653" s="13" customFormat="1">
      <c r="A653" s="13"/>
      <c r="B653" s="232"/>
      <c r="C653" s="233"/>
      <c r="D653" s="234" t="s">
        <v>150</v>
      </c>
      <c r="E653" s="235" t="s">
        <v>1</v>
      </c>
      <c r="F653" s="236" t="s">
        <v>1464</v>
      </c>
      <c r="G653" s="233"/>
      <c r="H653" s="235" t="s">
        <v>1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150</v>
      </c>
      <c r="AU653" s="242" t="s">
        <v>87</v>
      </c>
      <c r="AV653" s="13" t="s">
        <v>84</v>
      </c>
      <c r="AW653" s="13" t="s">
        <v>32</v>
      </c>
      <c r="AX653" s="13" t="s">
        <v>76</v>
      </c>
      <c r="AY653" s="242" t="s">
        <v>140</v>
      </c>
    </row>
    <row r="654" s="13" customFormat="1">
      <c r="A654" s="13"/>
      <c r="B654" s="232"/>
      <c r="C654" s="233"/>
      <c r="D654" s="234" t="s">
        <v>150</v>
      </c>
      <c r="E654" s="235" t="s">
        <v>1</v>
      </c>
      <c r="F654" s="236" t="s">
        <v>1450</v>
      </c>
      <c r="G654" s="233"/>
      <c r="H654" s="235" t="s">
        <v>1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2" t="s">
        <v>150</v>
      </c>
      <c r="AU654" s="242" t="s">
        <v>87</v>
      </c>
      <c r="AV654" s="13" t="s">
        <v>84</v>
      </c>
      <c r="AW654" s="13" t="s">
        <v>32</v>
      </c>
      <c r="AX654" s="13" t="s">
        <v>76</v>
      </c>
      <c r="AY654" s="242" t="s">
        <v>140</v>
      </c>
    </row>
    <row r="655" s="14" customFormat="1">
      <c r="A655" s="14"/>
      <c r="B655" s="243"/>
      <c r="C655" s="244"/>
      <c r="D655" s="234" t="s">
        <v>150</v>
      </c>
      <c r="E655" s="245" t="s">
        <v>1</v>
      </c>
      <c r="F655" s="246" t="s">
        <v>1465</v>
      </c>
      <c r="G655" s="244"/>
      <c r="H655" s="247">
        <v>288.89999999999998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150</v>
      </c>
      <c r="AU655" s="253" t="s">
        <v>87</v>
      </c>
      <c r="AV655" s="14" t="s">
        <v>87</v>
      </c>
      <c r="AW655" s="14" t="s">
        <v>32</v>
      </c>
      <c r="AX655" s="14" t="s">
        <v>76</v>
      </c>
      <c r="AY655" s="253" t="s">
        <v>140</v>
      </c>
    </row>
    <row r="656" s="14" customFormat="1">
      <c r="A656" s="14"/>
      <c r="B656" s="243"/>
      <c r="C656" s="244"/>
      <c r="D656" s="234" t="s">
        <v>150</v>
      </c>
      <c r="E656" s="245" t="s">
        <v>1</v>
      </c>
      <c r="F656" s="246" t="s">
        <v>1466</v>
      </c>
      <c r="G656" s="244"/>
      <c r="H656" s="247">
        <v>30.600000000000001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150</v>
      </c>
      <c r="AU656" s="253" t="s">
        <v>87</v>
      </c>
      <c r="AV656" s="14" t="s">
        <v>87</v>
      </c>
      <c r="AW656" s="14" t="s">
        <v>32</v>
      </c>
      <c r="AX656" s="14" t="s">
        <v>76</v>
      </c>
      <c r="AY656" s="253" t="s">
        <v>140</v>
      </c>
    </row>
    <row r="657" s="13" customFormat="1">
      <c r="A657" s="13"/>
      <c r="B657" s="232"/>
      <c r="C657" s="233"/>
      <c r="D657" s="234" t="s">
        <v>150</v>
      </c>
      <c r="E657" s="235" t="s">
        <v>1</v>
      </c>
      <c r="F657" s="236" t="s">
        <v>1453</v>
      </c>
      <c r="G657" s="233"/>
      <c r="H657" s="235" t="s">
        <v>1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150</v>
      </c>
      <c r="AU657" s="242" t="s">
        <v>87</v>
      </c>
      <c r="AV657" s="13" t="s">
        <v>84</v>
      </c>
      <c r="AW657" s="13" t="s">
        <v>32</v>
      </c>
      <c r="AX657" s="13" t="s">
        <v>76</v>
      </c>
      <c r="AY657" s="242" t="s">
        <v>140</v>
      </c>
    </row>
    <row r="658" s="14" customFormat="1">
      <c r="A658" s="14"/>
      <c r="B658" s="243"/>
      <c r="C658" s="244"/>
      <c r="D658" s="234" t="s">
        <v>150</v>
      </c>
      <c r="E658" s="245" t="s">
        <v>1</v>
      </c>
      <c r="F658" s="246" t="s">
        <v>1467</v>
      </c>
      <c r="G658" s="244"/>
      <c r="H658" s="247">
        <v>16.100000000000001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150</v>
      </c>
      <c r="AU658" s="253" t="s">
        <v>87</v>
      </c>
      <c r="AV658" s="14" t="s">
        <v>87</v>
      </c>
      <c r="AW658" s="14" t="s">
        <v>32</v>
      </c>
      <c r="AX658" s="14" t="s">
        <v>76</v>
      </c>
      <c r="AY658" s="253" t="s">
        <v>140</v>
      </c>
    </row>
    <row r="659" s="14" customFormat="1">
      <c r="A659" s="14"/>
      <c r="B659" s="243"/>
      <c r="C659" s="244"/>
      <c r="D659" s="234" t="s">
        <v>150</v>
      </c>
      <c r="E659" s="245" t="s">
        <v>1</v>
      </c>
      <c r="F659" s="246" t="s">
        <v>1468</v>
      </c>
      <c r="G659" s="244"/>
      <c r="H659" s="247">
        <v>14.4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150</v>
      </c>
      <c r="AU659" s="253" t="s">
        <v>87</v>
      </c>
      <c r="AV659" s="14" t="s">
        <v>87</v>
      </c>
      <c r="AW659" s="14" t="s">
        <v>32</v>
      </c>
      <c r="AX659" s="14" t="s">
        <v>76</v>
      </c>
      <c r="AY659" s="253" t="s">
        <v>140</v>
      </c>
    </row>
    <row r="660" s="16" customFormat="1">
      <c r="A660" s="16"/>
      <c r="B660" s="279"/>
      <c r="C660" s="280"/>
      <c r="D660" s="234" t="s">
        <v>150</v>
      </c>
      <c r="E660" s="281" t="s">
        <v>1</v>
      </c>
      <c r="F660" s="282" t="s">
        <v>1469</v>
      </c>
      <c r="G660" s="280"/>
      <c r="H660" s="283">
        <v>350</v>
      </c>
      <c r="I660" s="284"/>
      <c r="J660" s="280"/>
      <c r="K660" s="280"/>
      <c r="L660" s="285"/>
      <c r="M660" s="286"/>
      <c r="N660" s="287"/>
      <c r="O660" s="287"/>
      <c r="P660" s="287"/>
      <c r="Q660" s="287"/>
      <c r="R660" s="287"/>
      <c r="S660" s="287"/>
      <c r="T660" s="288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89" t="s">
        <v>150</v>
      </c>
      <c r="AU660" s="289" t="s">
        <v>87</v>
      </c>
      <c r="AV660" s="16" t="s">
        <v>141</v>
      </c>
      <c r="AW660" s="16" t="s">
        <v>32</v>
      </c>
      <c r="AX660" s="16" t="s">
        <v>76</v>
      </c>
      <c r="AY660" s="289" t="s">
        <v>140</v>
      </c>
    </row>
    <row r="661" s="13" customFormat="1">
      <c r="A661" s="13"/>
      <c r="B661" s="232"/>
      <c r="C661" s="233"/>
      <c r="D661" s="234" t="s">
        <v>150</v>
      </c>
      <c r="E661" s="235" t="s">
        <v>1</v>
      </c>
      <c r="F661" s="236" t="s">
        <v>1470</v>
      </c>
      <c r="G661" s="233"/>
      <c r="H661" s="235" t="s">
        <v>1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2" t="s">
        <v>150</v>
      </c>
      <c r="AU661" s="242" t="s">
        <v>87</v>
      </c>
      <c r="AV661" s="13" t="s">
        <v>84</v>
      </c>
      <c r="AW661" s="13" t="s">
        <v>32</v>
      </c>
      <c r="AX661" s="13" t="s">
        <v>76</v>
      </c>
      <c r="AY661" s="242" t="s">
        <v>140</v>
      </c>
    </row>
    <row r="662" s="14" customFormat="1">
      <c r="A662" s="14"/>
      <c r="B662" s="243"/>
      <c r="C662" s="244"/>
      <c r="D662" s="234" t="s">
        <v>150</v>
      </c>
      <c r="E662" s="245" t="s">
        <v>1</v>
      </c>
      <c r="F662" s="246" t="s">
        <v>1471</v>
      </c>
      <c r="G662" s="244"/>
      <c r="H662" s="247">
        <v>299.44999999999999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150</v>
      </c>
      <c r="AU662" s="253" t="s">
        <v>87</v>
      </c>
      <c r="AV662" s="14" t="s">
        <v>87</v>
      </c>
      <c r="AW662" s="14" t="s">
        <v>32</v>
      </c>
      <c r="AX662" s="14" t="s">
        <v>76</v>
      </c>
      <c r="AY662" s="253" t="s">
        <v>140</v>
      </c>
    </row>
    <row r="663" s="14" customFormat="1">
      <c r="A663" s="14"/>
      <c r="B663" s="243"/>
      <c r="C663" s="244"/>
      <c r="D663" s="234" t="s">
        <v>150</v>
      </c>
      <c r="E663" s="245" t="s">
        <v>1</v>
      </c>
      <c r="F663" s="246" t="s">
        <v>1472</v>
      </c>
      <c r="G663" s="244"/>
      <c r="H663" s="247">
        <v>31.399999999999999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150</v>
      </c>
      <c r="AU663" s="253" t="s">
        <v>87</v>
      </c>
      <c r="AV663" s="14" t="s">
        <v>87</v>
      </c>
      <c r="AW663" s="14" t="s">
        <v>32</v>
      </c>
      <c r="AX663" s="14" t="s">
        <v>76</v>
      </c>
      <c r="AY663" s="253" t="s">
        <v>140</v>
      </c>
    </row>
    <row r="664" s="14" customFormat="1">
      <c r="A664" s="14"/>
      <c r="B664" s="243"/>
      <c r="C664" s="244"/>
      <c r="D664" s="234" t="s">
        <v>150</v>
      </c>
      <c r="E664" s="245" t="s">
        <v>1</v>
      </c>
      <c r="F664" s="246" t="s">
        <v>1473</v>
      </c>
      <c r="G664" s="244"/>
      <c r="H664" s="247">
        <v>8.1500000000000004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150</v>
      </c>
      <c r="AU664" s="253" t="s">
        <v>87</v>
      </c>
      <c r="AV664" s="14" t="s">
        <v>87</v>
      </c>
      <c r="AW664" s="14" t="s">
        <v>32</v>
      </c>
      <c r="AX664" s="14" t="s">
        <v>76</v>
      </c>
      <c r="AY664" s="253" t="s">
        <v>140</v>
      </c>
    </row>
    <row r="665" s="16" customFormat="1">
      <c r="A665" s="16"/>
      <c r="B665" s="279"/>
      <c r="C665" s="280"/>
      <c r="D665" s="234" t="s">
        <v>150</v>
      </c>
      <c r="E665" s="281" t="s">
        <v>1</v>
      </c>
      <c r="F665" s="282" t="s">
        <v>1474</v>
      </c>
      <c r="G665" s="280"/>
      <c r="H665" s="283">
        <v>338.99999999999994</v>
      </c>
      <c r="I665" s="284"/>
      <c r="J665" s="280"/>
      <c r="K665" s="280"/>
      <c r="L665" s="285"/>
      <c r="M665" s="286"/>
      <c r="N665" s="287"/>
      <c r="O665" s="287"/>
      <c r="P665" s="287"/>
      <c r="Q665" s="287"/>
      <c r="R665" s="287"/>
      <c r="S665" s="287"/>
      <c r="T665" s="288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89" t="s">
        <v>150</v>
      </c>
      <c r="AU665" s="289" t="s">
        <v>87</v>
      </c>
      <c r="AV665" s="16" t="s">
        <v>141</v>
      </c>
      <c r="AW665" s="16" t="s">
        <v>32</v>
      </c>
      <c r="AX665" s="16" t="s">
        <v>76</v>
      </c>
      <c r="AY665" s="289" t="s">
        <v>140</v>
      </c>
    </row>
    <row r="666" s="13" customFormat="1">
      <c r="A666" s="13"/>
      <c r="B666" s="232"/>
      <c r="C666" s="233"/>
      <c r="D666" s="234" t="s">
        <v>150</v>
      </c>
      <c r="E666" s="235" t="s">
        <v>1</v>
      </c>
      <c r="F666" s="236" t="s">
        <v>1475</v>
      </c>
      <c r="G666" s="233"/>
      <c r="H666" s="235" t="s">
        <v>1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150</v>
      </c>
      <c r="AU666" s="242" t="s">
        <v>87</v>
      </c>
      <c r="AV666" s="13" t="s">
        <v>84</v>
      </c>
      <c r="AW666" s="13" t="s">
        <v>32</v>
      </c>
      <c r="AX666" s="13" t="s">
        <v>76</v>
      </c>
      <c r="AY666" s="242" t="s">
        <v>140</v>
      </c>
    </row>
    <row r="667" s="13" customFormat="1">
      <c r="A667" s="13"/>
      <c r="B667" s="232"/>
      <c r="C667" s="233"/>
      <c r="D667" s="234" t="s">
        <v>150</v>
      </c>
      <c r="E667" s="235" t="s">
        <v>1</v>
      </c>
      <c r="F667" s="236" t="s">
        <v>1476</v>
      </c>
      <c r="G667" s="233"/>
      <c r="H667" s="235" t="s">
        <v>1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150</v>
      </c>
      <c r="AU667" s="242" t="s">
        <v>87</v>
      </c>
      <c r="AV667" s="13" t="s">
        <v>84</v>
      </c>
      <c r="AW667" s="13" t="s">
        <v>32</v>
      </c>
      <c r="AX667" s="13" t="s">
        <v>76</v>
      </c>
      <c r="AY667" s="242" t="s">
        <v>140</v>
      </c>
    </row>
    <row r="668" s="14" customFormat="1">
      <c r="A668" s="14"/>
      <c r="B668" s="243"/>
      <c r="C668" s="244"/>
      <c r="D668" s="234" t="s">
        <v>150</v>
      </c>
      <c r="E668" s="245" t="s">
        <v>1</v>
      </c>
      <c r="F668" s="246" t="s">
        <v>1477</v>
      </c>
      <c r="G668" s="244"/>
      <c r="H668" s="247">
        <v>1680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150</v>
      </c>
      <c r="AU668" s="253" t="s">
        <v>87</v>
      </c>
      <c r="AV668" s="14" t="s">
        <v>87</v>
      </c>
      <c r="AW668" s="14" t="s">
        <v>32</v>
      </c>
      <c r="AX668" s="14" t="s">
        <v>76</v>
      </c>
      <c r="AY668" s="253" t="s">
        <v>140</v>
      </c>
    </row>
    <row r="669" s="16" customFormat="1">
      <c r="A669" s="16"/>
      <c r="B669" s="279"/>
      <c r="C669" s="280"/>
      <c r="D669" s="234" t="s">
        <v>150</v>
      </c>
      <c r="E669" s="281" t="s">
        <v>1</v>
      </c>
      <c r="F669" s="282" t="s">
        <v>1478</v>
      </c>
      <c r="G669" s="280"/>
      <c r="H669" s="283">
        <v>1680</v>
      </c>
      <c r="I669" s="284"/>
      <c r="J669" s="280"/>
      <c r="K669" s="280"/>
      <c r="L669" s="285"/>
      <c r="M669" s="286"/>
      <c r="N669" s="287"/>
      <c r="O669" s="287"/>
      <c r="P669" s="287"/>
      <c r="Q669" s="287"/>
      <c r="R669" s="287"/>
      <c r="S669" s="287"/>
      <c r="T669" s="288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89" t="s">
        <v>150</v>
      </c>
      <c r="AU669" s="289" t="s">
        <v>87</v>
      </c>
      <c r="AV669" s="16" t="s">
        <v>141</v>
      </c>
      <c r="AW669" s="16" t="s">
        <v>32</v>
      </c>
      <c r="AX669" s="16" t="s">
        <v>76</v>
      </c>
      <c r="AY669" s="289" t="s">
        <v>140</v>
      </c>
    </row>
    <row r="670" s="13" customFormat="1">
      <c r="A670" s="13"/>
      <c r="B670" s="232"/>
      <c r="C670" s="233"/>
      <c r="D670" s="234" t="s">
        <v>150</v>
      </c>
      <c r="E670" s="235" t="s">
        <v>1</v>
      </c>
      <c r="F670" s="236" t="s">
        <v>1479</v>
      </c>
      <c r="G670" s="233"/>
      <c r="H670" s="235" t="s">
        <v>1</v>
      </c>
      <c r="I670" s="237"/>
      <c r="J670" s="233"/>
      <c r="K670" s="233"/>
      <c r="L670" s="238"/>
      <c r="M670" s="239"/>
      <c r="N670" s="240"/>
      <c r="O670" s="240"/>
      <c r="P670" s="240"/>
      <c r="Q670" s="240"/>
      <c r="R670" s="240"/>
      <c r="S670" s="240"/>
      <c r="T670" s="24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2" t="s">
        <v>150</v>
      </c>
      <c r="AU670" s="242" t="s">
        <v>87</v>
      </c>
      <c r="AV670" s="13" t="s">
        <v>84</v>
      </c>
      <c r="AW670" s="13" t="s">
        <v>32</v>
      </c>
      <c r="AX670" s="13" t="s">
        <v>76</v>
      </c>
      <c r="AY670" s="242" t="s">
        <v>140</v>
      </c>
    </row>
    <row r="671" s="14" customFormat="1">
      <c r="A671" s="14"/>
      <c r="B671" s="243"/>
      <c r="C671" s="244"/>
      <c r="D671" s="234" t="s">
        <v>150</v>
      </c>
      <c r="E671" s="245" t="s">
        <v>1</v>
      </c>
      <c r="F671" s="246" t="s">
        <v>1480</v>
      </c>
      <c r="G671" s="244"/>
      <c r="H671" s="247">
        <v>35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150</v>
      </c>
      <c r="AU671" s="253" t="s">
        <v>87</v>
      </c>
      <c r="AV671" s="14" t="s">
        <v>87</v>
      </c>
      <c r="AW671" s="14" t="s">
        <v>32</v>
      </c>
      <c r="AX671" s="14" t="s">
        <v>76</v>
      </c>
      <c r="AY671" s="253" t="s">
        <v>140</v>
      </c>
    </row>
    <row r="672" s="16" customFormat="1">
      <c r="A672" s="16"/>
      <c r="B672" s="279"/>
      <c r="C672" s="280"/>
      <c r="D672" s="234" t="s">
        <v>150</v>
      </c>
      <c r="E672" s="281" t="s">
        <v>1</v>
      </c>
      <c r="F672" s="282" t="s">
        <v>1481</v>
      </c>
      <c r="G672" s="280"/>
      <c r="H672" s="283">
        <v>35</v>
      </c>
      <c r="I672" s="284"/>
      <c r="J672" s="280"/>
      <c r="K672" s="280"/>
      <c r="L672" s="285"/>
      <c r="M672" s="286"/>
      <c r="N672" s="287"/>
      <c r="O672" s="287"/>
      <c r="P672" s="287"/>
      <c r="Q672" s="287"/>
      <c r="R672" s="287"/>
      <c r="S672" s="287"/>
      <c r="T672" s="288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89" t="s">
        <v>150</v>
      </c>
      <c r="AU672" s="289" t="s">
        <v>87</v>
      </c>
      <c r="AV672" s="16" t="s">
        <v>141</v>
      </c>
      <c r="AW672" s="16" t="s">
        <v>32</v>
      </c>
      <c r="AX672" s="16" t="s">
        <v>76</v>
      </c>
      <c r="AY672" s="289" t="s">
        <v>140</v>
      </c>
    </row>
    <row r="673" s="13" customFormat="1">
      <c r="A673" s="13"/>
      <c r="B673" s="232"/>
      <c r="C673" s="233"/>
      <c r="D673" s="234" t="s">
        <v>150</v>
      </c>
      <c r="E673" s="235" t="s">
        <v>1</v>
      </c>
      <c r="F673" s="236" t="s">
        <v>1482</v>
      </c>
      <c r="G673" s="233"/>
      <c r="H673" s="235" t="s">
        <v>1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150</v>
      </c>
      <c r="AU673" s="242" t="s">
        <v>87</v>
      </c>
      <c r="AV673" s="13" t="s">
        <v>84</v>
      </c>
      <c r="AW673" s="13" t="s">
        <v>32</v>
      </c>
      <c r="AX673" s="13" t="s">
        <v>76</v>
      </c>
      <c r="AY673" s="242" t="s">
        <v>140</v>
      </c>
    </row>
    <row r="674" s="14" customFormat="1">
      <c r="A674" s="14"/>
      <c r="B674" s="243"/>
      <c r="C674" s="244"/>
      <c r="D674" s="234" t="s">
        <v>150</v>
      </c>
      <c r="E674" s="245" t="s">
        <v>1</v>
      </c>
      <c r="F674" s="246" t="s">
        <v>1483</v>
      </c>
      <c r="G674" s="244"/>
      <c r="H674" s="247">
        <v>80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150</v>
      </c>
      <c r="AU674" s="253" t="s">
        <v>87</v>
      </c>
      <c r="AV674" s="14" t="s">
        <v>87</v>
      </c>
      <c r="AW674" s="14" t="s">
        <v>32</v>
      </c>
      <c r="AX674" s="14" t="s">
        <v>76</v>
      </c>
      <c r="AY674" s="253" t="s">
        <v>140</v>
      </c>
    </row>
    <row r="675" s="16" customFormat="1">
      <c r="A675" s="16"/>
      <c r="B675" s="279"/>
      <c r="C675" s="280"/>
      <c r="D675" s="234" t="s">
        <v>150</v>
      </c>
      <c r="E675" s="281" t="s">
        <v>1</v>
      </c>
      <c r="F675" s="282" t="s">
        <v>1484</v>
      </c>
      <c r="G675" s="280"/>
      <c r="H675" s="283">
        <v>80</v>
      </c>
      <c r="I675" s="284"/>
      <c r="J675" s="280"/>
      <c r="K675" s="280"/>
      <c r="L675" s="285"/>
      <c r="M675" s="286"/>
      <c r="N675" s="287"/>
      <c r="O675" s="287"/>
      <c r="P675" s="287"/>
      <c r="Q675" s="287"/>
      <c r="R675" s="287"/>
      <c r="S675" s="287"/>
      <c r="T675" s="288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T675" s="289" t="s">
        <v>150</v>
      </c>
      <c r="AU675" s="289" t="s">
        <v>87</v>
      </c>
      <c r="AV675" s="16" t="s">
        <v>141</v>
      </c>
      <c r="AW675" s="16" t="s">
        <v>32</v>
      </c>
      <c r="AX675" s="16" t="s">
        <v>76</v>
      </c>
      <c r="AY675" s="289" t="s">
        <v>140</v>
      </c>
    </row>
    <row r="676" s="13" customFormat="1">
      <c r="A676" s="13"/>
      <c r="B676" s="232"/>
      <c r="C676" s="233"/>
      <c r="D676" s="234" t="s">
        <v>150</v>
      </c>
      <c r="E676" s="235" t="s">
        <v>1</v>
      </c>
      <c r="F676" s="236" t="s">
        <v>1485</v>
      </c>
      <c r="G676" s="233"/>
      <c r="H676" s="235" t="s">
        <v>1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150</v>
      </c>
      <c r="AU676" s="242" t="s">
        <v>87</v>
      </c>
      <c r="AV676" s="13" t="s">
        <v>84</v>
      </c>
      <c r="AW676" s="13" t="s">
        <v>32</v>
      </c>
      <c r="AX676" s="13" t="s">
        <v>76</v>
      </c>
      <c r="AY676" s="242" t="s">
        <v>140</v>
      </c>
    </row>
    <row r="677" s="14" customFormat="1">
      <c r="A677" s="14"/>
      <c r="B677" s="243"/>
      <c r="C677" s="244"/>
      <c r="D677" s="234" t="s">
        <v>150</v>
      </c>
      <c r="E677" s="245" t="s">
        <v>1</v>
      </c>
      <c r="F677" s="246" t="s">
        <v>1486</v>
      </c>
      <c r="G677" s="244"/>
      <c r="H677" s="247">
        <v>30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150</v>
      </c>
      <c r="AU677" s="253" t="s">
        <v>87</v>
      </c>
      <c r="AV677" s="14" t="s">
        <v>87</v>
      </c>
      <c r="AW677" s="14" t="s">
        <v>32</v>
      </c>
      <c r="AX677" s="14" t="s">
        <v>76</v>
      </c>
      <c r="AY677" s="253" t="s">
        <v>140</v>
      </c>
    </row>
    <row r="678" s="16" customFormat="1">
      <c r="A678" s="16"/>
      <c r="B678" s="279"/>
      <c r="C678" s="280"/>
      <c r="D678" s="234" t="s">
        <v>150</v>
      </c>
      <c r="E678" s="281" t="s">
        <v>1</v>
      </c>
      <c r="F678" s="282" t="s">
        <v>1487</v>
      </c>
      <c r="G678" s="280"/>
      <c r="H678" s="283">
        <v>30</v>
      </c>
      <c r="I678" s="284"/>
      <c r="J678" s="280"/>
      <c r="K678" s="280"/>
      <c r="L678" s="285"/>
      <c r="M678" s="286"/>
      <c r="N678" s="287"/>
      <c r="O678" s="287"/>
      <c r="P678" s="287"/>
      <c r="Q678" s="287"/>
      <c r="R678" s="287"/>
      <c r="S678" s="287"/>
      <c r="T678" s="288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89" t="s">
        <v>150</v>
      </c>
      <c r="AU678" s="289" t="s">
        <v>87</v>
      </c>
      <c r="AV678" s="16" t="s">
        <v>141</v>
      </c>
      <c r="AW678" s="16" t="s">
        <v>32</v>
      </c>
      <c r="AX678" s="16" t="s">
        <v>76</v>
      </c>
      <c r="AY678" s="289" t="s">
        <v>140</v>
      </c>
    </row>
    <row r="679" s="15" customFormat="1">
      <c r="A679" s="15"/>
      <c r="B679" s="254"/>
      <c r="C679" s="255"/>
      <c r="D679" s="234" t="s">
        <v>150</v>
      </c>
      <c r="E679" s="256" t="s">
        <v>1</v>
      </c>
      <c r="F679" s="257" t="s">
        <v>173</v>
      </c>
      <c r="G679" s="255"/>
      <c r="H679" s="258">
        <v>4043</v>
      </c>
      <c r="I679" s="259"/>
      <c r="J679" s="255"/>
      <c r="K679" s="255"/>
      <c r="L679" s="260"/>
      <c r="M679" s="261"/>
      <c r="N679" s="262"/>
      <c r="O679" s="262"/>
      <c r="P679" s="262"/>
      <c r="Q679" s="262"/>
      <c r="R679" s="262"/>
      <c r="S679" s="262"/>
      <c r="T679" s="263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4" t="s">
        <v>150</v>
      </c>
      <c r="AU679" s="264" t="s">
        <v>87</v>
      </c>
      <c r="AV679" s="15" t="s">
        <v>148</v>
      </c>
      <c r="AW679" s="15" t="s">
        <v>32</v>
      </c>
      <c r="AX679" s="15" t="s">
        <v>84</v>
      </c>
      <c r="AY679" s="264" t="s">
        <v>140</v>
      </c>
    </row>
    <row r="680" s="2" customFormat="1" ht="24.15" customHeight="1">
      <c r="A680" s="39"/>
      <c r="B680" s="40"/>
      <c r="C680" s="265" t="s">
        <v>712</v>
      </c>
      <c r="D680" s="265" t="s">
        <v>233</v>
      </c>
      <c r="E680" s="266" t="s">
        <v>1488</v>
      </c>
      <c r="F680" s="267" t="s">
        <v>1489</v>
      </c>
      <c r="G680" s="268" t="s">
        <v>218</v>
      </c>
      <c r="H680" s="269">
        <v>1606</v>
      </c>
      <c r="I680" s="270"/>
      <c r="J680" s="271">
        <f>ROUND(I680*H680,2)</f>
        <v>0</v>
      </c>
      <c r="K680" s="267" t="s">
        <v>147</v>
      </c>
      <c r="L680" s="272"/>
      <c r="M680" s="273" t="s">
        <v>1</v>
      </c>
      <c r="N680" s="274" t="s">
        <v>41</v>
      </c>
      <c r="O680" s="92"/>
      <c r="P680" s="228">
        <f>O680*H680</f>
        <v>0</v>
      </c>
      <c r="Q680" s="228">
        <v>0.00010000000000000001</v>
      </c>
      <c r="R680" s="228">
        <f>Q680*H680</f>
        <v>0.16060000000000002</v>
      </c>
      <c r="S680" s="228">
        <v>0</v>
      </c>
      <c r="T680" s="22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0" t="s">
        <v>208</v>
      </c>
      <c r="AT680" s="230" t="s">
        <v>233</v>
      </c>
      <c r="AU680" s="230" t="s">
        <v>87</v>
      </c>
      <c r="AY680" s="18" t="s">
        <v>140</v>
      </c>
      <c r="BE680" s="231">
        <f>IF(N680="základní",J680,0)</f>
        <v>0</v>
      </c>
      <c r="BF680" s="231">
        <f>IF(N680="snížená",J680,0)</f>
        <v>0</v>
      </c>
      <c r="BG680" s="231">
        <f>IF(N680="zákl. přenesená",J680,0)</f>
        <v>0</v>
      </c>
      <c r="BH680" s="231">
        <f>IF(N680="sníž. přenesená",J680,0)</f>
        <v>0</v>
      </c>
      <c r="BI680" s="231">
        <f>IF(N680="nulová",J680,0)</f>
        <v>0</v>
      </c>
      <c r="BJ680" s="18" t="s">
        <v>84</v>
      </c>
      <c r="BK680" s="231">
        <f>ROUND(I680*H680,2)</f>
        <v>0</v>
      </c>
      <c r="BL680" s="18" t="s">
        <v>148</v>
      </c>
      <c r="BM680" s="230" t="s">
        <v>1490</v>
      </c>
    </row>
    <row r="681" s="13" customFormat="1">
      <c r="A681" s="13"/>
      <c r="B681" s="232"/>
      <c r="C681" s="233"/>
      <c r="D681" s="234" t="s">
        <v>150</v>
      </c>
      <c r="E681" s="235" t="s">
        <v>1</v>
      </c>
      <c r="F681" s="236" t="s">
        <v>480</v>
      </c>
      <c r="G681" s="233"/>
      <c r="H681" s="235" t="s">
        <v>1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150</v>
      </c>
      <c r="AU681" s="242" t="s">
        <v>87</v>
      </c>
      <c r="AV681" s="13" t="s">
        <v>84</v>
      </c>
      <c r="AW681" s="13" t="s">
        <v>32</v>
      </c>
      <c r="AX681" s="13" t="s">
        <v>76</v>
      </c>
      <c r="AY681" s="242" t="s">
        <v>140</v>
      </c>
    </row>
    <row r="682" s="13" customFormat="1">
      <c r="A682" s="13"/>
      <c r="B682" s="232"/>
      <c r="C682" s="233"/>
      <c r="D682" s="234" t="s">
        <v>150</v>
      </c>
      <c r="E682" s="235" t="s">
        <v>1</v>
      </c>
      <c r="F682" s="236" t="s">
        <v>1491</v>
      </c>
      <c r="G682" s="233"/>
      <c r="H682" s="235" t="s">
        <v>1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2" t="s">
        <v>150</v>
      </c>
      <c r="AU682" s="242" t="s">
        <v>87</v>
      </c>
      <c r="AV682" s="13" t="s">
        <v>84</v>
      </c>
      <c r="AW682" s="13" t="s">
        <v>32</v>
      </c>
      <c r="AX682" s="13" t="s">
        <v>76</v>
      </c>
      <c r="AY682" s="242" t="s">
        <v>140</v>
      </c>
    </row>
    <row r="683" s="14" customFormat="1">
      <c r="A683" s="14"/>
      <c r="B683" s="243"/>
      <c r="C683" s="244"/>
      <c r="D683" s="234" t="s">
        <v>150</v>
      </c>
      <c r="E683" s="245" t="s">
        <v>1</v>
      </c>
      <c r="F683" s="246" t="s">
        <v>1492</v>
      </c>
      <c r="G683" s="244"/>
      <c r="H683" s="247">
        <v>1606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150</v>
      </c>
      <c r="AU683" s="253" t="s">
        <v>87</v>
      </c>
      <c r="AV683" s="14" t="s">
        <v>87</v>
      </c>
      <c r="AW683" s="14" t="s">
        <v>32</v>
      </c>
      <c r="AX683" s="14" t="s">
        <v>84</v>
      </c>
      <c r="AY683" s="253" t="s">
        <v>140</v>
      </c>
    </row>
    <row r="684" s="2" customFormat="1" ht="24.15" customHeight="1">
      <c r="A684" s="39"/>
      <c r="B684" s="40"/>
      <c r="C684" s="265" t="s">
        <v>720</v>
      </c>
      <c r="D684" s="265" t="s">
        <v>233</v>
      </c>
      <c r="E684" s="266" t="s">
        <v>1493</v>
      </c>
      <c r="F684" s="267" t="s">
        <v>1494</v>
      </c>
      <c r="G684" s="268" t="s">
        <v>218</v>
      </c>
      <c r="H684" s="269">
        <v>367.5</v>
      </c>
      <c r="I684" s="270"/>
      <c r="J684" s="271">
        <f>ROUND(I684*H684,2)</f>
        <v>0</v>
      </c>
      <c r="K684" s="267" t="s">
        <v>147</v>
      </c>
      <c r="L684" s="272"/>
      <c r="M684" s="273" t="s">
        <v>1</v>
      </c>
      <c r="N684" s="274" t="s">
        <v>41</v>
      </c>
      <c r="O684" s="92"/>
      <c r="P684" s="228">
        <f>O684*H684</f>
        <v>0</v>
      </c>
      <c r="Q684" s="228">
        <v>0.00029999999999999997</v>
      </c>
      <c r="R684" s="228">
        <f>Q684*H684</f>
        <v>0.11024999999999999</v>
      </c>
      <c r="S684" s="228">
        <v>0</v>
      </c>
      <c r="T684" s="22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0" t="s">
        <v>208</v>
      </c>
      <c r="AT684" s="230" t="s">
        <v>233</v>
      </c>
      <c r="AU684" s="230" t="s">
        <v>87</v>
      </c>
      <c r="AY684" s="18" t="s">
        <v>140</v>
      </c>
      <c r="BE684" s="231">
        <f>IF(N684="základní",J684,0)</f>
        <v>0</v>
      </c>
      <c r="BF684" s="231">
        <f>IF(N684="snížená",J684,0)</f>
        <v>0</v>
      </c>
      <c r="BG684" s="231">
        <f>IF(N684="zákl. přenesená",J684,0)</f>
        <v>0</v>
      </c>
      <c r="BH684" s="231">
        <f>IF(N684="sníž. přenesená",J684,0)</f>
        <v>0</v>
      </c>
      <c r="BI684" s="231">
        <f>IF(N684="nulová",J684,0)</f>
        <v>0</v>
      </c>
      <c r="BJ684" s="18" t="s">
        <v>84</v>
      </c>
      <c r="BK684" s="231">
        <f>ROUND(I684*H684,2)</f>
        <v>0</v>
      </c>
      <c r="BL684" s="18" t="s">
        <v>148</v>
      </c>
      <c r="BM684" s="230" t="s">
        <v>1495</v>
      </c>
    </row>
    <row r="685" s="13" customFormat="1">
      <c r="A685" s="13"/>
      <c r="B685" s="232"/>
      <c r="C685" s="233"/>
      <c r="D685" s="234" t="s">
        <v>150</v>
      </c>
      <c r="E685" s="235" t="s">
        <v>1</v>
      </c>
      <c r="F685" s="236" t="s">
        <v>480</v>
      </c>
      <c r="G685" s="233"/>
      <c r="H685" s="235" t="s">
        <v>1</v>
      </c>
      <c r="I685" s="237"/>
      <c r="J685" s="233"/>
      <c r="K685" s="233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150</v>
      </c>
      <c r="AU685" s="242" t="s">
        <v>87</v>
      </c>
      <c r="AV685" s="13" t="s">
        <v>84</v>
      </c>
      <c r="AW685" s="13" t="s">
        <v>32</v>
      </c>
      <c r="AX685" s="13" t="s">
        <v>76</v>
      </c>
      <c r="AY685" s="242" t="s">
        <v>140</v>
      </c>
    </row>
    <row r="686" s="13" customFormat="1">
      <c r="A686" s="13"/>
      <c r="B686" s="232"/>
      <c r="C686" s="233"/>
      <c r="D686" s="234" t="s">
        <v>150</v>
      </c>
      <c r="E686" s="235" t="s">
        <v>1</v>
      </c>
      <c r="F686" s="236" t="s">
        <v>1496</v>
      </c>
      <c r="G686" s="233"/>
      <c r="H686" s="235" t="s">
        <v>1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150</v>
      </c>
      <c r="AU686" s="242" t="s">
        <v>87</v>
      </c>
      <c r="AV686" s="13" t="s">
        <v>84</v>
      </c>
      <c r="AW686" s="13" t="s">
        <v>32</v>
      </c>
      <c r="AX686" s="13" t="s">
        <v>76</v>
      </c>
      <c r="AY686" s="242" t="s">
        <v>140</v>
      </c>
    </row>
    <row r="687" s="14" customFormat="1">
      <c r="A687" s="14"/>
      <c r="B687" s="243"/>
      <c r="C687" s="244"/>
      <c r="D687" s="234" t="s">
        <v>150</v>
      </c>
      <c r="E687" s="245" t="s">
        <v>1</v>
      </c>
      <c r="F687" s="246" t="s">
        <v>1497</v>
      </c>
      <c r="G687" s="244"/>
      <c r="H687" s="247">
        <v>367.5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150</v>
      </c>
      <c r="AU687" s="253" t="s">
        <v>87</v>
      </c>
      <c r="AV687" s="14" t="s">
        <v>87</v>
      </c>
      <c r="AW687" s="14" t="s">
        <v>32</v>
      </c>
      <c r="AX687" s="14" t="s">
        <v>84</v>
      </c>
      <c r="AY687" s="253" t="s">
        <v>140</v>
      </c>
    </row>
    <row r="688" s="2" customFormat="1" ht="24.15" customHeight="1">
      <c r="A688" s="39"/>
      <c r="B688" s="40"/>
      <c r="C688" s="265" t="s">
        <v>728</v>
      </c>
      <c r="D688" s="265" t="s">
        <v>233</v>
      </c>
      <c r="E688" s="266" t="s">
        <v>1498</v>
      </c>
      <c r="F688" s="267" t="s">
        <v>1499</v>
      </c>
      <c r="G688" s="268" t="s">
        <v>218</v>
      </c>
      <c r="H688" s="269">
        <v>356</v>
      </c>
      <c r="I688" s="270"/>
      <c r="J688" s="271">
        <f>ROUND(I688*H688,2)</f>
        <v>0</v>
      </c>
      <c r="K688" s="267" t="s">
        <v>147</v>
      </c>
      <c r="L688" s="272"/>
      <c r="M688" s="273" t="s">
        <v>1</v>
      </c>
      <c r="N688" s="274" t="s">
        <v>41</v>
      </c>
      <c r="O688" s="92"/>
      <c r="P688" s="228">
        <f>O688*H688</f>
        <v>0</v>
      </c>
      <c r="Q688" s="228">
        <v>0.00020000000000000001</v>
      </c>
      <c r="R688" s="228">
        <f>Q688*H688</f>
        <v>0.071199999999999999</v>
      </c>
      <c r="S688" s="228">
        <v>0</v>
      </c>
      <c r="T688" s="22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0" t="s">
        <v>208</v>
      </c>
      <c r="AT688" s="230" t="s">
        <v>233</v>
      </c>
      <c r="AU688" s="230" t="s">
        <v>87</v>
      </c>
      <c r="AY688" s="18" t="s">
        <v>140</v>
      </c>
      <c r="BE688" s="231">
        <f>IF(N688="základní",J688,0)</f>
        <v>0</v>
      </c>
      <c r="BF688" s="231">
        <f>IF(N688="snížená",J688,0)</f>
        <v>0</v>
      </c>
      <c r="BG688" s="231">
        <f>IF(N688="zákl. přenesená",J688,0)</f>
        <v>0</v>
      </c>
      <c r="BH688" s="231">
        <f>IF(N688="sníž. přenesená",J688,0)</f>
        <v>0</v>
      </c>
      <c r="BI688" s="231">
        <f>IF(N688="nulová",J688,0)</f>
        <v>0</v>
      </c>
      <c r="BJ688" s="18" t="s">
        <v>84</v>
      </c>
      <c r="BK688" s="231">
        <f>ROUND(I688*H688,2)</f>
        <v>0</v>
      </c>
      <c r="BL688" s="18" t="s">
        <v>148</v>
      </c>
      <c r="BM688" s="230" t="s">
        <v>1500</v>
      </c>
    </row>
    <row r="689" s="13" customFormat="1">
      <c r="A689" s="13"/>
      <c r="B689" s="232"/>
      <c r="C689" s="233"/>
      <c r="D689" s="234" t="s">
        <v>150</v>
      </c>
      <c r="E689" s="235" t="s">
        <v>1</v>
      </c>
      <c r="F689" s="236" t="s">
        <v>480</v>
      </c>
      <c r="G689" s="233"/>
      <c r="H689" s="235" t="s">
        <v>1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150</v>
      </c>
      <c r="AU689" s="242" t="s">
        <v>87</v>
      </c>
      <c r="AV689" s="13" t="s">
        <v>84</v>
      </c>
      <c r="AW689" s="13" t="s">
        <v>32</v>
      </c>
      <c r="AX689" s="13" t="s">
        <v>76</v>
      </c>
      <c r="AY689" s="242" t="s">
        <v>140</v>
      </c>
    </row>
    <row r="690" s="13" customFormat="1">
      <c r="A690" s="13"/>
      <c r="B690" s="232"/>
      <c r="C690" s="233"/>
      <c r="D690" s="234" t="s">
        <v>150</v>
      </c>
      <c r="E690" s="235" t="s">
        <v>1</v>
      </c>
      <c r="F690" s="236" t="s">
        <v>1501</v>
      </c>
      <c r="G690" s="233"/>
      <c r="H690" s="235" t="s">
        <v>1</v>
      </c>
      <c r="I690" s="237"/>
      <c r="J690" s="233"/>
      <c r="K690" s="233"/>
      <c r="L690" s="238"/>
      <c r="M690" s="239"/>
      <c r="N690" s="240"/>
      <c r="O690" s="240"/>
      <c r="P690" s="240"/>
      <c r="Q690" s="240"/>
      <c r="R690" s="240"/>
      <c r="S690" s="240"/>
      <c r="T690" s="24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2" t="s">
        <v>150</v>
      </c>
      <c r="AU690" s="242" t="s">
        <v>87</v>
      </c>
      <c r="AV690" s="13" t="s">
        <v>84</v>
      </c>
      <c r="AW690" s="13" t="s">
        <v>32</v>
      </c>
      <c r="AX690" s="13" t="s">
        <v>76</v>
      </c>
      <c r="AY690" s="242" t="s">
        <v>140</v>
      </c>
    </row>
    <row r="691" s="14" customFormat="1">
      <c r="A691" s="14"/>
      <c r="B691" s="243"/>
      <c r="C691" s="244"/>
      <c r="D691" s="234" t="s">
        <v>150</v>
      </c>
      <c r="E691" s="245" t="s">
        <v>1</v>
      </c>
      <c r="F691" s="246" t="s">
        <v>1502</v>
      </c>
      <c r="G691" s="244"/>
      <c r="H691" s="247">
        <v>356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150</v>
      </c>
      <c r="AU691" s="253" t="s">
        <v>87</v>
      </c>
      <c r="AV691" s="14" t="s">
        <v>87</v>
      </c>
      <c r="AW691" s="14" t="s">
        <v>32</v>
      </c>
      <c r="AX691" s="14" t="s">
        <v>84</v>
      </c>
      <c r="AY691" s="253" t="s">
        <v>140</v>
      </c>
    </row>
    <row r="692" s="2" customFormat="1" ht="24.15" customHeight="1">
      <c r="A692" s="39"/>
      <c r="B692" s="40"/>
      <c r="C692" s="265" t="s">
        <v>734</v>
      </c>
      <c r="D692" s="265" t="s">
        <v>233</v>
      </c>
      <c r="E692" s="266" t="s">
        <v>1503</v>
      </c>
      <c r="F692" s="267" t="s">
        <v>1504</v>
      </c>
      <c r="G692" s="268" t="s">
        <v>218</v>
      </c>
      <c r="H692" s="269">
        <v>1764</v>
      </c>
      <c r="I692" s="270"/>
      <c r="J692" s="271">
        <f>ROUND(I692*H692,2)</f>
        <v>0</v>
      </c>
      <c r="K692" s="267" t="s">
        <v>1</v>
      </c>
      <c r="L692" s="272"/>
      <c r="M692" s="273" t="s">
        <v>1</v>
      </c>
      <c r="N692" s="274" t="s">
        <v>41</v>
      </c>
      <c r="O692" s="92"/>
      <c r="P692" s="228">
        <f>O692*H692</f>
        <v>0</v>
      </c>
      <c r="Q692" s="228">
        <v>4.0000000000000003E-05</v>
      </c>
      <c r="R692" s="228">
        <f>Q692*H692</f>
        <v>0.070560000000000012</v>
      </c>
      <c r="S692" s="228">
        <v>0</v>
      </c>
      <c r="T692" s="22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0" t="s">
        <v>208</v>
      </c>
      <c r="AT692" s="230" t="s">
        <v>233</v>
      </c>
      <c r="AU692" s="230" t="s">
        <v>87</v>
      </c>
      <c r="AY692" s="18" t="s">
        <v>140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8" t="s">
        <v>84</v>
      </c>
      <c r="BK692" s="231">
        <f>ROUND(I692*H692,2)</f>
        <v>0</v>
      </c>
      <c r="BL692" s="18" t="s">
        <v>148</v>
      </c>
      <c r="BM692" s="230" t="s">
        <v>1505</v>
      </c>
    </row>
    <row r="693" s="13" customFormat="1">
      <c r="A693" s="13"/>
      <c r="B693" s="232"/>
      <c r="C693" s="233"/>
      <c r="D693" s="234" t="s">
        <v>150</v>
      </c>
      <c r="E693" s="235" t="s">
        <v>1</v>
      </c>
      <c r="F693" s="236" t="s">
        <v>480</v>
      </c>
      <c r="G693" s="233"/>
      <c r="H693" s="235" t="s">
        <v>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150</v>
      </c>
      <c r="AU693" s="242" t="s">
        <v>87</v>
      </c>
      <c r="AV693" s="13" t="s">
        <v>84</v>
      </c>
      <c r="AW693" s="13" t="s">
        <v>32</v>
      </c>
      <c r="AX693" s="13" t="s">
        <v>76</v>
      </c>
      <c r="AY693" s="242" t="s">
        <v>140</v>
      </c>
    </row>
    <row r="694" s="13" customFormat="1">
      <c r="A694" s="13"/>
      <c r="B694" s="232"/>
      <c r="C694" s="233"/>
      <c r="D694" s="234" t="s">
        <v>150</v>
      </c>
      <c r="E694" s="235" t="s">
        <v>1</v>
      </c>
      <c r="F694" s="236" t="s">
        <v>1506</v>
      </c>
      <c r="G694" s="233"/>
      <c r="H694" s="235" t="s">
        <v>1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150</v>
      </c>
      <c r="AU694" s="242" t="s">
        <v>87</v>
      </c>
      <c r="AV694" s="13" t="s">
        <v>84</v>
      </c>
      <c r="AW694" s="13" t="s">
        <v>32</v>
      </c>
      <c r="AX694" s="13" t="s">
        <v>76</v>
      </c>
      <c r="AY694" s="242" t="s">
        <v>140</v>
      </c>
    </row>
    <row r="695" s="14" customFormat="1">
      <c r="A695" s="14"/>
      <c r="B695" s="243"/>
      <c r="C695" s="244"/>
      <c r="D695" s="234" t="s">
        <v>150</v>
      </c>
      <c r="E695" s="245" t="s">
        <v>1</v>
      </c>
      <c r="F695" s="246" t="s">
        <v>1507</v>
      </c>
      <c r="G695" s="244"/>
      <c r="H695" s="247">
        <v>1764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150</v>
      </c>
      <c r="AU695" s="253" t="s">
        <v>87</v>
      </c>
      <c r="AV695" s="14" t="s">
        <v>87</v>
      </c>
      <c r="AW695" s="14" t="s">
        <v>32</v>
      </c>
      <c r="AX695" s="14" t="s">
        <v>84</v>
      </c>
      <c r="AY695" s="253" t="s">
        <v>140</v>
      </c>
    </row>
    <row r="696" s="2" customFormat="1" ht="16.5" customHeight="1">
      <c r="A696" s="39"/>
      <c r="B696" s="40"/>
      <c r="C696" s="265" t="s">
        <v>740</v>
      </c>
      <c r="D696" s="265" t="s">
        <v>233</v>
      </c>
      <c r="E696" s="266" t="s">
        <v>1508</v>
      </c>
      <c r="F696" s="267" t="s">
        <v>1509</v>
      </c>
      <c r="G696" s="268" t="s">
        <v>218</v>
      </c>
      <c r="H696" s="269">
        <v>37</v>
      </c>
      <c r="I696" s="270"/>
      <c r="J696" s="271">
        <f>ROUND(I696*H696,2)</f>
        <v>0</v>
      </c>
      <c r="K696" s="267" t="s">
        <v>1</v>
      </c>
      <c r="L696" s="272"/>
      <c r="M696" s="273" t="s">
        <v>1</v>
      </c>
      <c r="N696" s="274" t="s">
        <v>41</v>
      </c>
      <c r="O696" s="92"/>
      <c r="P696" s="228">
        <f>O696*H696</f>
        <v>0</v>
      </c>
      <c r="Q696" s="228">
        <v>0.00050000000000000001</v>
      </c>
      <c r="R696" s="228">
        <f>Q696*H696</f>
        <v>0.018499999999999999</v>
      </c>
      <c r="S696" s="228">
        <v>0</v>
      </c>
      <c r="T696" s="22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0" t="s">
        <v>208</v>
      </c>
      <c r="AT696" s="230" t="s">
        <v>233</v>
      </c>
      <c r="AU696" s="230" t="s">
        <v>87</v>
      </c>
      <c r="AY696" s="18" t="s">
        <v>140</v>
      </c>
      <c r="BE696" s="231">
        <f>IF(N696="základní",J696,0)</f>
        <v>0</v>
      </c>
      <c r="BF696" s="231">
        <f>IF(N696="snížená",J696,0)</f>
        <v>0</v>
      </c>
      <c r="BG696" s="231">
        <f>IF(N696="zákl. přenesená",J696,0)</f>
        <v>0</v>
      </c>
      <c r="BH696" s="231">
        <f>IF(N696="sníž. přenesená",J696,0)</f>
        <v>0</v>
      </c>
      <c r="BI696" s="231">
        <f>IF(N696="nulová",J696,0)</f>
        <v>0</v>
      </c>
      <c r="BJ696" s="18" t="s">
        <v>84</v>
      </c>
      <c r="BK696" s="231">
        <f>ROUND(I696*H696,2)</f>
        <v>0</v>
      </c>
      <c r="BL696" s="18" t="s">
        <v>148</v>
      </c>
      <c r="BM696" s="230" t="s">
        <v>1510</v>
      </c>
    </row>
    <row r="697" s="13" customFormat="1">
      <c r="A697" s="13"/>
      <c r="B697" s="232"/>
      <c r="C697" s="233"/>
      <c r="D697" s="234" t="s">
        <v>150</v>
      </c>
      <c r="E697" s="235" t="s">
        <v>1</v>
      </c>
      <c r="F697" s="236" t="s">
        <v>480</v>
      </c>
      <c r="G697" s="233"/>
      <c r="H697" s="235" t="s">
        <v>1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2" t="s">
        <v>150</v>
      </c>
      <c r="AU697" s="242" t="s">
        <v>87</v>
      </c>
      <c r="AV697" s="13" t="s">
        <v>84</v>
      </c>
      <c r="AW697" s="13" t="s">
        <v>32</v>
      </c>
      <c r="AX697" s="13" t="s">
        <v>76</v>
      </c>
      <c r="AY697" s="242" t="s">
        <v>140</v>
      </c>
    </row>
    <row r="698" s="13" customFormat="1">
      <c r="A698" s="13"/>
      <c r="B698" s="232"/>
      <c r="C698" s="233"/>
      <c r="D698" s="234" t="s">
        <v>150</v>
      </c>
      <c r="E698" s="235" t="s">
        <v>1</v>
      </c>
      <c r="F698" s="236" t="s">
        <v>1511</v>
      </c>
      <c r="G698" s="233"/>
      <c r="H698" s="235" t="s">
        <v>1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150</v>
      </c>
      <c r="AU698" s="242" t="s">
        <v>87</v>
      </c>
      <c r="AV698" s="13" t="s">
        <v>84</v>
      </c>
      <c r="AW698" s="13" t="s">
        <v>32</v>
      </c>
      <c r="AX698" s="13" t="s">
        <v>76</v>
      </c>
      <c r="AY698" s="242" t="s">
        <v>140</v>
      </c>
    </row>
    <row r="699" s="14" customFormat="1">
      <c r="A699" s="14"/>
      <c r="B699" s="243"/>
      <c r="C699" s="244"/>
      <c r="D699" s="234" t="s">
        <v>150</v>
      </c>
      <c r="E699" s="245" t="s">
        <v>1</v>
      </c>
      <c r="F699" s="246" t="s">
        <v>1512</v>
      </c>
      <c r="G699" s="244"/>
      <c r="H699" s="247">
        <v>37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150</v>
      </c>
      <c r="AU699" s="253" t="s">
        <v>87</v>
      </c>
      <c r="AV699" s="14" t="s">
        <v>87</v>
      </c>
      <c r="AW699" s="14" t="s">
        <v>32</v>
      </c>
      <c r="AX699" s="14" t="s">
        <v>84</v>
      </c>
      <c r="AY699" s="253" t="s">
        <v>140</v>
      </c>
    </row>
    <row r="700" s="2" customFormat="1" ht="24.15" customHeight="1">
      <c r="A700" s="39"/>
      <c r="B700" s="40"/>
      <c r="C700" s="265" t="s">
        <v>749</v>
      </c>
      <c r="D700" s="265" t="s">
        <v>233</v>
      </c>
      <c r="E700" s="266" t="s">
        <v>1513</v>
      </c>
      <c r="F700" s="267" t="s">
        <v>1514</v>
      </c>
      <c r="G700" s="268" t="s">
        <v>218</v>
      </c>
      <c r="H700" s="269">
        <v>84</v>
      </c>
      <c r="I700" s="270"/>
      <c r="J700" s="271">
        <f>ROUND(I700*H700,2)</f>
        <v>0</v>
      </c>
      <c r="K700" s="267" t="s">
        <v>147</v>
      </c>
      <c r="L700" s="272"/>
      <c r="M700" s="273" t="s">
        <v>1</v>
      </c>
      <c r="N700" s="274" t="s">
        <v>41</v>
      </c>
      <c r="O700" s="92"/>
      <c r="P700" s="228">
        <f>O700*H700</f>
        <v>0</v>
      </c>
      <c r="Q700" s="228">
        <v>0.00050000000000000001</v>
      </c>
      <c r="R700" s="228">
        <f>Q700*H700</f>
        <v>0.042000000000000003</v>
      </c>
      <c r="S700" s="228">
        <v>0</v>
      </c>
      <c r="T700" s="22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0" t="s">
        <v>208</v>
      </c>
      <c r="AT700" s="230" t="s">
        <v>233</v>
      </c>
      <c r="AU700" s="230" t="s">
        <v>87</v>
      </c>
      <c r="AY700" s="18" t="s">
        <v>140</v>
      </c>
      <c r="BE700" s="231">
        <f>IF(N700="základní",J700,0)</f>
        <v>0</v>
      </c>
      <c r="BF700" s="231">
        <f>IF(N700="snížená",J700,0)</f>
        <v>0</v>
      </c>
      <c r="BG700" s="231">
        <f>IF(N700="zákl. přenesená",J700,0)</f>
        <v>0</v>
      </c>
      <c r="BH700" s="231">
        <f>IF(N700="sníž. přenesená",J700,0)</f>
        <v>0</v>
      </c>
      <c r="BI700" s="231">
        <f>IF(N700="nulová",J700,0)</f>
        <v>0</v>
      </c>
      <c r="BJ700" s="18" t="s">
        <v>84</v>
      </c>
      <c r="BK700" s="231">
        <f>ROUND(I700*H700,2)</f>
        <v>0</v>
      </c>
      <c r="BL700" s="18" t="s">
        <v>148</v>
      </c>
      <c r="BM700" s="230" t="s">
        <v>1515</v>
      </c>
    </row>
    <row r="701" s="13" customFormat="1">
      <c r="A701" s="13"/>
      <c r="B701" s="232"/>
      <c r="C701" s="233"/>
      <c r="D701" s="234" t="s">
        <v>150</v>
      </c>
      <c r="E701" s="235" t="s">
        <v>1</v>
      </c>
      <c r="F701" s="236" t="s">
        <v>480</v>
      </c>
      <c r="G701" s="233"/>
      <c r="H701" s="235" t="s">
        <v>1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2" t="s">
        <v>150</v>
      </c>
      <c r="AU701" s="242" t="s">
        <v>87</v>
      </c>
      <c r="AV701" s="13" t="s">
        <v>84</v>
      </c>
      <c r="AW701" s="13" t="s">
        <v>32</v>
      </c>
      <c r="AX701" s="13" t="s">
        <v>76</v>
      </c>
      <c r="AY701" s="242" t="s">
        <v>140</v>
      </c>
    </row>
    <row r="702" s="13" customFormat="1">
      <c r="A702" s="13"/>
      <c r="B702" s="232"/>
      <c r="C702" s="233"/>
      <c r="D702" s="234" t="s">
        <v>150</v>
      </c>
      <c r="E702" s="235" t="s">
        <v>1</v>
      </c>
      <c r="F702" s="236" t="s">
        <v>1516</v>
      </c>
      <c r="G702" s="233"/>
      <c r="H702" s="235" t="s">
        <v>1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150</v>
      </c>
      <c r="AU702" s="242" t="s">
        <v>87</v>
      </c>
      <c r="AV702" s="13" t="s">
        <v>84</v>
      </c>
      <c r="AW702" s="13" t="s">
        <v>32</v>
      </c>
      <c r="AX702" s="13" t="s">
        <v>76</v>
      </c>
      <c r="AY702" s="242" t="s">
        <v>140</v>
      </c>
    </row>
    <row r="703" s="14" customFormat="1">
      <c r="A703" s="14"/>
      <c r="B703" s="243"/>
      <c r="C703" s="244"/>
      <c r="D703" s="234" t="s">
        <v>150</v>
      </c>
      <c r="E703" s="245" t="s">
        <v>1</v>
      </c>
      <c r="F703" s="246" t="s">
        <v>1517</v>
      </c>
      <c r="G703" s="244"/>
      <c r="H703" s="247">
        <v>84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150</v>
      </c>
      <c r="AU703" s="253" t="s">
        <v>87</v>
      </c>
      <c r="AV703" s="14" t="s">
        <v>87</v>
      </c>
      <c r="AW703" s="14" t="s">
        <v>32</v>
      </c>
      <c r="AX703" s="14" t="s">
        <v>84</v>
      </c>
      <c r="AY703" s="253" t="s">
        <v>140</v>
      </c>
    </row>
    <row r="704" s="2" customFormat="1" ht="24.15" customHeight="1">
      <c r="A704" s="39"/>
      <c r="B704" s="40"/>
      <c r="C704" s="265" t="s">
        <v>755</v>
      </c>
      <c r="D704" s="265" t="s">
        <v>233</v>
      </c>
      <c r="E704" s="266" t="s">
        <v>1518</v>
      </c>
      <c r="F704" s="267" t="s">
        <v>1519</v>
      </c>
      <c r="G704" s="268" t="s">
        <v>218</v>
      </c>
      <c r="H704" s="269">
        <v>31.5</v>
      </c>
      <c r="I704" s="270"/>
      <c r="J704" s="271">
        <f>ROUND(I704*H704,2)</f>
        <v>0</v>
      </c>
      <c r="K704" s="267" t="s">
        <v>147</v>
      </c>
      <c r="L704" s="272"/>
      <c r="M704" s="273" t="s">
        <v>1</v>
      </c>
      <c r="N704" s="274" t="s">
        <v>41</v>
      </c>
      <c r="O704" s="92"/>
      <c r="P704" s="228">
        <f>O704*H704</f>
        <v>0</v>
      </c>
      <c r="Q704" s="228">
        <v>0.00050000000000000001</v>
      </c>
      <c r="R704" s="228">
        <f>Q704*H704</f>
        <v>0.01575</v>
      </c>
      <c r="S704" s="228">
        <v>0</v>
      </c>
      <c r="T704" s="22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0" t="s">
        <v>208</v>
      </c>
      <c r="AT704" s="230" t="s">
        <v>233</v>
      </c>
      <c r="AU704" s="230" t="s">
        <v>87</v>
      </c>
      <c r="AY704" s="18" t="s">
        <v>140</v>
      </c>
      <c r="BE704" s="231">
        <f>IF(N704="základní",J704,0)</f>
        <v>0</v>
      </c>
      <c r="BF704" s="231">
        <f>IF(N704="snížená",J704,0)</f>
        <v>0</v>
      </c>
      <c r="BG704" s="231">
        <f>IF(N704="zákl. přenesená",J704,0)</f>
        <v>0</v>
      </c>
      <c r="BH704" s="231">
        <f>IF(N704="sníž. přenesená",J704,0)</f>
        <v>0</v>
      </c>
      <c r="BI704" s="231">
        <f>IF(N704="nulová",J704,0)</f>
        <v>0</v>
      </c>
      <c r="BJ704" s="18" t="s">
        <v>84</v>
      </c>
      <c r="BK704" s="231">
        <f>ROUND(I704*H704,2)</f>
        <v>0</v>
      </c>
      <c r="BL704" s="18" t="s">
        <v>148</v>
      </c>
      <c r="BM704" s="230" t="s">
        <v>1520</v>
      </c>
    </row>
    <row r="705" s="13" customFormat="1">
      <c r="A705" s="13"/>
      <c r="B705" s="232"/>
      <c r="C705" s="233"/>
      <c r="D705" s="234" t="s">
        <v>150</v>
      </c>
      <c r="E705" s="235" t="s">
        <v>1</v>
      </c>
      <c r="F705" s="236" t="s">
        <v>480</v>
      </c>
      <c r="G705" s="233"/>
      <c r="H705" s="235" t="s">
        <v>1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150</v>
      </c>
      <c r="AU705" s="242" t="s">
        <v>87</v>
      </c>
      <c r="AV705" s="13" t="s">
        <v>84</v>
      </c>
      <c r="AW705" s="13" t="s">
        <v>32</v>
      </c>
      <c r="AX705" s="13" t="s">
        <v>76</v>
      </c>
      <c r="AY705" s="242" t="s">
        <v>140</v>
      </c>
    </row>
    <row r="706" s="13" customFormat="1">
      <c r="A706" s="13"/>
      <c r="B706" s="232"/>
      <c r="C706" s="233"/>
      <c r="D706" s="234" t="s">
        <v>150</v>
      </c>
      <c r="E706" s="235" t="s">
        <v>1</v>
      </c>
      <c r="F706" s="236" t="s">
        <v>1521</v>
      </c>
      <c r="G706" s="233"/>
      <c r="H706" s="235" t="s">
        <v>1</v>
      </c>
      <c r="I706" s="237"/>
      <c r="J706" s="233"/>
      <c r="K706" s="233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150</v>
      </c>
      <c r="AU706" s="242" t="s">
        <v>87</v>
      </c>
      <c r="AV706" s="13" t="s">
        <v>84</v>
      </c>
      <c r="AW706" s="13" t="s">
        <v>32</v>
      </c>
      <c r="AX706" s="13" t="s">
        <v>76</v>
      </c>
      <c r="AY706" s="242" t="s">
        <v>140</v>
      </c>
    </row>
    <row r="707" s="14" customFormat="1">
      <c r="A707" s="14"/>
      <c r="B707" s="243"/>
      <c r="C707" s="244"/>
      <c r="D707" s="234" t="s">
        <v>150</v>
      </c>
      <c r="E707" s="245" t="s">
        <v>1</v>
      </c>
      <c r="F707" s="246" t="s">
        <v>1522</v>
      </c>
      <c r="G707" s="244"/>
      <c r="H707" s="247">
        <v>31.5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150</v>
      </c>
      <c r="AU707" s="253" t="s">
        <v>87</v>
      </c>
      <c r="AV707" s="14" t="s">
        <v>87</v>
      </c>
      <c r="AW707" s="14" t="s">
        <v>32</v>
      </c>
      <c r="AX707" s="14" t="s">
        <v>84</v>
      </c>
      <c r="AY707" s="253" t="s">
        <v>140</v>
      </c>
    </row>
    <row r="708" s="2" customFormat="1" ht="24.15" customHeight="1">
      <c r="A708" s="39"/>
      <c r="B708" s="40"/>
      <c r="C708" s="219" t="s">
        <v>767</v>
      </c>
      <c r="D708" s="219" t="s">
        <v>143</v>
      </c>
      <c r="E708" s="220" t="s">
        <v>1523</v>
      </c>
      <c r="F708" s="221" t="s">
        <v>1524</v>
      </c>
      <c r="G708" s="222" t="s">
        <v>218</v>
      </c>
      <c r="H708" s="223">
        <v>105</v>
      </c>
      <c r="I708" s="224"/>
      <c r="J708" s="225">
        <f>ROUND(I708*H708,2)</f>
        <v>0</v>
      </c>
      <c r="K708" s="221" t="s">
        <v>147</v>
      </c>
      <c r="L708" s="45"/>
      <c r="M708" s="226" t="s">
        <v>1</v>
      </c>
      <c r="N708" s="227" t="s">
        <v>41</v>
      </c>
      <c r="O708" s="92"/>
      <c r="P708" s="228">
        <f>O708*H708</f>
        <v>0</v>
      </c>
      <c r="Q708" s="228">
        <v>0.00017000000000000001</v>
      </c>
      <c r="R708" s="228">
        <f>Q708*H708</f>
        <v>0.017850000000000001</v>
      </c>
      <c r="S708" s="228">
        <v>0</v>
      </c>
      <c r="T708" s="22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30" t="s">
        <v>148</v>
      </c>
      <c r="AT708" s="230" t="s">
        <v>143</v>
      </c>
      <c r="AU708" s="230" t="s">
        <v>87</v>
      </c>
      <c r="AY708" s="18" t="s">
        <v>140</v>
      </c>
      <c r="BE708" s="231">
        <f>IF(N708="základní",J708,0)</f>
        <v>0</v>
      </c>
      <c r="BF708" s="231">
        <f>IF(N708="snížená",J708,0)</f>
        <v>0</v>
      </c>
      <c r="BG708" s="231">
        <f>IF(N708="zákl. přenesená",J708,0)</f>
        <v>0</v>
      </c>
      <c r="BH708" s="231">
        <f>IF(N708="sníž. přenesená",J708,0)</f>
        <v>0</v>
      </c>
      <c r="BI708" s="231">
        <f>IF(N708="nulová",J708,0)</f>
        <v>0</v>
      </c>
      <c r="BJ708" s="18" t="s">
        <v>84</v>
      </c>
      <c r="BK708" s="231">
        <f>ROUND(I708*H708,2)</f>
        <v>0</v>
      </c>
      <c r="BL708" s="18" t="s">
        <v>148</v>
      </c>
      <c r="BM708" s="230" t="s">
        <v>1525</v>
      </c>
    </row>
    <row r="709" s="13" customFormat="1">
      <c r="A709" s="13"/>
      <c r="B709" s="232"/>
      <c r="C709" s="233"/>
      <c r="D709" s="234" t="s">
        <v>150</v>
      </c>
      <c r="E709" s="235" t="s">
        <v>1</v>
      </c>
      <c r="F709" s="236" t="s">
        <v>1526</v>
      </c>
      <c r="G709" s="233"/>
      <c r="H709" s="235" t="s">
        <v>1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150</v>
      </c>
      <c r="AU709" s="242" t="s">
        <v>87</v>
      </c>
      <c r="AV709" s="13" t="s">
        <v>84</v>
      </c>
      <c r="AW709" s="13" t="s">
        <v>32</v>
      </c>
      <c r="AX709" s="13" t="s">
        <v>76</v>
      </c>
      <c r="AY709" s="242" t="s">
        <v>140</v>
      </c>
    </row>
    <row r="710" s="13" customFormat="1">
      <c r="A710" s="13"/>
      <c r="B710" s="232"/>
      <c r="C710" s="233"/>
      <c r="D710" s="234" t="s">
        <v>150</v>
      </c>
      <c r="E710" s="235" t="s">
        <v>1</v>
      </c>
      <c r="F710" s="236" t="s">
        <v>1527</v>
      </c>
      <c r="G710" s="233"/>
      <c r="H710" s="235" t="s">
        <v>1</v>
      </c>
      <c r="I710" s="237"/>
      <c r="J710" s="233"/>
      <c r="K710" s="233"/>
      <c r="L710" s="238"/>
      <c r="M710" s="239"/>
      <c r="N710" s="240"/>
      <c r="O710" s="240"/>
      <c r="P710" s="240"/>
      <c r="Q710" s="240"/>
      <c r="R710" s="240"/>
      <c r="S710" s="240"/>
      <c r="T710" s="24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2" t="s">
        <v>150</v>
      </c>
      <c r="AU710" s="242" t="s">
        <v>87</v>
      </c>
      <c r="AV710" s="13" t="s">
        <v>84</v>
      </c>
      <c r="AW710" s="13" t="s">
        <v>32</v>
      </c>
      <c r="AX710" s="13" t="s">
        <v>76</v>
      </c>
      <c r="AY710" s="242" t="s">
        <v>140</v>
      </c>
    </row>
    <row r="711" s="14" customFormat="1">
      <c r="A711" s="14"/>
      <c r="B711" s="243"/>
      <c r="C711" s="244"/>
      <c r="D711" s="234" t="s">
        <v>150</v>
      </c>
      <c r="E711" s="245" t="s">
        <v>1</v>
      </c>
      <c r="F711" s="246" t="s">
        <v>1528</v>
      </c>
      <c r="G711" s="244"/>
      <c r="H711" s="247">
        <v>105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150</v>
      </c>
      <c r="AU711" s="253" t="s">
        <v>87</v>
      </c>
      <c r="AV711" s="14" t="s">
        <v>87</v>
      </c>
      <c r="AW711" s="14" t="s">
        <v>32</v>
      </c>
      <c r="AX711" s="14" t="s">
        <v>84</v>
      </c>
      <c r="AY711" s="253" t="s">
        <v>140</v>
      </c>
    </row>
    <row r="712" s="2" customFormat="1" ht="24.15" customHeight="1">
      <c r="A712" s="39"/>
      <c r="B712" s="40"/>
      <c r="C712" s="219" t="s">
        <v>773</v>
      </c>
      <c r="D712" s="219" t="s">
        <v>143</v>
      </c>
      <c r="E712" s="220" t="s">
        <v>1529</v>
      </c>
      <c r="F712" s="221" t="s">
        <v>1530</v>
      </c>
      <c r="G712" s="222" t="s">
        <v>155</v>
      </c>
      <c r="H712" s="223">
        <v>151</v>
      </c>
      <c r="I712" s="224"/>
      <c r="J712" s="225">
        <f>ROUND(I712*H712,2)</f>
        <v>0</v>
      </c>
      <c r="K712" s="221" t="s">
        <v>147</v>
      </c>
      <c r="L712" s="45"/>
      <c r="M712" s="226" t="s">
        <v>1</v>
      </c>
      <c r="N712" s="227" t="s">
        <v>41</v>
      </c>
      <c r="O712" s="92"/>
      <c r="P712" s="228">
        <f>O712*H712</f>
        <v>0</v>
      </c>
      <c r="Q712" s="228">
        <v>0.0027000000000000001</v>
      </c>
      <c r="R712" s="228">
        <f>Q712*H712</f>
        <v>0.40770000000000001</v>
      </c>
      <c r="S712" s="228">
        <v>0</v>
      </c>
      <c r="T712" s="22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0" t="s">
        <v>148</v>
      </c>
      <c r="AT712" s="230" t="s">
        <v>143</v>
      </c>
      <c r="AU712" s="230" t="s">
        <v>87</v>
      </c>
      <c r="AY712" s="18" t="s">
        <v>140</v>
      </c>
      <c r="BE712" s="231">
        <f>IF(N712="základní",J712,0)</f>
        <v>0</v>
      </c>
      <c r="BF712" s="231">
        <f>IF(N712="snížená",J712,0)</f>
        <v>0</v>
      </c>
      <c r="BG712" s="231">
        <f>IF(N712="zákl. přenesená",J712,0)</f>
        <v>0</v>
      </c>
      <c r="BH712" s="231">
        <f>IF(N712="sníž. přenesená",J712,0)</f>
        <v>0</v>
      </c>
      <c r="BI712" s="231">
        <f>IF(N712="nulová",J712,0)</f>
        <v>0</v>
      </c>
      <c r="BJ712" s="18" t="s">
        <v>84</v>
      </c>
      <c r="BK712" s="231">
        <f>ROUND(I712*H712,2)</f>
        <v>0</v>
      </c>
      <c r="BL712" s="18" t="s">
        <v>148</v>
      </c>
      <c r="BM712" s="230" t="s">
        <v>1531</v>
      </c>
    </row>
    <row r="713" s="13" customFormat="1">
      <c r="A713" s="13"/>
      <c r="B713" s="232"/>
      <c r="C713" s="233"/>
      <c r="D713" s="234" t="s">
        <v>150</v>
      </c>
      <c r="E713" s="235" t="s">
        <v>1</v>
      </c>
      <c r="F713" s="236" t="s">
        <v>1532</v>
      </c>
      <c r="G713" s="233"/>
      <c r="H713" s="235" t="s">
        <v>1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2" t="s">
        <v>150</v>
      </c>
      <c r="AU713" s="242" t="s">
        <v>87</v>
      </c>
      <c r="AV713" s="13" t="s">
        <v>84</v>
      </c>
      <c r="AW713" s="13" t="s">
        <v>32</v>
      </c>
      <c r="AX713" s="13" t="s">
        <v>76</v>
      </c>
      <c r="AY713" s="242" t="s">
        <v>140</v>
      </c>
    </row>
    <row r="714" s="13" customFormat="1">
      <c r="A714" s="13"/>
      <c r="B714" s="232"/>
      <c r="C714" s="233"/>
      <c r="D714" s="234" t="s">
        <v>150</v>
      </c>
      <c r="E714" s="235" t="s">
        <v>1</v>
      </c>
      <c r="F714" s="236" t="s">
        <v>1533</v>
      </c>
      <c r="G714" s="233"/>
      <c r="H714" s="235" t="s">
        <v>1</v>
      </c>
      <c r="I714" s="237"/>
      <c r="J714" s="233"/>
      <c r="K714" s="233"/>
      <c r="L714" s="238"/>
      <c r="M714" s="239"/>
      <c r="N714" s="240"/>
      <c r="O714" s="240"/>
      <c r="P714" s="240"/>
      <c r="Q714" s="240"/>
      <c r="R714" s="240"/>
      <c r="S714" s="240"/>
      <c r="T714" s="24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2" t="s">
        <v>150</v>
      </c>
      <c r="AU714" s="242" t="s">
        <v>87</v>
      </c>
      <c r="AV714" s="13" t="s">
        <v>84</v>
      </c>
      <c r="AW714" s="13" t="s">
        <v>32</v>
      </c>
      <c r="AX714" s="13" t="s">
        <v>76</v>
      </c>
      <c r="AY714" s="242" t="s">
        <v>140</v>
      </c>
    </row>
    <row r="715" s="14" customFormat="1">
      <c r="A715" s="14"/>
      <c r="B715" s="243"/>
      <c r="C715" s="244"/>
      <c r="D715" s="234" t="s">
        <v>150</v>
      </c>
      <c r="E715" s="245" t="s">
        <v>1</v>
      </c>
      <c r="F715" s="246" t="s">
        <v>1166</v>
      </c>
      <c r="G715" s="244"/>
      <c r="H715" s="247">
        <v>151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150</v>
      </c>
      <c r="AU715" s="253" t="s">
        <v>87</v>
      </c>
      <c r="AV715" s="14" t="s">
        <v>87</v>
      </c>
      <c r="AW715" s="14" t="s">
        <v>32</v>
      </c>
      <c r="AX715" s="14" t="s">
        <v>84</v>
      </c>
      <c r="AY715" s="253" t="s">
        <v>140</v>
      </c>
    </row>
    <row r="716" s="2" customFormat="1" ht="24.15" customHeight="1">
      <c r="A716" s="39"/>
      <c r="B716" s="40"/>
      <c r="C716" s="219" t="s">
        <v>777</v>
      </c>
      <c r="D716" s="219" t="s">
        <v>143</v>
      </c>
      <c r="E716" s="220" t="s">
        <v>1534</v>
      </c>
      <c r="F716" s="221" t="s">
        <v>1535</v>
      </c>
      <c r="G716" s="222" t="s">
        <v>155</v>
      </c>
      <c r="H716" s="223">
        <v>2315</v>
      </c>
      <c r="I716" s="224"/>
      <c r="J716" s="225">
        <f>ROUND(I716*H716,2)</f>
        <v>0</v>
      </c>
      <c r="K716" s="221" t="s">
        <v>147</v>
      </c>
      <c r="L716" s="45"/>
      <c r="M716" s="226" t="s">
        <v>1</v>
      </c>
      <c r="N716" s="227" t="s">
        <v>41</v>
      </c>
      <c r="O716" s="92"/>
      <c r="P716" s="228">
        <f>O716*H716</f>
        <v>0</v>
      </c>
      <c r="Q716" s="228">
        <v>0.0027000000000000001</v>
      </c>
      <c r="R716" s="228">
        <f>Q716*H716</f>
        <v>6.2505000000000006</v>
      </c>
      <c r="S716" s="228">
        <v>0</v>
      </c>
      <c r="T716" s="22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0" t="s">
        <v>148</v>
      </c>
      <c r="AT716" s="230" t="s">
        <v>143</v>
      </c>
      <c r="AU716" s="230" t="s">
        <v>87</v>
      </c>
      <c r="AY716" s="18" t="s">
        <v>140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8" t="s">
        <v>84</v>
      </c>
      <c r="BK716" s="231">
        <f>ROUND(I716*H716,2)</f>
        <v>0</v>
      </c>
      <c r="BL716" s="18" t="s">
        <v>148</v>
      </c>
      <c r="BM716" s="230" t="s">
        <v>1536</v>
      </c>
    </row>
    <row r="717" s="13" customFormat="1">
      <c r="A717" s="13"/>
      <c r="B717" s="232"/>
      <c r="C717" s="233"/>
      <c r="D717" s="234" t="s">
        <v>150</v>
      </c>
      <c r="E717" s="235" t="s">
        <v>1</v>
      </c>
      <c r="F717" s="236" t="s">
        <v>1532</v>
      </c>
      <c r="G717" s="233"/>
      <c r="H717" s="235" t="s">
        <v>1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150</v>
      </c>
      <c r="AU717" s="242" t="s">
        <v>87</v>
      </c>
      <c r="AV717" s="13" t="s">
        <v>84</v>
      </c>
      <c r="AW717" s="13" t="s">
        <v>32</v>
      </c>
      <c r="AX717" s="13" t="s">
        <v>76</v>
      </c>
      <c r="AY717" s="242" t="s">
        <v>140</v>
      </c>
    </row>
    <row r="718" s="13" customFormat="1">
      <c r="A718" s="13"/>
      <c r="B718" s="232"/>
      <c r="C718" s="233"/>
      <c r="D718" s="234" t="s">
        <v>150</v>
      </c>
      <c r="E718" s="235" t="s">
        <v>1</v>
      </c>
      <c r="F718" s="236" t="s">
        <v>1537</v>
      </c>
      <c r="G718" s="233"/>
      <c r="H718" s="235" t="s">
        <v>1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150</v>
      </c>
      <c r="AU718" s="242" t="s">
        <v>87</v>
      </c>
      <c r="AV718" s="13" t="s">
        <v>84</v>
      </c>
      <c r="AW718" s="13" t="s">
        <v>32</v>
      </c>
      <c r="AX718" s="13" t="s">
        <v>76</v>
      </c>
      <c r="AY718" s="242" t="s">
        <v>140</v>
      </c>
    </row>
    <row r="719" s="13" customFormat="1">
      <c r="A719" s="13"/>
      <c r="B719" s="232"/>
      <c r="C719" s="233"/>
      <c r="D719" s="234" t="s">
        <v>150</v>
      </c>
      <c r="E719" s="235" t="s">
        <v>1</v>
      </c>
      <c r="F719" s="236" t="s">
        <v>1538</v>
      </c>
      <c r="G719" s="233"/>
      <c r="H719" s="235" t="s">
        <v>1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150</v>
      </c>
      <c r="AU719" s="242" t="s">
        <v>87</v>
      </c>
      <c r="AV719" s="13" t="s">
        <v>84</v>
      </c>
      <c r="AW719" s="13" t="s">
        <v>32</v>
      </c>
      <c r="AX719" s="13" t="s">
        <v>76</v>
      </c>
      <c r="AY719" s="242" t="s">
        <v>140</v>
      </c>
    </row>
    <row r="720" s="14" customFormat="1">
      <c r="A720" s="14"/>
      <c r="B720" s="243"/>
      <c r="C720" s="244"/>
      <c r="D720" s="234" t="s">
        <v>150</v>
      </c>
      <c r="E720" s="245" t="s">
        <v>1</v>
      </c>
      <c r="F720" s="246" t="s">
        <v>1539</v>
      </c>
      <c r="G720" s="244"/>
      <c r="H720" s="247">
        <v>1936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150</v>
      </c>
      <c r="AU720" s="253" t="s">
        <v>87</v>
      </c>
      <c r="AV720" s="14" t="s">
        <v>87</v>
      </c>
      <c r="AW720" s="14" t="s">
        <v>32</v>
      </c>
      <c r="AX720" s="14" t="s">
        <v>76</v>
      </c>
      <c r="AY720" s="253" t="s">
        <v>140</v>
      </c>
    </row>
    <row r="721" s="13" customFormat="1">
      <c r="A721" s="13"/>
      <c r="B721" s="232"/>
      <c r="C721" s="233"/>
      <c r="D721" s="234" t="s">
        <v>150</v>
      </c>
      <c r="E721" s="235" t="s">
        <v>1</v>
      </c>
      <c r="F721" s="236" t="s">
        <v>1540</v>
      </c>
      <c r="G721" s="233"/>
      <c r="H721" s="235" t="s">
        <v>1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2" t="s">
        <v>150</v>
      </c>
      <c r="AU721" s="242" t="s">
        <v>87</v>
      </c>
      <c r="AV721" s="13" t="s">
        <v>84</v>
      </c>
      <c r="AW721" s="13" t="s">
        <v>32</v>
      </c>
      <c r="AX721" s="13" t="s">
        <v>76</v>
      </c>
      <c r="AY721" s="242" t="s">
        <v>140</v>
      </c>
    </row>
    <row r="722" s="14" customFormat="1">
      <c r="A722" s="14"/>
      <c r="B722" s="243"/>
      <c r="C722" s="244"/>
      <c r="D722" s="234" t="s">
        <v>150</v>
      </c>
      <c r="E722" s="245" t="s">
        <v>1</v>
      </c>
      <c r="F722" s="246" t="s">
        <v>1541</v>
      </c>
      <c r="G722" s="244"/>
      <c r="H722" s="247">
        <v>9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150</v>
      </c>
      <c r="AU722" s="253" t="s">
        <v>87</v>
      </c>
      <c r="AV722" s="14" t="s">
        <v>87</v>
      </c>
      <c r="AW722" s="14" t="s">
        <v>32</v>
      </c>
      <c r="AX722" s="14" t="s">
        <v>76</v>
      </c>
      <c r="AY722" s="253" t="s">
        <v>140</v>
      </c>
    </row>
    <row r="723" s="13" customFormat="1">
      <c r="A723" s="13"/>
      <c r="B723" s="232"/>
      <c r="C723" s="233"/>
      <c r="D723" s="234" t="s">
        <v>150</v>
      </c>
      <c r="E723" s="235" t="s">
        <v>1</v>
      </c>
      <c r="F723" s="236" t="s">
        <v>1542</v>
      </c>
      <c r="G723" s="233"/>
      <c r="H723" s="235" t="s">
        <v>1</v>
      </c>
      <c r="I723" s="237"/>
      <c r="J723" s="233"/>
      <c r="K723" s="233"/>
      <c r="L723" s="238"/>
      <c r="M723" s="239"/>
      <c r="N723" s="240"/>
      <c r="O723" s="240"/>
      <c r="P723" s="240"/>
      <c r="Q723" s="240"/>
      <c r="R723" s="240"/>
      <c r="S723" s="240"/>
      <c r="T723" s="24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2" t="s">
        <v>150</v>
      </c>
      <c r="AU723" s="242" t="s">
        <v>87</v>
      </c>
      <c r="AV723" s="13" t="s">
        <v>84</v>
      </c>
      <c r="AW723" s="13" t="s">
        <v>32</v>
      </c>
      <c r="AX723" s="13" t="s">
        <v>76</v>
      </c>
      <c r="AY723" s="242" t="s">
        <v>140</v>
      </c>
    </row>
    <row r="724" s="13" customFormat="1">
      <c r="A724" s="13"/>
      <c r="B724" s="232"/>
      <c r="C724" s="233"/>
      <c r="D724" s="234" t="s">
        <v>150</v>
      </c>
      <c r="E724" s="235" t="s">
        <v>1</v>
      </c>
      <c r="F724" s="236" t="s">
        <v>1543</v>
      </c>
      <c r="G724" s="233"/>
      <c r="H724" s="235" t="s">
        <v>1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150</v>
      </c>
      <c r="AU724" s="242" t="s">
        <v>87</v>
      </c>
      <c r="AV724" s="13" t="s">
        <v>84</v>
      </c>
      <c r="AW724" s="13" t="s">
        <v>32</v>
      </c>
      <c r="AX724" s="13" t="s">
        <v>76</v>
      </c>
      <c r="AY724" s="242" t="s">
        <v>140</v>
      </c>
    </row>
    <row r="725" s="14" customFormat="1">
      <c r="A725" s="14"/>
      <c r="B725" s="243"/>
      <c r="C725" s="244"/>
      <c r="D725" s="234" t="s">
        <v>150</v>
      </c>
      <c r="E725" s="245" t="s">
        <v>1</v>
      </c>
      <c r="F725" s="246" t="s">
        <v>1544</v>
      </c>
      <c r="G725" s="244"/>
      <c r="H725" s="247">
        <v>360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150</v>
      </c>
      <c r="AU725" s="253" t="s">
        <v>87</v>
      </c>
      <c r="AV725" s="14" t="s">
        <v>87</v>
      </c>
      <c r="AW725" s="14" t="s">
        <v>32</v>
      </c>
      <c r="AX725" s="14" t="s">
        <v>76</v>
      </c>
      <c r="AY725" s="253" t="s">
        <v>140</v>
      </c>
    </row>
    <row r="726" s="13" customFormat="1">
      <c r="A726" s="13"/>
      <c r="B726" s="232"/>
      <c r="C726" s="233"/>
      <c r="D726" s="234" t="s">
        <v>150</v>
      </c>
      <c r="E726" s="235" t="s">
        <v>1</v>
      </c>
      <c r="F726" s="236" t="s">
        <v>1545</v>
      </c>
      <c r="G726" s="233"/>
      <c r="H726" s="235" t="s">
        <v>1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150</v>
      </c>
      <c r="AU726" s="242" t="s">
        <v>87</v>
      </c>
      <c r="AV726" s="13" t="s">
        <v>84</v>
      </c>
      <c r="AW726" s="13" t="s">
        <v>32</v>
      </c>
      <c r="AX726" s="13" t="s">
        <v>76</v>
      </c>
      <c r="AY726" s="242" t="s">
        <v>140</v>
      </c>
    </row>
    <row r="727" s="14" customFormat="1">
      <c r="A727" s="14"/>
      <c r="B727" s="243"/>
      <c r="C727" s="244"/>
      <c r="D727" s="234" t="s">
        <v>150</v>
      </c>
      <c r="E727" s="245" t="s">
        <v>1</v>
      </c>
      <c r="F727" s="246" t="s">
        <v>1086</v>
      </c>
      <c r="G727" s="244"/>
      <c r="H727" s="247">
        <v>10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150</v>
      </c>
      <c r="AU727" s="253" t="s">
        <v>87</v>
      </c>
      <c r="AV727" s="14" t="s">
        <v>87</v>
      </c>
      <c r="AW727" s="14" t="s">
        <v>32</v>
      </c>
      <c r="AX727" s="14" t="s">
        <v>76</v>
      </c>
      <c r="AY727" s="253" t="s">
        <v>140</v>
      </c>
    </row>
    <row r="728" s="15" customFormat="1">
      <c r="A728" s="15"/>
      <c r="B728" s="254"/>
      <c r="C728" s="255"/>
      <c r="D728" s="234" t="s">
        <v>150</v>
      </c>
      <c r="E728" s="256" t="s">
        <v>1</v>
      </c>
      <c r="F728" s="257" t="s">
        <v>173</v>
      </c>
      <c r="G728" s="255"/>
      <c r="H728" s="258">
        <v>2315</v>
      </c>
      <c r="I728" s="259"/>
      <c r="J728" s="255"/>
      <c r="K728" s="255"/>
      <c r="L728" s="260"/>
      <c r="M728" s="261"/>
      <c r="N728" s="262"/>
      <c r="O728" s="262"/>
      <c r="P728" s="262"/>
      <c r="Q728" s="262"/>
      <c r="R728" s="262"/>
      <c r="S728" s="262"/>
      <c r="T728" s="263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4" t="s">
        <v>150</v>
      </c>
      <c r="AU728" s="264" t="s">
        <v>87</v>
      </c>
      <c r="AV728" s="15" t="s">
        <v>148</v>
      </c>
      <c r="AW728" s="15" t="s">
        <v>32</v>
      </c>
      <c r="AX728" s="15" t="s">
        <v>84</v>
      </c>
      <c r="AY728" s="264" t="s">
        <v>140</v>
      </c>
    </row>
    <row r="729" s="2" customFormat="1" ht="24.15" customHeight="1">
      <c r="A729" s="39"/>
      <c r="B729" s="40"/>
      <c r="C729" s="219" t="s">
        <v>783</v>
      </c>
      <c r="D729" s="219" t="s">
        <v>143</v>
      </c>
      <c r="E729" s="220" t="s">
        <v>1546</v>
      </c>
      <c r="F729" s="221" t="s">
        <v>1547</v>
      </c>
      <c r="G729" s="222" t="s">
        <v>155</v>
      </c>
      <c r="H729" s="223">
        <v>55</v>
      </c>
      <c r="I729" s="224"/>
      <c r="J729" s="225">
        <f>ROUND(I729*H729,2)</f>
        <v>0</v>
      </c>
      <c r="K729" s="221" t="s">
        <v>147</v>
      </c>
      <c r="L729" s="45"/>
      <c r="M729" s="226" t="s">
        <v>1</v>
      </c>
      <c r="N729" s="227" t="s">
        <v>41</v>
      </c>
      <c r="O729" s="92"/>
      <c r="P729" s="228">
        <f>O729*H729</f>
        <v>0</v>
      </c>
      <c r="Q729" s="228">
        <v>0.0033600000000000001</v>
      </c>
      <c r="R729" s="228">
        <f>Q729*H729</f>
        <v>0.18480000000000002</v>
      </c>
      <c r="S729" s="228">
        <v>0</v>
      </c>
      <c r="T729" s="229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0" t="s">
        <v>148</v>
      </c>
      <c r="AT729" s="230" t="s">
        <v>143</v>
      </c>
      <c r="AU729" s="230" t="s">
        <v>87</v>
      </c>
      <c r="AY729" s="18" t="s">
        <v>140</v>
      </c>
      <c r="BE729" s="231">
        <f>IF(N729="základní",J729,0)</f>
        <v>0</v>
      </c>
      <c r="BF729" s="231">
        <f>IF(N729="snížená",J729,0)</f>
        <v>0</v>
      </c>
      <c r="BG729" s="231">
        <f>IF(N729="zákl. přenesená",J729,0)</f>
        <v>0</v>
      </c>
      <c r="BH729" s="231">
        <f>IF(N729="sníž. přenesená",J729,0)</f>
        <v>0</v>
      </c>
      <c r="BI729" s="231">
        <f>IF(N729="nulová",J729,0)</f>
        <v>0</v>
      </c>
      <c r="BJ729" s="18" t="s">
        <v>84</v>
      </c>
      <c r="BK729" s="231">
        <f>ROUND(I729*H729,2)</f>
        <v>0</v>
      </c>
      <c r="BL729" s="18" t="s">
        <v>148</v>
      </c>
      <c r="BM729" s="230" t="s">
        <v>1548</v>
      </c>
    </row>
    <row r="730" s="13" customFormat="1">
      <c r="A730" s="13"/>
      <c r="B730" s="232"/>
      <c r="C730" s="233"/>
      <c r="D730" s="234" t="s">
        <v>150</v>
      </c>
      <c r="E730" s="235" t="s">
        <v>1</v>
      </c>
      <c r="F730" s="236" t="s">
        <v>1532</v>
      </c>
      <c r="G730" s="233"/>
      <c r="H730" s="235" t="s">
        <v>1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150</v>
      </c>
      <c r="AU730" s="242" t="s">
        <v>87</v>
      </c>
      <c r="AV730" s="13" t="s">
        <v>84</v>
      </c>
      <c r="AW730" s="13" t="s">
        <v>32</v>
      </c>
      <c r="AX730" s="13" t="s">
        <v>76</v>
      </c>
      <c r="AY730" s="242" t="s">
        <v>140</v>
      </c>
    </row>
    <row r="731" s="13" customFormat="1">
      <c r="A731" s="13"/>
      <c r="B731" s="232"/>
      <c r="C731" s="233"/>
      <c r="D731" s="234" t="s">
        <v>150</v>
      </c>
      <c r="E731" s="235" t="s">
        <v>1</v>
      </c>
      <c r="F731" s="236" t="s">
        <v>1549</v>
      </c>
      <c r="G731" s="233"/>
      <c r="H731" s="235" t="s">
        <v>1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2" t="s">
        <v>150</v>
      </c>
      <c r="AU731" s="242" t="s">
        <v>87</v>
      </c>
      <c r="AV731" s="13" t="s">
        <v>84</v>
      </c>
      <c r="AW731" s="13" t="s">
        <v>32</v>
      </c>
      <c r="AX731" s="13" t="s">
        <v>76</v>
      </c>
      <c r="AY731" s="242" t="s">
        <v>140</v>
      </c>
    </row>
    <row r="732" s="14" customFormat="1">
      <c r="A732" s="14"/>
      <c r="B732" s="243"/>
      <c r="C732" s="244"/>
      <c r="D732" s="234" t="s">
        <v>150</v>
      </c>
      <c r="E732" s="245" t="s">
        <v>1</v>
      </c>
      <c r="F732" s="246" t="s">
        <v>1365</v>
      </c>
      <c r="G732" s="244"/>
      <c r="H732" s="247">
        <v>55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150</v>
      </c>
      <c r="AU732" s="253" t="s">
        <v>87</v>
      </c>
      <c r="AV732" s="14" t="s">
        <v>87</v>
      </c>
      <c r="AW732" s="14" t="s">
        <v>32</v>
      </c>
      <c r="AX732" s="14" t="s">
        <v>84</v>
      </c>
      <c r="AY732" s="253" t="s">
        <v>140</v>
      </c>
    </row>
    <row r="733" s="2" customFormat="1" ht="24.15" customHeight="1">
      <c r="A733" s="39"/>
      <c r="B733" s="40"/>
      <c r="C733" s="219" t="s">
        <v>790</v>
      </c>
      <c r="D733" s="219" t="s">
        <v>143</v>
      </c>
      <c r="E733" s="220" t="s">
        <v>1550</v>
      </c>
      <c r="F733" s="221" t="s">
        <v>1551</v>
      </c>
      <c r="G733" s="222" t="s">
        <v>155</v>
      </c>
      <c r="H733" s="223">
        <v>573</v>
      </c>
      <c r="I733" s="224"/>
      <c r="J733" s="225">
        <f>ROUND(I733*H733,2)</f>
        <v>0</v>
      </c>
      <c r="K733" s="221" t="s">
        <v>147</v>
      </c>
      <c r="L733" s="45"/>
      <c r="M733" s="226" t="s">
        <v>1</v>
      </c>
      <c r="N733" s="227" t="s">
        <v>41</v>
      </c>
      <c r="O733" s="92"/>
      <c r="P733" s="228">
        <f>O733*H733</f>
        <v>0</v>
      </c>
      <c r="Q733" s="228">
        <v>0.0045999999999999999</v>
      </c>
      <c r="R733" s="228">
        <f>Q733*H733</f>
        <v>2.6358000000000001</v>
      </c>
      <c r="S733" s="228">
        <v>0</v>
      </c>
      <c r="T733" s="22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0" t="s">
        <v>148</v>
      </c>
      <c r="AT733" s="230" t="s">
        <v>143</v>
      </c>
      <c r="AU733" s="230" t="s">
        <v>87</v>
      </c>
      <c r="AY733" s="18" t="s">
        <v>140</v>
      </c>
      <c r="BE733" s="231">
        <f>IF(N733="základní",J733,0)</f>
        <v>0</v>
      </c>
      <c r="BF733" s="231">
        <f>IF(N733="snížená",J733,0)</f>
        <v>0</v>
      </c>
      <c r="BG733" s="231">
        <f>IF(N733="zákl. přenesená",J733,0)</f>
        <v>0</v>
      </c>
      <c r="BH733" s="231">
        <f>IF(N733="sníž. přenesená",J733,0)</f>
        <v>0</v>
      </c>
      <c r="BI733" s="231">
        <f>IF(N733="nulová",J733,0)</f>
        <v>0</v>
      </c>
      <c r="BJ733" s="18" t="s">
        <v>84</v>
      </c>
      <c r="BK733" s="231">
        <f>ROUND(I733*H733,2)</f>
        <v>0</v>
      </c>
      <c r="BL733" s="18" t="s">
        <v>148</v>
      </c>
      <c r="BM733" s="230" t="s">
        <v>1552</v>
      </c>
    </row>
    <row r="734" s="13" customFormat="1">
      <c r="A734" s="13"/>
      <c r="B734" s="232"/>
      <c r="C734" s="233"/>
      <c r="D734" s="234" t="s">
        <v>150</v>
      </c>
      <c r="E734" s="235" t="s">
        <v>1</v>
      </c>
      <c r="F734" s="236" t="s">
        <v>1532</v>
      </c>
      <c r="G734" s="233"/>
      <c r="H734" s="235" t="s">
        <v>1</v>
      </c>
      <c r="I734" s="237"/>
      <c r="J734" s="233"/>
      <c r="K734" s="233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150</v>
      </c>
      <c r="AU734" s="242" t="s">
        <v>87</v>
      </c>
      <c r="AV734" s="13" t="s">
        <v>84</v>
      </c>
      <c r="AW734" s="13" t="s">
        <v>32</v>
      </c>
      <c r="AX734" s="13" t="s">
        <v>76</v>
      </c>
      <c r="AY734" s="242" t="s">
        <v>140</v>
      </c>
    </row>
    <row r="735" s="13" customFormat="1">
      <c r="A735" s="13"/>
      <c r="B735" s="232"/>
      <c r="C735" s="233"/>
      <c r="D735" s="234" t="s">
        <v>150</v>
      </c>
      <c r="E735" s="235" t="s">
        <v>1</v>
      </c>
      <c r="F735" s="236" t="s">
        <v>1553</v>
      </c>
      <c r="G735" s="233"/>
      <c r="H735" s="235" t="s">
        <v>1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150</v>
      </c>
      <c r="AU735" s="242" t="s">
        <v>87</v>
      </c>
      <c r="AV735" s="13" t="s">
        <v>84</v>
      </c>
      <c r="AW735" s="13" t="s">
        <v>32</v>
      </c>
      <c r="AX735" s="13" t="s">
        <v>76</v>
      </c>
      <c r="AY735" s="242" t="s">
        <v>140</v>
      </c>
    </row>
    <row r="736" s="13" customFormat="1">
      <c r="A736" s="13"/>
      <c r="B736" s="232"/>
      <c r="C736" s="233"/>
      <c r="D736" s="234" t="s">
        <v>150</v>
      </c>
      <c r="E736" s="235" t="s">
        <v>1</v>
      </c>
      <c r="F736" s="236" t="s">
        <v>1210</v>
      </c>
      <c r="G736" s="233"/>
      <c r="H736" s="235" t="s">
        <v>1</v>
      </c>
      <c r="I736" s="237"/>
      <c r="J736" s="233"/>
      <c r="K736" s="233"/>
      <c r="L736" s="238"/>
      <c r="M736" s="239"/>
      <c r="N736" s="240"/>
      <c r="O736" s="240"/>
      <c r="P736" s="240"/>
      <c r="Q736" s="240"/>
      <c r="R736" s="240"/>
      <c r="S736" s="240"/>
      <c r="T736" s="24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2" t="s">
        <v>150</v>
      </c>
      <c r="AU736" s="242" t="s">
        <v>87</v>
      </c>
      <c r="AV736" s="13" t="s">
        <v>84</v>
      </c>
      <c r="AW736" s="13" t="s">
        <v>32</v>
      </c>
      <c r="AX736" s="13" t="s">
        <v>76</v>
      </c>
      <c r="AY736" s="242" t="s">
        <v>140</v>
      </c>
    </row>
    <row r="737" s="14" customFormat="1">
      <c r="A737" s="14"/>
      <c r="B737" s="243"/>
      <c r="C737" s="244"/>
      <c r="D737" s="234" t="s">
        <v>150</v>
      </c>
      <c r="E737" s="245" t="s">
        <v>1</v>
      </c>
      <c r="F737" s="246" t="s">
        <v>1211</v>
      </c>
      <c r="G737" s="244"/>
      <c r="H737" s="247">
        <v>453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150</v>
      </c>
      <c r="AU737" s="253" t="s">
        <v>87</v>
      </c>
      <c r="AV737" s="14" t="s">
        <v>87</v>
      </c>
      <c r="AW737" s="14" t="s">
        <v>32</v>
      </c>
      <c r="AX737" s="14" t="s">
        <v>76</v>
      </c>
      <c r="AY737" s="253" t="s">
        <v>140</v>
      </c>
    </row>
    <row r="738" s="13" customFormat="1">
      <c r="A738" s="13"/>
      <c r="B738" s="232"/>
      <c r="C738" s="233"/>
      <c r="D738" s="234" t="s">
        <v>150</v>
      </c>
      <c r="E738" s="235" t="s">
        <v>1</v>
      </c>
      <c r="F738" s="236" t="s">
        <v>1554</v>
      </c>
      <c r="G738" s="233"/>
      <c r="H738" s="235" t="s">
        <v>1</v>
      </c>
      <c r="I738" s="237"/>
      <c r="J738" s="233"/>
      <c r="K738" s="233"/>
      <c r="L738" s="238"/>
      <c r="M738" s="239"/>
      <c r="N738" s="240"/>
      <c r="O738" s="240"/>
      <c r="P738" s="240"/>
      <c r="Q738" s="240"/>
      <c r="R738" s="240"/>
      <c r="S738" s="240"/>
      <c r="T738" s="24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2" t="s">
        <v>150</v>
      </c>
      <c r="AU738" s="242" t="s">
        <v>87</v>
      </c>
      <c r="AV738" s="13" t="s">
        <v>84</v>
      </c>
      <c r="AW738" s="13" t="s">
        <v>32</v>
      </c>
      <c r="AX738" s="13" t="s">
        <v>76</v>
      </c>
      <c r="AY738" s="242" t="s">
        <v>140</v>
      </c>
    </row>
    <row r="739" s="13" customFormat="1">
      <c r="A739" s="13"/>
      <c r="B739" s="232"/>
      <c r="C739" s="233"/>
      <c r="D739" s="234" t="s">
        <v>150</v>
      </c>
      <c r="E739" s="235" t="s">
        <v>1</v>
      </c>
      <c r="F739" s="236" t="s">
        <v>1543</v>
      </c>
      <c r="G739" s="233"/>
      <c r="H739" s="235" t="s">
        <v>1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2" t="s">
        <v>150</v>
      </c>
      <c r="AU739" s="242" t="s">
        <v>87</v>
      </c>
      <c r="AV739" s="13" t="s">
        <v>84</v>
      </c>
      <c r="AW739" s="13" t="s">
        <v>32</v>
      </c>
      <c r="AX739" s="13" t="s">
        <v>76</v>
      </c>
      <c r="AY739" s="242" t="s">
        <v>140</v>
      </c>
    </row>
    <row r="740" s="14" customFormat="1">
      <c r="A740" s="14"/>
      <c r="B740" s="243"/>
      <c r="C740" s="244"/>
      <c r="D740" s="234" t="s">
        <v>150</v>
      </c>
      <c r="E740" s="245" t="s">
        <v>1</v>
      </c>
      <c r="F740" s="246" t="s">
        <v>1555</v>
      </c>
      <c r="G740" s="244"/>
      <c r="H740" s="247">
        <v>120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150</v>
      </c>
      <c r="AU740" s="253" t="s">
        <v>87</v>
      </c>
      <c r="AV740" s="14" t="s">
        <v>87</v>
      </c>
      <c r="AW740" s="14" t="s">
        <v>32</v>
      </c>
      <c r="AX740" s="14" t="s">
        <v>76</v>
      </c>
      <c r="AY740" s="253" t="s">
        <v>140</v>
      </c>
    </row>
    <row r="741" s="15" customFormat="1">
      <c r="A741" s="15"/>
      <c r="B741" s="254"/>
      <c r="C741" s="255"/>
      <c r="D741" s="234" t="s">
        <v>150</v>
      </c>
      <c r="E741" s="256" t="s">
        <v>1</v>
      </c>
      <c r="F741" s="257" t="s">
        <v>173</v>
      </c>
      <c r="G741" s="255"/>
      <c r="H741" s="258">
        <v>573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4" t="s">
        <v>150</v>
      </c>
      <c r="AU741" s="264" t="s">
        <v>87</v>
      </c>
      <c r="AV741" s="15" t="s">
        <v>148</v>
      </c>
      <c r="AW741" s="15" t="s">
        <v>32</v>
      </c>
      <c r="AX741" s="15" t="s">
        <v>84</v>
      </c>
      <c r="AY741" s="264" t="s">
        <v>140</v>
      </c>
    </row>
    <row r="742" s="2" customFormat="1" ht="24.15" customHeight="1">
      <c r="A742" s="39"/>
      <c r="B742" s="40"/>
      <c r="C742" s="219" t="s">
        <v>796</v>
      </c>
      <c r="D742" s="219" t="s">
        <v>143</v>
      </c>
      <c r="E742" s="220" t="s">
        <v>1550</v>
      </c>
      <c r="F742" s="221" t="s">
        <v>1551</v>
      </c>
      <c r="G742" s="222" t="s">
        <v>155</v>
      </c>
      <c r="H742" s="223">
        <v>260</v>
      </c>
      <c r="I742" s="224"/>
      <c r="J742" s="225">
        <f>ROUND(I742*H742,2)</f>
        <v>0</v>
      </c>
      <c r="K742" s="221" t="s">
        <v>147</v>
      </c>
      <c r="L742" s="45"/>
      <c r="M742" s="226" t="s">
        <v>1</v>
      </c>
      <c r="N742" s="227" t="s">
        <v>41</v>
      </c>
      <c r="O742" s="92"/>
      <c r="P742" s="228">
        <f>O742*H742</f>
        <v>0</v>
      </c>
      <c r="Q742" s="228">
        <v>0.0045999999999999999</v>
      </c>
      <c r="R742" s="228">
        <f>Q742*H742</f>
        <v>1.196</v>
      </c>
      <c r="S742" s="228">
        <v>0</v>
      </c>
      <c r="T742" s="229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0" t="s">
        <v>148</v>
      </c>
      <c r="AT742" s="230" t="s">
        <v>143</v>
      </c>
      <c r="AU742" s="230" t="s">
        <v>87</v>
      </c>
      <c r="AY742" s="18" t="s">
        <v>140</v>
      </c>
      <c r="BE742" s="231">
        <f>IF(N742="základní",J742,0)</f>
        <v>0</v>
      </c>
      <c r="BF742" s="231">
        <f>IF(N742="snížená",J742,0)</f>
        <v>0</v>
      </c>
      <c r="BG742" s="231">
        <f>IF(N742="zákl. přenesená",J742,0)</f>
        <v>0</v>
      </c>
      <c r="BH742" s="231">
        <f>IF(N742="sníž. přenesená",J742,0)</f>
        <v>0</v>
      </c>
      <c r="BI742" s="231">
        <f>IF(N742="nulová",J742,0)</f>
        <v>0</v>
      </c>
      <c r="BJ742" s="18" t="s">
        <v>84</v>
      </c>
      <c r="BK742" s="231">
        <f>ROUND(I742*H742,2)</f>
        <v>0</v>
      </c>
      <c r="BL742" s="18" t="s">
        <v>148</v>
      </c>
      <c r="BM742" s="230" t="s">
        <v>1556</v>
      </c>
    </row>
    <row r="743" s="13" customFormat="1">
      <c r="A743" s="13"/>
      <c r="B743" s="232"/>
      <c r="C743" s="233"/>
      <c r="D743" s="234" t="s">
        <v>150</v>
      </c>
      <c r="E743" s="235" t="s">
        <v>1</v>
      </c>
      <c r="F743" s="236" t="s">
        <v>1557</v>
      </c>
      <c r="G743" s="233"/>
      <c r="H743" s="235" t="s">
        <v>1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2" t="s">
        <v>150</v>
      </c>
      <c r="AU743" s="242" t="s">
        <v>87</v>
      </c>
      <c r="AV743" s="13" t="s">
        <v>84</v>
      </c>
      <c r="AW743" s="13" t="s">
        <v>32</v>
      </c>
      <c r="AX743" s="13" t="s">
        <v>76</v>
      </c>
      <c r="AY743" s="242" t="s">
        <v>140</v>
      </c>
    </row>
    <row r="744" s="13" customFormat="1">
      <c r="A744" s="13"/>
      <c r="B744" s="232"/>
      <c r="C744" s="233"/>
      <c r="D744" s="234" t="s">
        <v>150</v>
      </c>
      <c r="E744" s="235" t="s">
        <v>1</v>
      </c>
      <c r="F744" s="236" t="s">
        <v>1558</v>
      </c>
      <c r="G744" s="233"/>
      <c r="H744" s="235" t="s">
        <v>1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150</v>
      </c>
      <c r="AU744" s="242" t="s">
        <v>87</v>
      </c>
      <c r="AV744" s="13" t="s">
        <v>84</v>
      </c>
      <c r="AW744" s="13" t="s">
        <v>32</v>
      </c>
      <c r="AX744" s="13" t="s">
        <v>76</v>
      </c>
      <c r="AY744" s="242" t="s">
        <v>140</v>
      </c>
    </row>
    <row r="745" s="13" customFormat="1">
      <c r="A745" s="13"/>
      <c r="B745" s="232"/>
      <c r="C745" s="233"/>
      <c r="D745" s="234" t="s">
        <v>150</v>
      </c>
      <c r="E745" s="235" t="s">
        <v>1</v>
      </c>
      <c r="F745" s="236" t="s">
        <v>1559</v>
      </c>
      <c r="G745" s="233"/>
      <c r="H745" s="235" t="s">
        <v>1</v>
      </c>
      <c r="I745" s="237"/>
      <c r="J745" s="233"/>
      <c r="K745" s="233"/>
      <c r="L745" s="238"/>
      <c r="M745" s="239"/>
      <c r="N745" s="240"/>
      <c r="O745" s="240"/>
      <c r="P745" s="240"/>
      <c r="Q745" s="240"/>
      <c r="R745" s="240"/>
      <c r="S745" s="240"/>
      <c r="T745" s="24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2" t="s">
        <v>150</v>
      </c>
      <c r="AU745" s="242" t="s">
        <v>87</v>
      </c>
      <c r="AV745" s="13" t="s">
        <v>84</v>
      </c>
      <c r="AW745" s="13" t="s">
        <v>32</v>
      </c>
      <c r="AX745" s="13" t="s">
        <v>76</v>
      </c>
      <c r="AY745" s="242" t="s">
        <v>140</v>
      </c>
    </row>
    <row r="746" s="13" customFormat="1">
      <c r="A746" s="13"/>
      <c r="B746" s="232"/>
      <c r="C746" s="233"/>
      <c r="D746" s="234" t="s">
        <v>150</v>
      </c>
      <c r="E746" s="235" t="s">
        <v>1</v>
      </c>
      <c r="F746" s="236" t="s">
        <v>1174</v>
      </c>
      <c r="G746" s="233"/>
      <c r="H746" s="235" t="s">
        <v>1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2" t="s">
        <v>150</v>
      </c>
      <c r="AU746" s="242" t="s">
        <v>87</v>
      </c>
      <c r="AV746" s="13" t="s">
        <v>84</v>
      </c>
      <c r="AW746" s="13" t="s">
        <v>32</v>
      </c>
      <c r="AX746" s="13" t="s">
        <v>76</v>
      </c>
      <c r="AY746" s="242" t="s">
        <v>140</v>
      </c>
    </row>
    <row r="747" s="14" customFormat="1">
      <c r="A747" s="14"/>
      <c r="B747" s="243"/>
      <c r="C747" s="244"/>
      <c r="D747" s="234" t="s">
        <v>150</v>
      </c>
      <c r="E747" s="245" t="s">
        <v>1</v>
      </c>
      <c r="F747" s="246" t="s">
        <v>1208</v>
      </c>
      <c r="G747" s="244"/>
      <c r="H747" s="247">
        <v>231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150</v>
      </c>
      <c r="AU747" s="253" t="s">
        <v>87</v>
      </c>
      <c r="AV747" s="14" t="s">
        <v>87</v>
      </c>
      <c r="AW747" s="14" t="s">
        <v>32</v>
      </c>
      <c r="AX747" s="14" t="s">
        <v>76</v>
      </c>
      <c r="AY747" s="253" t="s">
        <v>140</v>
      </c>
    </row>
    <row r="748" s="13" customFormat="1">
      <c r="A748" s="13"/>
      <c r="B748" s="232"/>
      <c r="C748" s="233"/>
      <c r="D748" s="234" t="s">
        <v>150</v>
      </c>
      <c r="E748" s="235" t="s">
        <v>1</v>
      </c>
      <c r="F748" s="236" t="s">
        <v>1560</v>
      </c>
      <c r="G748" s="233"/>
      <c r="H748" s="235" t="s">
        <v>1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2" t="s">
        <v>150</v>
      </c>
      <c r="AU748" s="242" t="s">
        <v>87</v>
      </c>
      <c r="AV748" s="13" t="s">
        <v>84</v>
      </c>
      <c r="AW748" s="13" t="s">
        <v>32</v>
      </c>
      <c r="AX748" s="13" t="s">
        <v>76</v>
      </c>
      <c r="AY748" s="242" t="s">
        <v>140</v>
      </c>
    </row>
    <row r="749" s="14" customFormat="1">
      <c r="A749" s="14"/>
      <c r="B749" s="243"/>
      <c r="C749" s="244"/>
      <c r="D749" s="234" t="s">
        <v>150</v>
      </c>
      <c r="E749" s="245" t="s">
        <v>1</v>
      </c>
      <c r="F749" s="246" t="s">
        <v>1561</v>
      </c>
      <c r="G749" s="244"/>
      <c r="H749" s="247">
        <v>29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3" t="s">
        <v>150</v>
      </c>
      <c r="AU749" s="253" t="s">
        <v>87</v>
      </c>
      <c r="AV749" s="14" t="s">
        <v>87</v>
      </c>
      <c r="AW749" s="14" t="s">
        <v>32</v>
      </c>
      <c r="AX749" s="14" t="s">
        <v>76</v>
      </c>
      <c r="AY749" s="253" t="s">
        <v>140</v>
      </c>
    </row>
    <row r="750" s="15" customFormat="1">
      <c r="A750" s="15"/>
      <c r="B750" s="254"/>
      <c r="C750" s="255"/>
      <c r="D750" s="234" t="s">
        <v>150</v>
      </c>
      <c r="E750" s="256" t="s">
        <v>1</v>
      </c>
      <c r="F750" s="257" t="s">
        <v>173</v>
      </c>
      <c r="G750" s="255"/>
      <c r="H750" s="258">
        <v>260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4" t="s">
        <v>150</v>
      </c>
      <c r="AU750" s="264" t="s">
        <v>87</v>
      </c>
      <c r="AV750" s="15" t="s">
        <v>148</v>
      </c>
      <c r="AW750" s="15" t="s">
        <v>32</v>
      </c>
      <c r="AX750" s="15" t="s">
        <v>84</v>
      </c>
      <c r="AY750" s="264" t="s">
        <v>140</v>
      </c>
    </row>
    <row r="751" s="2" customFormat="1" ht="24.15" customHeight="1">
      <c r="A751" s="39"/>
      <c r="B751" s="40"/>
      <c r="C751" s="219" t="s">
        <v>1562</v>
      </c>
      <c r="D751" s="219" t="s">
        <v>143</v>
      </c>
      <c r="E751" s="220" t="s">
        <v>1563</v>
      </c>
      <c r="F751" s="221" t="s">
        <v>1564</v>
      </c>
      <c r="G751" s="222" t="s">
        <v>155</v>
      </c>
      <c r="H751" s="223">
        <v>206</v>
      </c>
      <c r="I751" s="224"/>
      <c r="J751" s="225">
        <f>ROUND(I751*H751,2)</f>
        <v>0</v>
      </c>
      <c r="K751" s="221" t="s">
        <v>147</v>
      </c>
      <c r="L751" s="45"/>
      <c r="M751" s="226" t="s">
        <v>1</v>
      </c>
      <c r="N751" s="227" t="s">
        <v>41</v>
      </c>
      <c r="O751" s="92"/>
      <c r="P751" s="228">
        <f>O751*H751</f>
        <v>0</v>
      </c>
      <c r="Q751" s="228">
        <v>0.00025000000000000001</v>
      </c>
      <c r="R751" s="228">
        <f>Q751*H751</f>
        <v>0.051500000000000004</v>
      </c>
      <c r="S751" s="228">
        <v>0</v>
      </c>
      <c r="T751" s="22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0" t="s">
        <v>148</v>
      </c>
      <c r="AT751" s="230" t="s">
        <v>143</v>
      </c>
      <c r="AU751" s="230" t="s">
        <v>87</v>
      </c>
      <c r="AY751" s="18" t="s">
        <v>140</v>
      </c>
      <c r="BE751" s="231">
        <f>IF(N751="základní",J751,0)</f>
        <v>0</v>
      </c>
      <c r="BF751" s="231">
        <f>IF(N751="snížená",J751,0)</f>
        <v>0</v>
      </c>
      <c r="BG751" s="231">
        <f>IF(N751="zákl. přenesená",J751,0)</f>
        <v>0</v>
      </c>
      <c r="BH751" s="231">
        <f>IF(N751="sníž. přenesená",J751,0)</f>
        <v>0</v>
      </c>
      <c r="BI751" s="231">
        <f>IF(N751="nulová",J751,0)</f>
        <v>0</v>
      </c>
      <c r="BJ751" s="18" t="s">
        <v>84</v>
      </c>
      <c r="BK751" s="231">
        <f>ROUND(I751*H751,2)</f>
        <v>0</v>
      </c>
      <c r="BL751" s="18" t="s">
        <v>148</v>
      </c>
      <c r="BM751" s="230" t="s">
        <v>1565</v>
      </c>
    </row>
    <row r="752" s="14" customFormat="1">
      <c r="A752" s="14"/>
      <c r="B752" s="243"/>
      <c r="C752" s="244"/>
      <c r="D752" s="234" t="s">
        <v>150</v>
      </c>
      <c r="E752" s="245" t="s">
        <v>1</v>
      </c>
      <c r="F752" s="246" t="s">
        <v>1566</v>
      </c>
      <c r="G752" s="244"/>
      <c r="H752" s="247">
        <v>206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150</v>
      </c>
      <c r="AU752" s="253" t="s">
        <v>87</v>
      </c>
      <c r="AV752" s="14" t="s">
        <v>87</v>
      </c>
      <c r="AW752" s="14" t="s">
        <v>32</v>
      </c>
      <c r="AX752" s="14" t="s">
        <v>84</v>
      </c>
      <c r="AY752" s="253" t="s">
        <v>140</v>
      </c>
    </row>
    <row r="753" s="2" customFormat="1" ht="24.15" customHeight="1">
      <c r="A753" s="39"/>
      <c r="B753" s="40"/>
      <c r="C753" s="219" t="s">
        <v>1567</v>
      </c>
      <c r="D753" s="219" t="s">
        <v>143</v>
      </c>
      <c r="E753" s="220" t="s">
        <v>1568</v>
      </c>
      <c r="F753" s="221" t="s">
        <v>1569</v>
      </c>
      <c r="G753" s="222" t="s">
        <v>155</v>
      </c>
      <c r="H753" s="223">
        <v>3148</v>
      </c>
      <c r="I753" s="224"/>
      <c r="J753" s="225">
        <f>ROUND(I753*H753,2)</f>
        <v>0</v>
      </c>
      <c r="K753" s="221" t="s">
        <v>147</v>
      </c>
      <c r="L753" s="45"/>
      <c r="M753" s="226" t="s">
        <v>1</v>
      </c>
      <c r="N753" s="227" t="s">
        <v>41</v>
      </c>
      <c r="O753" s="92"/>
      <c r="P753" s="228">
        <f>O753*H753</f>
        <v>0</v>
      </c>
      <c r="Q753" s="228">
        <v>0.00025000000000000001</v>
      </c>
      <c r="R753" s="228">
        <f>Q753*H753</f>
        <v>0.78700000000000003</v>
      </c>
      <c r="S753" s="228">
        <v>0</v>
      </c>
      <c r="T753" s="229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0" t="s">
        <v>148</v>
      </c>
      <c r="AT753" s="230" t="s">
        <v>143</v>
      </c>
      <c r="AU753" s="230" t="s">
        <v>87</v>
      </c>
      <c r="AY753" s="18" t="s">
        <v>140</v>
      </c>
      <c r="BE753" s="231">
        <f>IF(N753="základní",J753,0)</f>
        <v>0</v>
      </c>
      <c r="BF753" s="231">
        <f>IF(N753="snížená",J753,0)</f>
        <v>0</v>
      </c>
      <c r="BG753" s="231">
        <f>IF(N753="zákl. přenesená",J753,0)</f>
        <v>0</v>
      </c>
      <c r="BH753" s="231">
        <f>IF(N753="sníž. přenesená",J753,0)</f>
        <v>0</v>
      </c>
      <c r="BI753" s="231">
        <f>IF(N753="nulová",J753,0)</f>
        <v>0</v>
      </c>
      <c r="BJ753" s="18" t="s">
        <v>84</v>
      </c>
      <c r="BK753" s="231">
        <f>ROUND(I753*H753,2)</f>
        <v>0</v>
      </c>
      <c r="BL753" s="18" t="s">
        <v>148</v>
      </c>
      <c r="BM753" s="230" t="s">
        <v>1570</v>
      </c>
    </row>
    <row r="754" s="14" customFormat="1">
      <c r="A754" s="14"/>
      <c r="B754" s="243"/>
      <c r="C754" s="244"/>
      <c r="D754" s="234" t="s">
        <v>150</v>
      </c>
      <c r="E754" s="245" t="s">
        <v>1</v>
      </c>
      <c r="F754" s="246" t="s">
        <v>1571</v>
      </c>
      <c r="G754" s="244"/>
      <c r="H754" s="247">
        <v>3148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150</v>
      </c>
      <c r="AU754" s="253" t="s">
        <v>87</v>
      </c>
      <c r="AV754" s="14" t="s">
        <v>87</v>
      </c>
      <c r="AW754" s="14" t="s">
        <v>32</v>
      </c>
      <c r="AX754" s="14" t="s">
        <v>84</v>
      </c>
      <c r="AY754" s="253" t="s">
        <v>140</v>
      </c>
    </row>
    <row r="755" s="2" customFormat="1" ht="24.15" customHeight="1">
      <c r="A755" s="39"/>
      <c r="B755" s="40"/>
      <c r="C755" s="219" t="s">
        <v>800</v>
      </c>
      <c r="D755" s="219" t="s">
        <v>143</v>
      </c>
      <c r="E755" s="220" t="s">
        <v>1572</v>
      </c>
      <c r="F755" s="221" t="s">
        <v>1573</v>
      </c>
      <c r="G755" s="222" t="s">
        <v>218</v>
      </c>
      <c r="H755" s="223">
        <v>1598</v>
      </c>
      <c r="I755" s="224"/>
      <c r="J755" s="225">
        <f>ROUND(I755*H755,2)</f>
        <v>0</v>
      </c>
      <c r="K755" s="221" t="s">
        <v>147</v>
      </c>
      <c r="L755" s="45"/>
      <c r="M755" s="226" t="s">
        <v>1</v>
      </c>
      <c r="N755" s="227" t="s">
        <v>41</v>
      </c>
      <c r="O755" s="92"/>
      <c r="P755" s="228">
        <f>O755*H755</f>
        <v>0</v>
      </c>
      <c r="Q755" s="228">
        <v>0</v>
      </c>
      <c r="R755" s="228">
        <f>Q755*H755</f>
        <v>0</v>
      </c>
      <c r="S755" s="228">
        <v>0</v>
      </c>
      <c r="T755" s="229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0" t="s">
        <v>148</v>
      </c>
      <c r="AT755" s="230" t="s">
        <v>143</v>
      </c>
      <c r="AU755" s="230" t="s">
        <v>87</v>
      </c>
      <c r="AY755" s="18" t="s">
        <v>140</v>
      </c>
      <c r="BE755" s="231">
        <f>IF(N755="základní",J755,0)</f>
        <v>0</v>
      </c>
      <c r="BF755" s="231">
        <f>IF(N755="snížená",J755,0)</f>
        <v>0</v>
      </c>
      <c r="BG755" s="231">
        <f>IF(N755="zákl. přenesená",J755,0)</f>
        <v>0</v>
      </c>
      <c r="BH755" s="231">
        <f>IF(N755="sníž. přenesená",J755,0)</f>
        <v>0</v>
      </c>
      <c r="BI755" s="231">
        <f>IF(N755="nulová",J755,0)</f>
        <v>0</v>
      </c>
      <c r="BJ755" s="18" t="s">
        <v>84</v>
      </c>
      <c r="BK755" s="231">
        <f>ROUND(I755*H755,2)</f>
        <v>0</v>
      </c>
      <c r="BL755" s="18" t="s">
        <v>148</v>
      </c>
      <c r="BM755" s="230" t="s">
        <v>1574</v>
      </c>
    </row>
    <row r="756" s="13" customFormat="1">
      <c r="A756" s="13"/>
      <c r="B756" s="232"/>
      <c r="C756" s="233"/>
      <c r="D756" s="234" t="s">
        <v>150</v>
      </c>
      <c r="E756" s="235" t="s">
        <v>1</v>
      </c>
      <c r="F756" s="236" t="s">
        <v>1575</v>
      </c>
      <c r="G756" s="233"/>
      <c r="H756" s="235" t="s">
        <v>1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2" t="s">
        <v>150</v>
      </c>
      <c r="AU756" s="242" t="s">
        <v>87</v>
      </c>
      <c r="AV756" s="13" t="s">
        <v>84</v>
      </c>
      <c r="AW756" s="13" t="s">
        <v>32</v>
      </c>
      <c r="AX756" s="13" t="s">
        <v>76</v>
      </c>
      <c r="AY756" s="242" t="s">
        <v>140</v>
      </c>
    </row>
    <row r="757" s="13" customFormat="1">
      <c r="A757" s="13"/>
      <c r="B757" s="232"/>
      <c r="C757" s="233"/>
      <c r="D757" s="234" t="s">
        <v>150</v>
      </c>
      <c r="E757" s="235" t="s">
        <v>1</v>
      </c>
      <c r="F757" s="236" t="s">
        <v>1576</v>
      </c>
      <c r="G757" s="233"/>
      <c r="H757" s="235" t="s">
        <v>1</v>
      </c>
      <c r="I757" s="237"/>
      <c r="J757" s="233"/>
      <c r="K757" s="233"/>
      <c r="L757" s="238"/>
      <c r="M757" s="239"/>
      <c r="N757" s="240"/>
      <c r="O757" s="240"/>
      <c r="P757" s="240"/>
      <c r="Q757" s="240"/>
      <c r="R757" s="240"/>
      <c r="S757" s="240"/>
      <c r="T757" s="24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2" t="s">
        <v>150</v>
      </c>
      <c r="AU757" s="242" t="s">
        <v>87</v>
      </c>
      <c r="AV757" s="13" t="s">
        <v>84</v>
      </c>
      <c r="AW757" s="13" t="s">
        <v>32</v>
      </c>
      <c r="AX757" s="13" t="s">
        <v>76</v>
      </c>
      <c r="AY757" s="242" t="s">
        <v>140</v>
      </c>
    </row>
    <row r="758" s="14" customFormat="1">
      <c r="A758" s="14"/>
      <c r="B758" s="243"/>
      <c r="C758" s="244"/>
      <c r="D758" s="234" t="s">
        <v>150</v>
      </c>
      <c r="E758" s="245" t="s">
        <v>1</v>
      </c>
      <c r="F758" s="246" t="s">
        <v>1577</v>
      </c>
      <c r="G758" s="244"/>
      <c r="H758" s="247">
        <v>240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150</v>
      </c>
      <c r="AU758" s="253" t="s">
        <v>87</v>
      </c>
      <c r="AV758" s="14" t="s">
        <v>87</v>
      </c>
      <c r="AW758" s="14" t="s">
        <v>32</v>
      </c>
      <c r="AX758" s="14" t="s">
        <v>76</v>
      </c>
      <c r="AY758" s="253" t="s">
        <v>140</v>
      </c>
    </row>
    <row r="759" s="13" customFormat="1">
      <c r="A759" s="13"/>
      <c r="B759" s="232"/>
      <c r="C759" s="233"/>
      <c r="D759" s="234" t="s">
        <v>150</v>
      </c>
      <c r="E759" s="235" t="s">
        <v>1</v>
      </c>
      <c r="F759" s="236" t="s">
        <v>1578</v>
      </c>
      <c r="G759" s="233"/>
      <c r="H759" s="235" t="s">
        <v>1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2" t="s">
        <v>150</v>
      </c>
      <c r="AU759" s="242" t="s">
        <v>87</v>
      </c>
      <c r="AV759" s="13" t="s">
        <v>84</v>
      </c>
      <c r="AW759" s="13" t="s">
        <v>32</v>
      </c>
      <c r="AX759" s="13" t="s">
        <v>76</v>
      </c>
      <c r="AY759" s="242" t="s">
        <v>140</v>
      </c>
    </row>
    <row r="760" s="14" customFormat="1">
      <c r="A760" s="14"/>
      <c r="B760" s="243"/>
      <c r="C760" s="244"/>
      <c r="D760" s="234" t="s">
        <v>150</v>
      </c>
      <c r="E760" s="245" t="s">
        <v>1</v>
      </c>
      <c r="F760" s="246" t="s">
        <v>1579</v>
      </c>
      <c r="G760" s="244"/>
      <c r="H760" s="247">
        <v>1100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150</v>
      </c>
      <c r="AU760" s="253" t="s">
        <v>87</v>
      </c>
      <c r="AV760" s="14" t="s">
        <v>87</v>
      </c>
      <c r="AW760" s="14" t="s">
        <v>32</v>
      </c>
      <c r="AX760" s="14" t="s">
        <v>76</v>
      </c>
      <c r="AY760" s="253" t="s">
        <v>140</v>
      </c>
    </row>
    <row r="761" s="13" customFormat="1">
      <c r="A761" s="13"/>
      <c r="B761" s="232"/>
      <c r="C761" s="233"/>
      <c r="D761" s="234" t="s">
        <v>150</v>
      </c>
      <c r="E761" s="235" t="s">
        <v>1</v>
      </c>
      <c r="F761" s="236" t="s">
        <v>1580</v>
      </c>
      <c r="G761" s="233"/>
      <c r="H761" s="235" t="s">
        <v>1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150</v>
      </c>
      <c r="AU761" s="242" t="s">
        <v>87</v>
      </c>
      <c r="AV761" s="13" t="s">
        <v>84</v>
      </c>
      <c r="AW761" s="13" t="s">
        <v>32</v>
      </c>
      <c r="AX761" s="13" t="s">
        <v>76</v>
      </c>
      <c r="AY761" s="242" t="s">
        <v>140</v>
      </c>
    </row>
    <row r="762" s="14" customFormat="1">
      <c r="A762" s="14"/>
      <c r="B762" s="243"/>
      <c r="C762" s="244"/>
      <c r="D762" s="234" t="s">
        <v>150</v>
      </c>
      <c r="E762" s="245" t="s">
        <v>1</v>
      </c>
      <c r="F762" s="246" t="s">
        <v>1581</v>
      </c>
      <c r="G762" s="244"/>
      <c r="H762" s="247">
        <v>258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150</v>
      </c>
      <c r="AU762" s="253" t="s">
        <v>87</v>
      </c>
      <c r="AV762" s="14" t="s">
        <v>87</v>
      </c>
      <c r="AW762" s="14" t="s">
        <v>32</v>
      </c>
      <c r="AX762" s="14" t="s">
        <v>76</v>
      </c>
      <c r="AY762" s="253" t="s">
        <v>140</v>
      </c>
    </row>
    <row r="763" s="15" customFormat="1">
      <c r="A763" s="15"/>
      <c r="B763" s="254"/>
      <c r="C763" s="255"/>
      <c r="D763" s="234" t="s">
        <v>150</v>
      </c>
      <c r="E763" s="256" t="s">
        <v>1</v>
      </c>
      <c r="F763" s="257" t="s">
        <v>173</v>
      </c>
      <c r="G763" s="255"/>
      <c r="H763" s="258">
        <v>1598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4" t="s">
        <v>150</v>
      </c>
      <c r="AU763" s="264" t="s">
        <v>87</v>
      </c>
      <c r="AV763" s="15" t="s">
        <v>148</v>
      </c>
      <c r="AW763" s="15" t="s">
        <v>32</v>
      </c>
      <c r="AX763" s="15" t="s">
        <v>84</v>
      </c>
      <c r="AY763" s="264" t="s">
        <v>140</v>
      </c>
    </row>
    <row r="764" s="2" customFormat="1" ht="24.15" customHeight="1">
      <c r="A764" s="39"/>
      <c r="B764" s="40"/>
      <c r="C764" s="219" t="s">
        <v>804</v>
      </c>
      <c r="D764" s="219" t="s">
        <v>143</v>
      </c>
      <c r="E764" s="220" t="s">
        <v>1582</v>
      </c>
      <c r="F764" s="221" t="s">
        <v>1583</v>
      </c>
      <c r="G764" s="222" t="s">
        <v>155</v>
      </c>
      <c r="H764" s="223">
        <v>35</v>
      </c>
      <c r="I764" s="224"/>
      <c r="J764" s="225">
        <f>ROUND(I764*H764,2)</f>
        <v>0</v>
      </c>
      <c r="K764" s="221" t="s">
        <v>147</v>
      </c>
      <c r="L764" s="45"/>
      <c r="M764" s="226" t="s">
        <v>1</v>
      </c>
      <c r="N764" s="227" t="s">
        <v>41</v>
      </c>
      <c r="O764" s="92"/>
      <c r="P764" s="228">
        <f>O764*H764</f>
        <v>0</v>
      </c>
      <c r="Q764" s="228">
        <v>0.0065599999999999999</v>
      </c>
      <c r="R764" s="228">
        <f>Q764*H764</f>
        <v>0.2296</v>
      </c>
      <c r="S764" s="228">
        <v>0</v>
      </c>
      <c r="T764" s="22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0" t="s">
        <v>148</v>
      </c>
      <c r="AT764" s="230" t="s">
        <v>143</v>
      </c>
      <c r="AU764" s="230" t="s">
        <v>87</v>
      </c>
      <c r="AY764" s="18" t="s">
        <v>140</v>
      </c>
      <c r="BE764" s="231">
        <f>IF(N764="základní",J764,0)</f>
        <v>0</v>
      </c>
      <c r="BF764" s="231">
        <f>IF(N764="snížená",J764,0)</f>
        <v>0</v>
      </c>
      <c r="BG764" s="231">
        <f>IF(N764="zákl. přenesená",J764,0)</f>
        <v>0</v>
      </c>
      <c r="BH764" s="231">
        <f>IF(N764="sníž. přenesená",J764,0)</f>
        <v>0</v>
      </c>
      <c r="BI764" s="231">
        <f>IF(N764="nulová",J764,0)</f>
        <v>0</v>
      </c>
      <c r="BJ764" s="18" t="s">
        <v>84</v>
      </c>
      <c r="BK764" s="231">
        <f>ROUND(I764*H764,2)</f>
        <v>0</v>
      </c>
      <c r="BL764" s="18" t="s">
        <v>148</v>
      </c>
      <c r="BM764" s="230" t="s">
        <v>1584</v>
      </c>
    </row>
    <row r="765" s="13" customFormat="1">
      <c r="A765" s="13"/>
      <c r="B765" s="232"/>
      <c r="C765" s="233"/>
      <c r="D765" s="234" t="s">
        <v>150</v>
      </c>
      <c r="E765" s="235" t="s">
        <v>1</v>
      </c>
      <c r="F765" s="236" t="s">
        <v>1585</v>
      </c>
      <c r="G765" s="233"/>
      <c r="H765" s="235" t="s">
        <v>1</v>
      </c>
      <c r="I765" s="237"/>
      <c r="J765" s="233"/>
      <c r="K765" s="233"/>
      <c r="L765" s="238"/>
      <c r="M765" s="239"/>
      <c r="N765" s="240"/>
      <c r="O765" s="240"/>
      <c r="P765" s="240"/>
      <c r="Q765" s="240"/>
      <c r="R765" s="240"/>
      <c r="S765" s="240"/>
      <c r="T765" s="24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2" t="s">
        <v>150</v>
      </c>
      <c r="AU765" s="242" t="s">
        <v>87</v>
      </c>
      <c r="AV765" s="13" t="s">
        <v>84</v>
      </c>
      <c r="AW765" s="13" t="s">
        <v>32</v>
      </c>
      <c r="AX765" s="13" t="s">
        <v>76</v>
      </c>
      <c r="AY765" s="242" t="s">
        <v>140</v>
      </c>
    </row>
    <row r="766" s="13" customFormat="1">
      <c r="A766" s="13"/>
      <c r="B766" s="232"/>
      <c r="C766" s="233"/>
      <c r="D766" s="234" t="s">
        <v>150</v>
      </c>
      <c r="E766" s="235" t="s">
        <v>1</v>
      </c>
      <c r="F766" s="236" t="s">
        <v>1586</v>
      </c>
      <c r="G766" s="233"/>
      <c r="H766" s="235" t="s">
        <v>1</v>
      </c>
      <c r="I766" s="237"/>
      <c r="J766" s="233"/>
      <c r="K766" s="233"/>
      <c r="L766" s="238"/>
      <c r="M766" s="239"/>
      <c r="N766" s="240"/>
      <c r="O766" s="240"/>
      <c r="P766" s="240"/>
      <c r="Q766" s="240"/>
      <c r="R766" s="240"/>
      <c r="S766" s="240"/>
      <c r="T766" s="24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150</v>
      </c>
      <c r="AU766" s="242" t="s">
        <v>87</v>
      </c>
      <c r="AV766" s="13" t="s">
        <v>84</v>
      </c>
      <c r="AW766" s="13" t="s">
        <v>32</v>
      </c>
      <c r="AX766" s="13" t="s">
        <v>76</v>
      </c>
      <c r="AY766" s="242" t="s">
        <v>140</v>
      </c>
    </row>
    <row r="767" s="13" customFormat="1">
      <c r="A767" s="13"/>
      <c r="B767" s="232"/>
      <c r="C767" s="233"/>
      <c r="D767" s="234" t="s">
        <v>150</v>
      </c>
      <c r="E767" s="235" t="s">
        <v>1</v>
      </c>
      <c r="F767" s="236" t="s">
        <v>1587</v>
      </c>
      <c r="G767" s="233"/>
      <c r="H767" s="235" t="s">
        <v>1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2" t="s">
        <v>150</v>
      </c>
      <c r="AU767" s="242" t="s">
        <v>87</v>
      </c>
      <c r="AV767" s="13" t="s">
        <v>84</v>
      </c>
      <c r="AW767" s="13" t="s">
        <v>32</v>
      </c>
      <c r="AX767" s="13" t="s">
        <v>76</v>
      </c>
      <c r="AY767" s="242" t="s">
        <v>140</v>
      </c>
    </row>
    <row r="768" s="14" customFormat="1">
      <c r="A768" s="14"/>
      <c r="B768" s="243"/>
      <c r="C768" s="244"/>
      <c r="D768" s="234" t="s">
        <v>150</v>
      </c>
      <c r="E768" s="245" t="s">
        <v>1</v>
      </c>
      <c r="F768" s="246" t="s">
        <v>1480</v>
      </c>
      <c r="G768" s="244"/>
      <c r="H768" s="247">
        <v>35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150</v>
      </c>
      <c r="AU768" s="253" t="s">
        <v>87</v>
      </c>
      <c r="AV768" s="14" t="s">
        <v>87</v>
      </c>
      <c r="AW768" s="14" t="s">
        <v>32</v>
      </c>
      <c r="AX768" s="14" t="s">
        <v>84</v>
      </c>
      <c r="AY768" s="253" t="s">
        <v>140</v>
      </c>
    </row>
    <row r="769" s="2" customFormat="1" ht="33" customHeight="1">
      <c r="A769" s="39"/>
      <c r="B769" s="40"/>
      <c r="C769" s="219" t="s">
        <v>278</v>
      </c>
      <c r="D769" s="219" t="s">
        <v>143</v>
      </c>
      <c r="E769" s="220" t="s">
        <v>1588</v>
      </c>
      <c r="F769" s="221" t="s">
        <v>1589</v>
      </c>
      <c r="G769" s="222" t="s">
        <v>155</v>
      </c>
      <c r="H769" s="223">
        <v>175</v>
      </c>
      <c r="I769" s="224"/>
      <c r="J769" s="225">
        <f>ROUND(I769*H769,2)</f>
        <v>0</v>
      </c>
      <c r="K769" s="221" t="s">
        <v>147</v>
      </c>
      <c r="L769" s="45"/>
      <c r="M769" s="226" t="s">
        <v>1</v>
      </c>
      <c r="N769" s="227" t="s">
        <v>41</v>
      </c>
      <c r="O769" s="92"/>
      <c r="P769" s="228">
        <f>O769*H769</f>
        <v>0</v>
      </c>
      <c r="Q769" s="228">
        <v>0.00131</v>
      </c>
      <c r="R769" s="228">
        <f>Q769*H769</f>
        <v>0.22924999999999998</v>
      </c>
      <c r="S769" s="228">
        <v>0</v>
      </c>
      <c r="T769" s="229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0" t="s">
        <v>148</v>
      </c>
      <c r="AT769" s="230" t="s">
        <v>143</v>
      </c>
      <c r="AU769" s="230" t="s">
        <v>87</v>
      </c>
      <c r="AY769" s="18" t="s">
        <v>140</v>
      </c>
      <c r="BE769" s="231">
        <f>IF(N769="základní",J769,0)</f>
        <v>0</v>
      </c>
      <c r="BF769" s="231">
        <f>IF(N769="snížená",J769,0)</f>
        <v>0</v>
      </c>
      <c r="BG769" s="231">
        <f>IF(N769="zákl. přenesená",J769,0)</f>
        <v>0</v>
      </c>
      <c r="BH769" s="231">
        <f>IF(N769="sníž. přenesená",J769,0)</f>
        <v>0</v>
      </c>
      <c r="BI769" s="231">
        <f>IF(N769="nulová",J769,0)</f>
        <v>0</v>
      </c>
      <c r="BJ769" s="18" t="s">
        <v>84</v>
      </c>
      <c r="BK769" s="231">
        <f>ROUND(I769*H769,2)</f>
        <v>0</v>
      </c>
      <c r="BL769" s="18" t="s">
        <v>148</v>
      </c>
      <c r="BM769" s="230" t="s">
        <v>1590</v>
      </c>
    </row>
    <row r="770" s="13" customFormat="1">
      <c r="A770" s="13"/>
      <c r="B770" s="232"/>
      <c r="C770" s="233"/>
      <c r="D770" s="234" t="s">
        <v>150</v>
      </c>
      <c r="E770" s="235" t="s">
        <v>1</v>
      </c>
      <c r="F770" s="236" t="s">
        <v>1591</v>
      </c>
      <c r="G770" s="233"/>
      <c r="H770" s="235" t="s">
        <v>1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2" t="s">
        <v>150</v>
      </c>
      <c r="AU770" s="242" t="s">
        <v>87</v>
      </c>
      <c r="AV770" s="13" t="s">
        <v>84</v>
      </c>
      <c r="AW770" s="13" t="s">
        <v>32</v>
      </c>
      <c r="AX770" s="13" t="s">
        <v>76</v>
      </c>
      <c r="AY770" s="242" t="s">
        <v>140</v>
      </c>
    </row>
    <row r="771" s="13" customFormat="1">
      <c r="A771" s="13"/>
      <c r="B771" s="232"/>
      <c r="C771" s="233"/>
      <c r="D771" s="234" t="s">
        <v>150</v>
      </c>
      <c r="E771" s="235" t="s">
        <v>1</v>
      </c>
      <c r="F771" s="236" t="s">
        <v>1592</v>
      </c>
      <c r="G771" s="233"/>
      <c r="H771" s="235" t="s">
        <v>1</v>
      </c>
      <c r="I771" s="237"/>
      <c r="J771" s="233"/>
      <c r="K771" s="233"/>
      <c r="L771" s="238"/>
      <c r="M771" s="239"/>
      <c r="N771" s="240"/>
      <c r="O771" s="240"/>
      <c r="P771" s="240"/>
      <c r="Q771" s="240"/>
      <c r="R771" s="240"/>
      <c r="S771" s="240"/>
      <c r="T771" s="24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2" t="s">
        <v>150</v>
      </c>
      <c r="AU771" s="242" t="s">
        <v>87</v>
      </c>
      <c r="AV771" s="13" t="s">
        <v>84</v>
      </c>
      <c r="AW771" s="13" t="s">
        <v>32</v>
      </c>
      <c r="AX771" s="13" t="s">
        <v>76</v>
      </c>
      <c r="AY771" s="242" t="s">
        <v>140</v>
      </c>
    </row>
    <row r="772" s="14" customFormat="1">
      <c r="A772" s="14"/>
      <c r="B772" s="243"/>
      <c r="C772" s="244"/>
      <c r="D772" s="234" t="s">
        <v>150</v>
      </c>
      <c r="E772" s="245" t="s">
        <v>1</v>
      </c>
      <c r="F772" s="246" t="s">
        <v>1593</v>
      </c>
      <c r="G772" s="244"/>
      <c r="H772" s="247">
        <v>175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150</v>
      </c>
      <c r="AU772" s="253" t="s">
        <v>87</v>
      </c>
      <c r="AV772" s="14" t="s">
        <v>87</v>
      </c>
      <c r="AW772" s="14" t="s">
        <v>32</v>
      </c>
      <c r="AX772" s="14" t="s">
        <v>84</v>
      </c>
      <c r="AY772" s="253" t="s">
        <v>140</v>
      </c>
    </row>
    <row r="773" s="2" customFormat="1" ht="24.15" customHeight="1">
      <c r="A773" s="39"/>
      <c r="B773" s="40"/>
      <c r="C773" s="219" t="s">
        <v>288</v>
      </c>
      <c r="D773" s="219" t="s">
        <v>143</v>
      </c>
      <c r="E773" s="220" t="s">
        <v>1594</v>
      </c>
      <c r="F773" s="221" t="s">
        <v>1595</v>
      </c>
      <c r="G773" s="222" t="s">
        <v>155</v>
      </c>
      <c r="H773" s="223">
        <v>800</v>
      </c>
      <c r="I773" s="224"/>
      <c r="J773" s="225">
        <f>ROUND(I773*H773,2)</f>
        <v>0</v>
      </c>
      <c r="K773" s="221" t="s">
        <v>147</v>
      </c>
      <c r="L773" s="45"/>
      <c r="M773" s="226" t="s">
        <v>1</v>
      </c>
      <c r="N773" s="227" t="s">
        <v>41</v>
      </c>
      <c r="O773" s="92"/>
      <c r="P773" s="228">
        <f>O773*H773</f>
        <v>0</v>
      </c>
      <c r="Q773" s="228">
        <v>0</v>
      </c>
      <c r="R773" s="228">
        <f>Q773*H773</f>
        <v>0</v>
      </c>
      <c r="S773" s="228">
        <v>0</v>
      </c>
      <c r="T773" s="229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0" t="s">
        <v>148</v>
      </c>
      <c r="AT773" s="230" t="s">
        <v>143</v>
      </c>
      <c r="AU773" s="230" t="s">
        <v>87</v>
      </c>
      <c r="AY773" s="18" t="s">
        <v>140</v>
      </c>
      <c r="BE773" s="231">
        <f>IF(N773="základní",J773,0)</f>
        <v>0</v>
      </c>
      <c r="BF773" s="231">
        <f>IF(N773="snížená",J773,0)</f>
        <v>0</v>
      </c>
      <c r="BG773" s="231">
        <f>IF(N773="zákl. přenesená",J773,0)</f>
        <v>0</v>
      </c>
      <c r="BH773" s="231">
        <f>IF(N773="sníž. přenesená",J773,0)</f>
        <v>0</v>
      </c>
      <c r="BI773" s="231">
        <f>IF(N773="nulová",J773,0)</f>
        <v>0</v>
      </c>
      <c r="BJ773" s="18" t="s">
        <v>84</v>
      </c>
      <c r="BK773" s="231">
        <f>ROUND(I773*H773,2)</f>
        <v>0</v>
      </c>
      <c r="BL773" s="18" t="s">
        <v>148</v>
      </c>
      <c r="BM773" s="230" t="s">
        <v>1596</v>
      </c>
    </row>
    <row r="774" s="14" customFormat="1">
      <c r="A774" s="14"/>
      <c r="B774" s="243"/>
      <c r="C774" s="244"/>
      <c r="D774" s="234" t="s">
        <v>150</v>
      </c>
      <c r="E774" s="245" t="s">
        <v>1</v>
      </c>
      <c r="F774" s="246" t="s">
        <v>1597</v>
      </c>
      <c r="G774" s="244"/>
      <c r="H774" s="247">
        <v>583.20000000000005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150</v>
      </c>
      <c r="AU774" s="253" t="s">
        <v>87</v>
      </c>
      <c r="AV774" s="14" t="s">
        <v>87</v>
      </c>
      <c r="AW774" s="14" t="s">
        <v>32</v>
      </c>
      <c r="AX774" s="14" t="s">
        <v>76</v>
      </c>
      <c r="AY774" s="253" t="s">
        <v>140</v>
      </c>
    </row>
    <row r="775" s="14" customFormat="1">
      <c r="A775" s="14"/>
      <c r="B775" s="243"/>
      <c r="C775" s="244"/>
      <c r="D775" s="234" t="s">
        <v>150</v>
      </c>
      <c r="E775" s="245" t="s">
        <v>1</v>
      </c>
      <c r="F775" s="246" t="s">
        <v>1598</v>
      </c>
      <c r="G775" s="244"/>
      <c r="H775" s="247">
        <v>23.859999999999999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150</v>
      </c>
      <c r="AU775" s="253" t="s">
        <v>87</v>
      </c>
      <c r="AV775" s="14" t="s">
        <v>87</v>
      </c>
      <c r="AW775" s="14" t="s">
        <v>32</v>
      </c>
      <c r="AX775" s="14" t="s">
        <v>76</v>
      </c>
      <c r="AY775" s="253" t="s">
        <v>140</v>
      </c>
    </row>
    <row r="776" s="14" customFormat="1">
      <c r="A776" s="14"/>
      <c r="B776" s="243"/>
      <c r="C776" s="244"/>
      <c r="D776" s="234" t="s">
        <v>150</v>
      </c>
      <c r="E776" s="245" t="s">
        <v>1</v>
      </c>
      <c r="F776" s="246" t="s">
        <v>1599</v>
      </c>
      <c r="G776" s="244"/>
      <c r="H776" s="247">
        <v>25.824999999999999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150</v>
      </c>
      <c r="AU776" s="253" t="s">
        <v>87</v>
      </c>
      <c r="AV776" s="14" t="s">
        <v>87</v>
      </c>
      <c r="AW776" s="14" t="s">
        <v>32</v>
      </c>
      <c r="AX776" s="14" t="s">
        <v>76</v>
      </c>
      <c r="AY776" s="253" t="s">
        <v>140</v>
      </c>
    </row>
    <row r="777" s="14" customFormat="1">
      <c r="A777" s="14"/>
      <c r="B777" s="243"/>
      <c r="C777" s="244"/>
      <c r="D777" s="234" t="s">
        <v>150</v>
      </c>
      <c r="E777" s="245" t="s">
        <v>1</v>
      </c>
      <c r="F777" s="246" t="s">
        <v>1600</v>
      </c>
      <c r="G777" s="244"/>
      <c r="H777" s="247">
        <v>21.510000000000002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150</v>
      </c>
      <c r="AU777" s="253" t="s">
        <v>87</v>
      </c>
      <c r="AV777" s="14" t="s">
        <v>87</v>
      </c>
      <c r="AW777" s="14" t="s">
        <v>32</v>
      </c>
      <c r="AX777" s="14" t="s">
        <v>76</v>
      </c>
      <c r="AY777" s="253" t="s">
        <v>140</v>
      </c>
    </row>
    <row r="778" s="14" customFormat="1">
      <c r="A778" s="14"/>
      <c r="B778" s="243"/>
      <c r="C778" s="244"/>
      <c r="D778" s="234" t="s">
        <v>150</v>
      </c>
      <c r="E778" s="245" t="s">
        <v>1</v>
      </c>
      <c r="F778" s="246" t="s">
        <v>1601</v>
      </c>
      <c r="G778" s="244"/>
      <c r="H778" s="247">
        <v>29.16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150</v>
      </c>
      <c r="AU778" s="253" t="s">
        <v>87</v>
      </c>
      <c r="AV778" s="14" t="s">
        <v>87</v>
      </c>
      <c r="AW778" s="14" t="s">
        <v>32</v>
      </c>
      <c r="AX778" s="14" t="s">
        <v>76</v>
      </c>
      <c r="AY778" s="253" t="s">
        <v>140</v>
      </c>
    </row>
    <row r="779" s="14" customFormat="1">
      <c r="A779" s="14"/>
      <c r="B779" s="243"/>
      <c r="C779" s="244"/>
      <c r="D779" s="234" t="s">
        <v>150</v>
      </c>
      <c r="E779" s="245" t="s">
        <v>1</v>
      </c>
      <c r="F779" s="246" t="s">
        <v>1602</v>
      </c>
      <c r="G779" s="244"/>
      <c r="H779" s="247">
        <v>76.140000000000001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150</v>
      </c>
      <c r="AU779" s="253" t="s">
        <v>87</v>
      </c>
      <c r="AV779" s="14" t="s">
        <v>87</v>
      </c>
      <c r="AW779" s="14" t="s">
        <v>32</v>
      </c>
      <c r="AX779" s="14" t="s">
        <v>76</v>
      </c>
      <c r="AY779" s="253" t="s">
        <v>140</v>
      </c>
    </row>
    <row r="780" s="14" customFormat="1">
      <c r="A780" s="14"/>
      <c r="B780" s="243"/>
      <c r="C780" s="244"/>
      <c r="D780" s="234" t="s">
        <v>150</v>
      </c>
      <c r="E780" s="245" t="s">
        <v>1</v>
      </c>
      <c r="F780" s="246" t="s">
        <v>1603</v>
      </c>
      <c r="G780" s="244"/>
      <c r="H780" s="247">
        <v>30.879999999999999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150</v>
      </c>
      <c r="AU780" s="253" t="s">
        <v>87</v>
      </c>
      <c r="AV780" s="14" t="s">
        <v>87</v>
      </c>
      <c r="AW780" s="14" t="s">
        <v>32</v>
      </c>
      <c r="AX780" s="14" t="s">
        <v>76</v>
      </c>
      <c r="AY780" s="253" t="s">
        <v>140</v>
      </c>
    </row>
    <row r="781" s="14" customFormat="1">
      <c r="A781" s="14"/>
      <c r="B781" s="243"/>
      <c r="C781" s="244"/>
      <c r="D781" s="234" t="s">
        <v>150</v>
      </c>
      <c r="E781" s="245" t="s">
        <v>1</v>
      </c>
      <c r="F781" s="246" t="s">
        <v>1604</v>
      </c>
      <c r="G781" s="244"/>
      <c r="H781" s="247">
        <v>9.4250000000000007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150</v>
      </c>
      <c r="AU781" s="253" t="s">
        <v>87</v>
      </c>
      <c r="AV781" s="14" t="s">
        <v>87</v>
      </c>
      <c r="AW781" s="14" t="s">
        <v>32</v>
      </c>
      <c r="AX781" s="14" t="s">
        <v>76</v>
      </c>
      <c r="AY781" s="253" t="s">
        <v>140</v>
      </c>
    </row>
    <row r="782" s="15" customFormat="1">
      <c r="A782" s="15"/>
      <c r="B782" s="254"/>
      <c r="C782" s="255"/>
      <c r="D782" s="234" t="s">
        <v>150</v>
      </c>
      <c r="E782" s="256" t="s">
        <v>1</v>
      </c>
      <c r="F782" s="257" t="s">
        <v>173</v>
      </c>
      <c r="G782" s="255"/>
      <c r="H782" s="258">
        <v>800</v>
      </c>
      <c r="I782" s="259"/>
      <c r="J782" s="255"/>
      <c r="K782" s="255"/>
      <c r="L782" s="260"/>
      <c r="M782" s="261"/>
      <c r="N782" s="262"/>
      <c r="O782" s="262"/>
      <c r="P782" s="262"/>
      <c r="Q782" s="262"/>
      <c r="R782" s="262"/>
      <c r="S782" s="262"/>
      <c r="T782" s="263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4" t="s">
        <v>150</v>
      </c>
      <c r="AU782" s="264" t="s">
        <v>87</v>
      </c>
      <c r="AV782" s="15" t="s">
        <v>148</v>
      </c>
      <c r="AW782" s="15" t="s">
        <v>32</v>
      </c>
      <c r="AX782" s="15" t="s">
        <v>84</v>
      </c>
      <c r="AY782" s="264" t="s">
        <v>140</v>
      </c>
    </row>
    <row r="783" s="2" customFormat="1" ht="16.5" customHeight="1">
      <c r="A783" s="39"/>
      <c r="B783" s="40"/>
      <c r="C783" s="219" t="s">
        <v>824</v>
      </c>
      <c r="D783" s="219" t="s">
        <v>143</v>
      </c>
      <c r="E783" s="220" t="s">
        <v>1605</v>
      </c>
      <c r="F783" s="221" t="s">
        <v>1606</v>
      </c>
      <c r="G783" s="222" t="s">
        <v>218</v>
      </c>
      <c r="H783" s="223">
        <v>1.5</v>
      </c>
      <c r="I783" s="224"/>
      <c r="J783" s="225">
        <f>ROUND(I783*H783,2)</f>
        <v>0</v>
      </c>
      <c r="K783" s="221" t="s">
        <v>1</v>
      </c>
      <c r="L783" s="45"/>
      <c r="M783" s="226" t="s">
        <v>1</v>
      </c>
      <c r="N783" s="227" t="s">
        <v>41</v>
      </c>
      <c r="O783" s="92"/>
      <c r="P783" s="228">
        <f>O783*H783</f>
        <v>0</v>
      </c>
      <c r="Q783" s="228">
        <v>0</v>
      </c>
      <c r="R783" s="228">
        <f>Q783*H783</f>
        <v>0</v>
      </c>
      <c r="S783" s="228">
        <v>0</v>
      </c>
      <c r="T783" s="229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0" t="s">
        <v>148</v>
      </c>
      <c r="AT783" s="230" t="s">
        <v>143</v>
      </c>
      <c r="AU783" s="230" t="s">
        <v>87</v>
      </c>
      <c r="AY783" s="18" t="s">
        <v>140</v>
      </c>
      <c r="BE783" s="231">
        <f>IF(N783="základní",J783,0)</f>
        <v>0</v>
      </c>
      <c r="BF783" s="231">
        <f>IF(N783="snížená",J783,0)</f>
        <v>0</v>
      </c>
      <c r="BG783" s="231">
        <f>IF(N783="zákl. přenesená",J783,0)</f>
        <v>0</v>
      </c>
      <c r="BH783" s="231">
        <f>IF(N783="sníž. přenesená",J783,0)</f>
        <v>0</v>
      </c>
      <c r="BI783" s="231">
        <f>IF(N783="nulová",J783,0)</f>
        <v>0</v>
      </c>
      <c r="BJ783" s="18" t="s">
        <v>84</v>
      </c>
      <c r="BK783" s="231">
        <f>ROUND(I783*H783,2)</f>
        <v>0</v>
      </c>
      <c r="BL783" s="18" t="s">
        <v>148</v>
      </c>
      <c r="BM783" s="230" t="s">
        <v>1607</v>
      </c>
    </row>
    <row r="784" s="13" customFormat="1">
      <c r="A784" s="13"/>
      <c r="B784" s="232"/>
      <c r="C784" s="233"/>
      <c r="D784" s="234" t="s">
        <v>150</v>
      </c>
      <c r="E784" s="235" t="s">
        <v>1</v>
      </c>
      <c r="F784" s="236" t="s">
        <v>1608</v>
      </c>
      <c r="G784" s="233"/>
      <c r="H784" s="235" t="s">
        <v>1</v>
      </c>
      <c r="I784" s="237"/>
      <c r="J784" s="233"/>
      <c r="K784" s="233"/>
      <c r="L784" s="238"/>
      <c r="M784" s="239"/>
      <c r="N784" s="240"/>
      <c r="O784" s="240"/>
      <c r="P784" s="240"/>
      <c r="Q784" s="240"/>
      <c r="R784" s="240"/>
      <c r="S784" s="240"/>
      <c r="T784" s="24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2" t="s">
        <v>150</v>
      </c>
      <c r="AU784" s="242" t="s">
        <v>87</v>
      </c>
      <c r="AV784" s="13" t="s">
        <v>84</v>
      </c>
      <c r="AW784" s="13" t="s">
        <v>32</v>
      </c>
      <c r="AX784" s="13" t="s">
        <v>76</v>
      </c>
      <c r="AY784" s="242" t="s">
        <v>140</v>
      </c>
    </row>
    <row r="785" s="13" customFormat="1">
      <c r="A785" s="13"/>
      <c r="B785" s="232"/>
      <c r="C785" s="233"/>
      <c r="D785" s="234" t="s">
        <v>150</v>
      </c>
      <c r="E785" s="235" t="s">
        <v>1</v>
      </c>
      <c r="F785" s="236" t="s">
        <v>1609</v>
      </c>
      <c r="G785" s="233"/>
      <c r="H785" s="235" t="s">
        <v>1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2" t="s">
        <v>150</v>
      </c>
      <c r="AU785" s="242" t="s">
        <v>87</v>
      </c>
      <c r="AV785" s="13" t="s">
        <v>84</v>
      </c>
      <c r="AW785" s="13" t="s">
        <v>32</v>
      </c>
      <c r="AX785" s="13" t="s">
        <v>76</v>
      </c>
      <c r="AY785" s="242" t="s">
        <v>140</v>
      </c>
    </row>
    <row r="786" s="13" customFormat="1">
      <c r="A786" s="13"/>
      <c r="B786" s="232"/>
      <c r="C786" s="233"/>
      <c r="D786" s="234" t="s">
        <v>150</v>
      </c>
      <c r="E786" s="235" t="s">
        <v>1</v>
      </c>
      <c r="F786" s="236" t="s">
        <v>1610</v>
      </c>
      <c r="G786" s="233"/>
      <c r="H786" s="235" t="s">
        <v>1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150</v>
      </c>
      <c r="AU786" s="242" t="s">
        <v>87</v>
      </c>
      <c r="AV786" s="13" t="s">
        <v>84</v>
      </c>
      <c r="AW786" s="13" t="s">
        <v>32</v>
      </c>
      <c r="AX786" s="13" t="s">
        <v>76</v>
      </c>
      <c r="AY786" s="242" t="s">
        <v>140</v>
      </c>
    </row>
    <row r="787" s="14" customFormat="1">
      <c r="A787" s="14"/>
      <c r="B787" s="243"/>
      <c r="C787" s="244"/>
      <c r="D787" s="234" t="s">
        <v>150</v>
      </c>
      <c r="E787" s="245" t="s">
        <v>1</v>
      </c>
      <c r="F787" s="246" t="s">
        <v>1611</v>
      </c>
      <c r="G787" s="244"/>
      <c r="H787" s="247">
        <v>1.5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150</v>
      </c>
      <c r="AU787" s="253" t="s">
        <v>87</v>
      </c>
      <c r="AV787" s="14" t="s">
        <v>87</v>
      </c>
      <c r="AW787" s="14" t="s">
        <v>32</v>
      </c>
      <c r="AX787" s="14" t="s">
        <v>84</v>
      </c>
      <c r="AY787" s="253" t="s">
        <v>140</v>
      </c>
    </row>
    <row r="788" s="13" customFormat="1">
      <c r="A788" s="13"/>
      <c r="B788" s="232"/>
      <c r="C788" s="233"/>
      <c r="D788" s="234" t="s">
        <v>150</v>
      </c>
      <c r="E788" s="235" t="s">
        <v>1</v>
      </c>
      <c r="F788" s="236" t="s">
        <v>1612</v>
      </c>
      <c r="G788" s="233"/>
      <c r="H788" s="235" t="s">
        <v>1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150</v>
      </c>
      <c r="AU788" s="242" t="s">
        <v>87</v>
      </c>
      <c r="AV788" s="13" t="s">
        <v>84</v>
      </c>
      <c r="AW788" s="13" t="s">
        <v>32</v>
      </c>
      <c r="AX788" s="13" t="s">
        <v>76</v>
      </c>
      <c r="AY788" s="242" t="s">
        <v>140</v>
      </c>
    </row>
    <row r="789" s="2" customFormat="1" ht="44.25" customHeight="1">
      <c r="A789" s="39"/>
      <c r="B789" s="40"/>
      <c r="C789" s="219" t="s">
        <v>828</v>
      </c>
      <c r="D789" s="219" t="s">
        <v>143</v>
      </c>
      <c r="E789" s="220" t="s">
        <v>1613</v>
      </c>
      <c r="F789" s="221" t="s">
        <v>1614</v>
      </c>
      <c r="G789" s="222" t="s">
        <v>1615</v>
      </c>
      <c r="H789" s="223">
        <v>1</v>
      </c>
      <c r="I789" s="224"/>
      <c r="J789" s="225">
        <f>ROUND(I789*H789,2)</f>
        <v>0</v>
      </c>
      <c r="K789" s="221" t="s">
        <v>1</v>
      </c>
      <c r="L789" s="45"/>
      <c r="M789" s="226" t="s">
        <v>1</v>
      </c>
      <c r="N789" s="227" t="s">
        <v>41</v>
      </c>
      <c r="O789" s="92"/>
      <c r="P789" s="228">
        <f>O789*H789</f>
        <v>0</v>
      </c>
      <c r="Q789" s="228">
        <v>0</v>
      </c>
      <c r="R789" s="228">
        <f>Q789*H789</f>
        <v>0</v>
      </c>
      <c r="S789" s="228">
        <v>0</v>
      </c>
      <c r="T789" s="229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0" t="s">
        <v>148</v>
      </c>
      <c r="AT789" s="230" t="s">
        <v>143</v>
      </c>
      <c r="AU789" s="230" t="s">
        <v>87</v>
      </c>
      <c r="AY789" s="18" t="s">
        <v>140</v>
      </c>
      <c r="BE789" s="231">
        <f>IF(N789="základní",J789,0)</f>
        <v>0</v>
      </c>
      <c r="BF789" s="231">
        <f>IF(N789="snížená",J789,0)</f>
        <v>0</v>
      </c>
      <c r="BG789" s="231">
        <f>IF(N789="zákl. přenesená",J789,0)</f>
        <v>0</v>
      </c>
      <c r="BH789" s="231">
        <f>IF(N789="sníž. přenesená",J789,0)</f>
        <v>0</v>
      </c>
      <c r="BI789" s="231">
        <f>IF(N789="nulová",J789,0)</f>
        <v>0</v>
      </c>
      <c r="BJ789" s="18" t="s">
        <v>84</v>
      </c>
      <c r="BK789" s="231">
        <f>ROUND(I789*H789,2)</f>
        <v>0</v>
      </c>
      <c r="BL789" s="18" t="s">
        <v>148</v>
      </c>
      <c r="BM789" s="230" t="s">
        <v>1616</v>
      </c>
    </row>
    <row r="790" s="12" customFormat="1" ht="22.8" customHeight="1">
      <c r="A790" s="12"/>
      <c r="B790" s="203"/>
      <c r="C790" s="204"/>
      <c r="D790" s="205" t="s">
        <v>75</v>
      </c>
      <c r="E790" s="217" t="s">
        <v>595</v>
      </c>
      <c r="F790" s="217" t="s">
        <v>1617</v>
      </c>
      <c r="G790" s="204"/>
      <c r="H790" s="204"/>
      <c r="I790" s="207"/>
      <c r="J790" s="218">
        <f>BK790</f>
        <v>0</v>
      </c>
      <c r="K790" s="204"/>
      <c r="L790" s="209"/>
      <c r="M790" s="210"/>
      <c r="N790" s="211"/>
      <c r="O790" s="211"/>
      <c r="P790" s="212">
        <f>SUM(P791:P793)</f>
        <v>0</v>
      </c>
      <c r="Q790" s="211"/>
      <c r="R790" s="212">
        <f>SUM(R791:R793)</f>
        <v>24.958559999999999</v>
      </c>
      <c r="S790" s="211"/>
      <c r="T790" s="213">
        <f>SUM(T791:T793)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14" t="s">
        <v>84</v>
      </c>
      <c r="AT790" s="215" t="s">
        <v>75</v>
      </c>
      <c r="AU790" s="215" t="s">
        <v>84</v>
      </c>
      <c r="AY790" s="214" t="s">
        <v>140</v>
      </c>
      <c r="BK790" s="216">
        <f>SUM(BK791:BK793)</f>
        <v>0</v>
      </c>
    </row>
    <row r="791" s="2" customFormat="1" ht="24.15" customHeight="1">
      <c r="A791" s="39"/>
      <c r="B791" s="40"/>
      <c r="C791" s="219" t="s">
        <v>836</v>
      </c>
      <c r="D791" s="219" t="s">
        <v>143</v>
      </c>
      <c r="E791" s="220" t="s">
        <v>1618</v>
      </c>
      <c r="F791" s="221" t="s">
        <v>1619</v>
      </c>
      <c r="G791" s="222" t="s">
        <v>155</v>
      </c>
      <c r="H791" s="223">
        <v>88</v>
      </c>
      <c r="I791" s="224"/>
      <c r="J791" s="225">
        <f>ROUND(I791*H791,2)</f>
        <v>0</v>
      </c>
      <c r="K791" s="221" t="s">
        <v>147</v>
      </c>
      <c r="L791" s="45"/>
      <c r="M791" s="226" t="s">
        <v>1</v>
      </c>
      <c r="N791" s="227" t="s">
        <v>41</v>
      </c>
      <c r="O791" s="92"/>
      <c r="P791" s="228">
        <f>O791*H791</f>
        <v>0</v>
      </c>
      <c r="Q791" s="228">
        <v>0.28361999999999998</v>
      </c>
      <c r="R791" s="228">
        <f>Q791*H791</f>
        <v>24.958559999999999</v>
      </c>
      <c r="S791" s="228">
        <v>0</v>
      </c>
      <c r="T791" s="229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30" t="s">
        <v>148</v>
      </c>
      <c r="AT791" s="230" t="s">
        <v>143</v>
      </c>
      <c r="AU791" s="230" t="s">
        <v>87</v>
      </c>
      <c r="AY791" s="18" t="s">
        <v>140</v>
      </c>
      <c r="BE791" s="231">
        <f>IF(N791="základní",J791,0)</f>
        <v>0</v>
      </c>
      <c r="BF791" s="231">
        <f>IF(N791="snížená",J791,0)</f>
        <v>0</v>
      </c>
      <c r="BG791" s="231">
        <f>IF(N791="zákl. přenesená",J791,0)</f>
        <v>0</v>
      </c>
      <c r="BH791" s="231">
        <f>IF(N791="sníž. přenesená",J791,0)</f>
        <v>0</v>
      </c>
      <c r="BI791" s="231">
        <f>IF(N791="nulová",J791,0)</f>
        <v>0</v>
      </c>
      <c r="BJ791" s="18" t="s">
        <v>84</v>
      </c>
      <c r="BK791" s="231">
        <f>ROUND(I791*H791,2)</f>
        <v>0</v>
      </c>
      <c r="BL791" s="18" t="s">
        <v>148</v>
      </c>
      <c r="BM791" s="230" t="s">
        <v>1620</v>
      </c>
    </row>
    <row r="792" s="13" customFormat="1">
      <c r="A792" s="13"/>
      <c r="B792" s="232"/>
      <c r="C792" s="233"/>
      <c r="D792" s="234" t="s">
        <v>150</v>
      </c>
      <c r="E792" s="235" t="s">
        <v>1</v>
      </c>
      <c r="F792" s="236" t="s">
        <v>1621</v>
      </c>
      <c r="G792" s="233"/>
      <c r="H792" s="235" t="s">
        <v>1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150</v>
      </c>
      <c r="AU792" s="242" t="s">
        <v>87</v>
      </c>
      <c r="AV792" s="13" t="s">
        <v>84</v>
      </c>
      <c r="AW792" s="13" t="s">
        <v>32</v>
      </c>
      <c r="AX792" s="13" t="s">
        <v>76</v>
      </c>
      <c r="AY792" s="242" t="s">
        <v>140</v>
      </c>
    </row>
    <row r="793" s="14" customFormat="1">
      <c r="A793" s="14"/>
      <c r="B793" s="243"/>
      <c r="C793" s="244"/>
      <c r="D793" s="234" t="s">
        <v>150</v>
      </c>
      <c r="E793" s="245" t="s">
        <v>1</v>
      </c>
      <c r="F793" s="246" t="s">
        <v>981</v>
      </c>
      <c r="G793" s="244"/>
      <c r="H793" s="247">
        <v>88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150</v>
      </c>
      <c r="AU793" s="253" t="s">
        <v>87</v>
      </c>
      <c r="AV793" s="14" t="s">
        <v>87</v>
      </c>
      <c r="AW793" s="14" t="s">
        <v>32</v>
      </c>
      <c r="AX793" s="14" t="s">
        <v>84</v>
      </c>
      <c r="AY793" s="253" t="s">
        <v>140</v>
      </c>
    </row>
    <row r="794" s="12" customFormat="1" ht="22.8" customHeight="1">
      <c r="A794" s="12"/>
      <c r="B794" s="203"/>
      <c r="C794" s="204"/>
      <c r="D794" s="205" t="s">
        <v>75</v>
      </c>
      <c r="E794" s="217" t="s">
        <v>804</v>
      </c>
      <c r="F794" s="217" t="s">
        <v>1622</v>
      </c>
      <c r="G794" s="204"/>
      <c r="H794" s="204"/>
      <c r="I794" s="207"/>
      <c r="J794" s="218">
        <f>BK794</f>
        <v>0</v>
      </c>
      <c r="K794" s="204"/>
      <c r="L794" s="209"/>
      <c r="M794" s="210"/>
      <c r="N794" s="211"/>
      <c r="O794" s="211"/>
      <c r="P794" s="212">
        <f>SUM(P795:P839)</f>
        <v>0</v>
      </c>
      <c r="Q794" s="211"/>
      <c r="R794" s="212">
        <f>SUM(R795:R839)</f>
        <v>0.01524</v>
      </c>
      <c r="S794" s="211"/>
      <c r="T794" s="213">
        <f>SUM(T795:T839)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14" t="s">
        <v>84</v>
      </c>
      <c r="AT794" s="215" t="s">
        <v>75</v>
      </c>
      <c r="AU794" s="215" t="s">
        <v>84</v>
      </c>
      <c r="AY794" s="214" t="s">
        <v>140</v>
      </c>
      <c r="BK794" s="216">
        <f>SUM(BK795:BK839)</f>
        <v>0</v>
      </c>
    </row>
    <row r="795" s="2" customFormat="1" ht="37.8" customHeight="1">
      <c r="A795" s="39"/>
      <c r="B795" s="40"/>
      <c r="C795" s="219" t="s">
        <v>846</v>
      </c>
      <c r="D795" s="219" t="s">
        <v>143</v>
      </c>
      <c r="E795" s="220" t="s">
        <v>1623</v>
      </c>
      <c r="F795" s="221" t="s">
        <v>1624</v>
      </c>
      <c r="G795" s="222" t="s">
        <v>155</v>
      </c>
      <c r="H795" s="223">
        <v>54</v>
      </c>
      <c r="I795" s="224"/>
      <c r="J795" s="225">
        <f>ROUND(I795*H795,2)</f>
        <v>0</v>
      </c>
      <c r="K795" s="221" t="s">
        <v>147</v>
      </c>
      <c r="L795" s="45"/>
      <c r="M795" s="226" t="s">
        <v>1</v>
      </c>
      <c r="N795" s="227" t="s">
        <v>41</v>
      </c>
      <c r="O795" s="92"/>
      <c r="P795" s="228">
        <f>O795*H795</f>
        <v>0</v>
      </c>
      <c r="Q795" s="228">
        <v>0.00021000000000000001</v>
      </c>
      <c r="R795" s="228">
        <f>Q795*H795</f>
        <v>0.011340000000000001</v>
      </c>
      <c r="S795" s="228">
        <v>0</v>
      </c>
      <c r="T795" s="22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0" t="s">
        <v>148</v>
      </c>
      <c r="AT795" s="230" t="s">
        <v>143</v>
      </c>
      <c r="AU795" s="230" t="s">
        <v>87</v>
      </c>
      <c r="AY795" s="18" t="s">
        <v>140</v>
      </c>
      <c r="BE795" s="231">
        <f>IF(N795="základní",J795,0)</f>
        <v>0</v>
      </c>
      <c r="BF795" s="231">
        <f>IF(N795="snížená",J795,0)</f>
        <v>0</v>
      </c>
      <c r="BG795" s="231">
        <f>IF(N795="zákl. přenesená",J795,0)</f>
        <v>0</v>
      </c>
      <c r="BH795" s="231">
        <f>IF(N795="sníž. přenesená",J795,0)</f>
        <v>0</v>
      </c>
      <c r="BI795" s="231">
        <f>IF(N795="nulová",J795,0)</f>
        <v>0</v>
      </c>
      <c r="BJ795" s="18" t="s">
        <v>84</v>
      </c>
      <c r="BK795" s="231">
        <f>ROUND(I795*H795,2)</f>
        <v>0</v>
      </c>
      <c r="BL795" s="18" t="s">
        <v>148</v>
      </c>
      <c r="BM795" s="230" t="s">
        <v>1625</v>
      </c>
    </row>
    <row r="796" s="13" customFormat="1">
      <c r="A796" s="13"/>
      <c r="B796" s="232"/>
      <c r="C796" s="233"/>
      <c r="D796" s="234" t="s">
        <v>150</v>
      </c>
      <c r="E796" s="235" t="s">
        <v>1</v>
      </c>
      <c r="F796" s="236" t="s">
        <v>1626</v>
      </c>
      <c r="G796" s="233"/>
      <c r="H796" s="235" t="s">
        <v>1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150</v>
      </c>
      <c r="AU796" s="242" t="s">
        <v>87</v>
      </c>
      <c r="AV796" s="13" t="s">
        <v>84</v>
      </c>
      <c r="AW796" s="13" t="s">
        <v>32</v>
      </c>
      <c r="AX796" s="13" t="s">
        <v>76</v>
      </c>
      <c r="AY796" s="242" t="s">
        <v>140</v>
      </c>
    </row>
    <row r="797" s="14" customFormat="1">
      <c r="A797" s="14"/>
      <c r="B797" s="243"/>
      <c r="C797" s="244"/>
      <c r="D797" s="234" t="s">
        <v>150</v>
      </c>
      <c r="E797" s="245" t="s">
        <v>1</v>
      </c>
      <c r="F797" s="246" t="s">
        <v>1627</v>
      </c>
      <c r="G797" s="244"/>
      <c r="H797" s="247">
        <v>54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150</v>
      </c>
      <c r="AU797" s="253" t="s">
        <v>87</v>
      </c>
      <c r="AV797" s="14" t="s">
        <v>87</v>
      </c>
      <c r="AW797" s="14" t="s">
        <v>32</v>
      </c>
      <c r="AX797" s="14" t="s">
        <v>84</v>
      </c>
      <c r="AY797" s="253" t="s">
        <v>140</v>
      </c>
    </row>
    <row r="798" s="2" customFormat="1" ht="33" customHeight="1">
      <c r="A798" s="39"/>
      <c r="B798" s="40"/>
      <c r="C798" s="219" t="s">
        <v>852</v>
      </c>
      <c r="D798" s="219" t="s">
        <v>143</v>
      </c>
      <c r="E798" s="220" t="s">
        <v>1628</v>
      </c>
      <c r="F798" s="221" t="s">
        <v>1629</v>
      </c>
      <c r="G798" s="222" t="s">
        <v>155</v>
      </c>
      <c r="H798" s="223">
        <v>30</v>
      </c>
      <c r="I798" s="224"/>
      <c r="J798" s="225">
        <f>ROUND(I798*H798,2)</f>
        <v>0</v>
      </c>
      <c r="K798" s="221" t="s">
        <v>147</v>
      </c>
      <c r="L798" s="45"/>
      <c r="M798" s="226" t="s">
        <v>1</v>
      </c>
      <c r="N798" s="227" t="s">
        <v>41</v>
      </c>
      <c r="O798" s="92"/>
      <c r="P798" s="228">
        <f>O798*H798</f>
        <v>0</v>
      </c>
      <c r="Q798" s="228">
        <v>0.00012999999999999999</v>
      </c>
      <c r="R798" s="228">
        <f>Q798*H798</f>
        <v>0.0038999999999999998</v>
      </c>
      <c r="S798" s="228">
        <v>0</v>
      </c>
      <c r="T798" s="22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0" t="s">
        <v>148</v>
      </c>
      <c r="AT798" s="230" t="s">
        <v>143</v>
      </c>
      <c r="AU798" s="230" t="s">
        <v>87</v>
      </c>
      <c r="AY798" s="18" t="s">
        <v>140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8" t="s">
        <v>84</v>
      </c>
      <c r="BK798" s="231">
        <f>ROUND(I798*H798,2)</f>
        <v>0</v>
      </c>
      <c r="BL798" s="18" t="s">
        <v>148</v>
      </c>
      <c r="BM798" s="230" t="s">
        <v>1630</v>
      </c>
    </row>
    <row r="799" s="13" customFormat="1">
      <c r="A799" s="13"/>
      <c r="B799" s="232"/>
      <c r="C799" s="233"/>
      <c r="D799" s="234" t="s">
        <v>150</v>
      </c>
      <c r="E799" s="235" t="s">
        <v>1</v>
      </c>
      <c r="F799" s="236" t="s">
        <v>1631</v>
      </c>
      <c r="G799" s="233"/>
      <c r="H799" s="235" t="s">
        <v>1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150</v>
      </c>
      <c r="AU799" s="242" t="s">
        <v>87</v>
      </c>
      <c r="AV799" s="13" t="s">
        <v>84</v>
      </c>
      <c r="AW799" s="13" t="s">
        <v>32</v>
      </c>
      <c r="AX799" s="13" t="s">
        <v>76</v>
      </c>
      <c r="AY799" s="242" t="s">
        <v>140</v>
      </c>
    </row>
    <row r="800" s="14" customFormat="1">
      <c r="A800" s="14"/>
      <c r="B800" s="243"/>
      <c r="C800" s="244"/>
      <c r="D800" s="234" t="s">
        <v>150</v>
      </c>
      <c r="E800" s="245" t="s">
        <v>1</v>
      </c>
      <c r="F800" s="246" t="s">
        <v>1486</v>
      </c>
      <c r="G800" s="244"/>
      <c r="H800" s="247">
        <v>30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150</v>
      </c>
      <c r="AU800" s="253" t="s">
        <v>87</v>
      </c>
      <c r="AV800" s="14" t="s">
        <v>87</v>
      </c>
      <c r="AW800" s="14" t="s">
        <v>32</v>
      </c>
      <c r="AX800" s="14" t="s">
        <v>84</v>
      </c>
      <c r="AY800" s="253" t="s">
        <v>140</v>
      </c>
    </row>
    <row r="801" s="2" customFormat="1" ht="37.8" customHeight="1">
      <c r="A801" s="39"/>
      <c r="B801" s="40"/>
      <c r="C801" s="219" t="s">
        <v>858</v>
      </c>
      <c r="D801" s="219" t="s">
        <v>143</v>
      </c>
      <c r="E801" s="220" t="s">
        <v>1632</v>
      </c>
      <c r="F801" s="221" t="s">
        <v>1633</v>
      </c>
      <c r="G801" s="222" t="s">
        <v>155</v>
      </c>
      <c r="H801" s="223">
        <v>3294</v>
      </c>
      <c r="I801" s="224"/>
      <c r="J801" s="225">
        <f>ROUND(I801*H801,2)</f>
        <v>0</v>
      </c>
      <c r="K801" s="221" t="s">
        <v>147</v>
      </c>
      <c r="L801" s="45"/>
      <c r="M801" s="226" t="s">
        <v>1</v>
      </c>
      <c r="N801" s="227" t="s">
        <v>41</v>
      </c>
      <c r="O801" s="92"/>
      <c r="P801" s="228">
        <f>O801*H801</f>
        <v>0</v>
      </c>
      <c r="Q801" s="228">
        <v>0</v>
      </c>
      <c r="R801" s="228">
        <f>Q801*H801</f>
        <v>0</v>
      </c>
      <c r="S801" s="228">
        <v>0</v>
      </c>
      <c r="T801" s="229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0" t="s">
        <v>148</v>
      </c>
      <c r="AT801" s="230" t="s">
        <v>143</v>
      </c>
      <c r="AU801" s="230" t="s">
        <v>87</v>
      </c>
      <c r="AY801" s="18" t="s">
        <v>140</v>
      </c>
      <c r="BE801" s="231">
        <f>IF(N801="základní",J801,0)</f>
        <v>0</v>
      </c>
      <c r="BF801" s="231">
        <f>IF(N801="snížená",J801,0)</f>
        <v>0</v>
      </c>
      <c r="BG801" s="231">
        <f>IF(N801="zákl. přenesená",J801,0)</f>
        <v>0</v>
      </c>
      <c r="BH801" s="231">
        <f>IF(N801="sníž. přenesená",J801,0)</f>
        <v>0</v>
      </c>
      <c r="BI801" s="231">
        <f>IF(N801="nulová",J801,0)</f>
        <v>0</v>
      </c>
      <c r="BJ801" s="18" t="s">
        <v>84</v>
      </c>
      <c r="BK801" s="231">
        <f>ROUND(I801*H801,2)</f>
        <v>0</v>
      </c>
      <c r="BL801" s="18" t="s">
        <v>148</v>
      </c>
      <c r="BM801" s="230" t="s">
        <v>1634</v>
      </c>
    </row>
    <row r="802" s="13" customFormat="1">
      <c r="A802" s="13"/>
      <c r="B802" s="232"/>
      <c r="C802" s="233"/>
      <c r="D802" s="234" t="s">
        <v>150</v>
      </c>
      <c r="E802" s="235" t="s">
        <v>1</v>
      </c>
      <c r="F802" s="236" t="s">
        <v>1635</v>
      </c>
      <c r="G802" s="233"/>
      <c r="H802" s="235" t="s">
        <v>1</v>
      </c>
      <c r="I802" s="237"/>
      <c r="J802" s="233"/>
      <c r="K802" s="233"/>
      <c r="L802" s="238"/>
      <c r="M802" s="239"/>
      <c r="N802" s="240"/>
      <c r="O802" s="240"/>
      <c r="P802" s="240"/>
      <c r="Q802" s="240"/>
      <c r="R802" s="240"/>
      <c r="S802" s="240"/>
      <c r="T802" s="24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2" t="s">
        <v>150</v>
      </c>
      <c r="AU802" s="242" t="s">
        <v>87</v>
      </c>
      <c r="AV802" s="13" t="s">
        <v>84</v>
      </c>
      <c r="AW802" s="13" t="s">
        <v>32</v>
      </c>
      <c r="AX802" s="13" t="s">
        <v>76</v>
      </c>
      <c r="AY802" s="242" t="s">
        <v>140</v>
      </c>
    </row>
    <row r="803" s="14" customFormat="1">
      <c r="A803" s="14"/>
      <c r="B803" s="243"/>
      <c r="C803" s="244"/>
      <c r="D803" s="234" t="s">
        <v>150</v>
      </c>
      <c r="E803" s="245" t="s">
        <v>1</v>
      </c>
      <c r="F803" s="246" t="s">
        <v>1636</v>
      </c>
      <c r="G803" s="244"/>
      <c r="H803" s="247">
        <v>135.30000000000001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150</v>
      </c>
      <c r="AU803" s="253" t="s">
        <v>87</v>
      </c>
      <c r="AV803" s="14" t="s">
        <v>87</v>
      </c>
      <c r="AW803" s="14" t="s">
        <v>32</v>
      </c>
      <c r="AX803" s="14" t="s">
        <v>76</v>
      </c>
      <c r="AY803" s="253" t="s">
        <v>140</v>
      </c>
    </row>
    <row r="804" s="14" customFormat="1">
      <c r="A804" s="14"/>
      <c r="B804" s="243"/>
      <c r="C804" s="244"/>
      <c r="D804" s="234" t="s">
        <v>150</v>
      </c>
      <c r="E804" s="245" t="s">
        <v>1</v>
      </c>
      <c r="F804" s="246" t="s">
        <v>1637</v>
      </c>
      <c r="G804" s="244"/>
      <c r="H804" s="247">
        <v>192.05000000000001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150</v>
      </c>
      <c r="AU804" s="253" t="s">
        <v>87</v>
      </c>
      <c r="AV804" s="14" t="s">
        <v>87</v>
      </c>
      <c r="AW804" s="14" t="s">
        <v>32</v>
      </c>
      <c r="AX804" s="14" t="s">
        <v>76</v>
      </c>
      <c r="AY804" s="253" t="s">
        <v>140</v>
      </c>
    </row>
    <row r="805" s="13" customFormat="1">
      <c r="A805" s="13"/>
      <c r="B805" s="232"/>
      <c r="C805" s="233"/>
      <c r="D805" s="234" t="s">
        <v>150</v>
      </c>
      <c r="E805" s="235" t="s">
        <v>1</v>
      </c>
      <c r="F805" s="236" t="s">
        <v>1638</v>
      </c>
      <c r="G805" s="233"/>
      <c r="H805" s="235" t="s">
        <v>1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150</v>
      </c>
      <c r="AU805" s="242" t="s">
        <v>87</v>
      </c>
      <c r="AV805" s="13" t="s">
        <v>84</v>
      </c>
      <c r="AW805" s="13" t="s">
        <v>32</v>
      </c>
      <c r="AX805" s="13" t="s">
        <v>76</v>
      </c>
      <c r="AY805" s="242" t="s">
        <v>140</v>
      </c>
    </row>
    <row r="806" s="14" customFormat="1">
      <c r="A806" s="14"/>
      <c r="B806" s="243"/>
      <c r="C806" s="244"/>
      <c r="D806" s="234" t="s">
        <v>150</v>
      </c>
      <c r="E806" s="245" t="s">
        <v>1</v>
      </c>
      <c r="F806" s="246" t="s">
        <v>1639</v>
      </c>
      <c r="G806" s="244"/>
      <c r="H806" s="247">
        <v>41.810000000000002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150</v>
      </c>
      <c r="AU806" s="253" t="s">
        <v>87</v>
      </c>
      <c r="AV806" s="14" t="s">
        <v>87</v>
      </c>
      <c r="AW806" s="14" t="s">
        <v>32</v>
      </c>
      <c r="AX806" s="14" t="s">
        <v>76</v>
      </c>
      <c r="AY806" s="253" t="s">
        <v>140</v>
      </c>
    </row>
    <row r="807" s="14" customFormat="1">
      <c r="A807" s="14"/>
      <c r="B807" s="243"/>
      <c r="C807" s="244"/>
      <c r="D807" s="234" t="s">
        <v>150</v>
      </c>
      <c r="E807" s="245" t="s">
        <v>1</v>
      </c>
      <c r="F807" s="246" t="s">
        <v>1640</v>
      </c>
      <c r="G807" s="244"/>
      <c r="H807" s="247">
        <v>59.520000000000003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150</v>
      </c>
      <c r="AU807" s="253" t="s">
        <v>87</v>
      </c>
      <c r="AV807" s="14" t="s">
        <v>87</v>
      </c>
      <c r="AW807" s="14" t="s">
        <v>32</v>
      </c>
      <c r="AX807" s="14" t="s">
        <v>76</v>
      </c>
      <c r="AY807" s="253" t="s">
        <v>140</v>
      </c>
    </row>
    <row r="808" s="14" customFormat="1">
      <c r="A808" s="14"/>
      <c r="B808" s="243"/>
      <c r="C808" s="244"/>
      <c r="D808" s="234" t="s">
        <v>150</v>
      </c>
      <c r="E808" s="245" t="s">
        <v>1</v>
      </c>
      <c r="F808" s="246" t="s">
        <v>1641</v>
      </c>
      <c r="G808" s="244"/>
      <c r="H808" s="247">
        <v>41.825000000000003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150</v>
      </c>
      <c r="AU808" s="253" t="s">
        <v>87</v>
      </c>
      <c r="AV808" s="14" t="s">
        <v>87</v>
      </c>
      <c r="AW808" s="14" t="s">
        <v>32</v>
      </c>
      <c r="AX808" s="14" t="s">
        <v>76</v>
      </c>
      <c r="AY808" s="253" t="s">
        <v>140</v>
      </c>
    </row>
    <row r="809" s="13" customFormat="1">
      <c r="A809" s="13"/>
      <c r="B809" s="232"/>
      <c r="C809" s="233"/>
      <c r="D809" s="234" t="s">
        <v>150</v>
      </c>
      <c r="E809" s="235" t="s">
        <v>1</v>
      </c>
      <c r="F809" s="236" t="s">
        <v>1642</v>
      </c>
      <c r="G809" s="233"/>
      <c r="H809" s="235" t="s">
        <v>1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150</v>
      </c>
      <c r="AU809" s="242" t="s">
        <v>87</v>
      </c>
      <c r="AV809" s="13" t="s">
        <v>84</v>
      </c>
      <c r="AW809" s="13" t="s">
        <v>32</v>
      </c>
      <c r="AX809" s="13" t="s">
        <v>76</v>
      </c>
      <c r="AY809" s="242" t="s">
        <v>140</v>
      </c>
    </row>
    <row r="810" s="14" customFormat="1">
      <c r="A810" s="14"/>
      <c r="B810" s="243"/>
      <c r="C810" s="244"/>
      <c r="D810" s="234" t="s">
        <v>150</v>
      </c>
      <c r="E810" s="245" t="s">
        <v>1</v>
      </c>
      <c r="F810" s="246" t="s">
        <v>1643</v>
      </c>
      <c r="G810" s="244"/>
      <c r="H810" s="247">
        <v>178.77000000000001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150</v>
      </c>
      <c r="AU810" s="253" t="s">
        <v>87</v>
      </c>
      <c r="AV810" s="14" t="s">
        <v>87</v>
      </c>
      <c r="AW810" s="14" t="s">
        <v>32</v>
      </c>
      <c r="AX810" s="14" t="s">
        <v>76</v>
      </c>
      <c r="AY810" s="253" t="s">
        <v>140</v>
      </c>
    </row>
    <row r="811" s="14" customFormat="1">
      <c r="A811" s="14"/>
      <c r="B811" s="243"/>
      <c r="C811" s="244"/>
      <c r="D811" s="234" t="s">
        <v>150</v>
      </c>
      <c r="E811" s="245" t="s">
        <v>1</v>
      </c>
      <c r="F811" s="246" t="s">
        <v>1644</v>
      </c>
      <c r="G811" s="244"/>
      <c r="H811" s="247">
        <v>57.5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150</v>
      </c>
      <c r="AU811" s="253" t="s">
        <v>87</v>
      </c>
      <c r="AV811" s="14" t="s">
        <v>87</v>
      </c>
      <c r="AW811" s="14" t="s">
        <v>32</v>
      </c>
      <c r="AX811" s="14" t="s">
        <v>76</v>
      </c>
      <c r="AY811" s="253" t="s">
        <v>140</v>
      </c>
    </row>
    <row r="812" s="14" customFormat="1">
      <c r="A812" s="14"/>
      <c r="B812" s="243"/>
      <c r="C812" s="244"/>
      <c r="D812" s="234" t="s">
        <v>150</v>
      </c>
      <c r="E812" s="245" t="s">
        <v>1</v>
      </c>
      <c r="F812" s="246" t="s">
        <v>1645</v>
      </c>
      <c r="G812" s="244"/>
      <c r="H812" s="247">
        <v>189.59999999999999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150</v>
      </c>
      <c r="AU812" s="253" t="s">
        <v>87</v>
      </c>
      <c r="AV812" s="14" t="s">
        <v>87</v>
      </c>
      <c r="AW812" s="14" t="s">
        <v>32</v>
      </c>
      <c r="AX812" s="14" t="s">
        <v>76</v>
      </c>
      <c r="AY812" s="253" t="s">
        <v>140</v>
      </c>
    </row>
    <row r="813" s="14" customFormat="1">
      <c r="A813" s="14"/>
      <c r="B813" s="243"/>
      <c r="C813" s="244"/>
      <c r="D813" s="234" t="s">
        <v>150</v>
      </c>
      <c r="E813" s="245" t="s">
        <v>1</v>
      </c>
      <c r="F813" s="246" t="s">
        <v>1646</v>
      </c>
      <c r="G813" s="244"/>
      <c r="H813" s="247">
        <v>103.27500000000001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150</v>
      </c>
      <c r="AU813" s="253" t="s">
        <v>87</v>
      </c>
      <c r="AV813" s="14" t="s">
        <v>87</v>
      </c>
      <c r="AW813" s="14" t="s">
        <v>32</v>
      </c>
      <c r="AX813" s="14" t="s">
        <v>76</v>
      </c>
      <c r="AY813" s="253" t="s">
        <v>140</v>
      </c>
    </row>
    <row r="814" s="13" customFormat="1">
      <c r="A814" s="13"/>
      <c r="B814" s="232"/>
      <c r="C814" s="233"/>
      <c r="D814" s="234" t="s">
        <v>150</v>
      </c>
      <c r="E814" s="235" t="s">
        <v>1</v>
      </c>
      <c r="F814" s="236" t="s">
        <v>1647</v>
      </c>
      <c r="G814" s="233"/>
      <c r="H814" s="235" t="s">
        <v>1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150</v>
      </c>
      <c r="AU814" s="242" t="s">
        <v>87</v>
      </c>
      <c r="AV814" s="13" t="s">
        <v>84</v>
      </c>
      <c r="AW814" s="13" t="s">
        <v>32</v>
      </c>
      <c r="AX814" s="13" t="s">
        <v>76</v>
      </c>
      <c r="AY814" s="242" t="s">
        <v>140</v>
      </c>
    </row>
    <row r="815" s="14" customFormat="1">
      <c r="A815" s="14"/>
      <c r="B815" s="243"/>
      <c r="C815" s="244"/>
      <c r="D815" s="234" t="s">
        <v>150</v>
      </c>
      <c r="E815" s="245" t="s">
        <v>1</v>
      </c>
      <c r="F815" s="246" t="s">
        <v>1648</v>
      </c>
      <c r="G815" s="244"/>
      <c r="H815" s="247">
        <v>210.21000000000001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150</v>
      </c>
      <c r="AU815" s="253" t="s">
        <v>87</v>
      </c>
      <c r="AV815" s="14" t="s">
        <v>87</v>
      </c>
      <c r="AW815" s="14" t="s">
        <v>32</v>
      </c>
      <c r="AX815" s="14" t="s">
        <v>76</v>
      </c>
      <c r="AY815" s="253" t="s">
        <v>140</v>
      </c>
    </row>
    <row r="816" s="14" customFormat="1">
      <c r="A816" s="14"/>
      <c r="B816" s="243"/>
      <c r="C816" s="244"/>
      <c r="D816" s="234" t="s">
        <v>150</v>
      </c>
      <c r="E816" s="245" t="s">
        <v>1</v>
      </c>
      <c r="F816" s="246" t="s">
        <v>1649</v>
      </c>
      <c r="G816" s="244"/>
      <c r="H816" s="247">
        <v>88.400000000000006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150</v>
      </c>
      <c r="AU816" s="253" t="s">
        <v>87</v>
      </c>
      <c r="AV816" s="14" t="s">
        <v>87</v>
      </c>
      <c r="AW816" s="14" t="s">
        <v>32</v>
      </c>
      <c r="AX816" s="14" t="s">
        <v>76</v>
      </c>
      <c r="AY816" s="253" t="s">
        <v>140</v>
      </c>
    </row>
    <row r="817" s="13" customFormat="1">
      <c r="A817" s="13"/>
      <c r="B817" s="232"/>
      <c r="C817" s="233"/>
      <c r="D817" s="234" t="s">
        <v>150</v>
      </c>
      <c r="E817" s="235" t="s">
        <v>1</v>
      </c>
      <c r="F817" s="236" t="s">
        <v>1650</v>
      </c>
      <c r="G817" s="233"/>
      <c r="H817" s="235" t="s">
        <v>1</v>
      </c>
      <c r="I817" s="237"/>
      <c r="J817" s="233"/>
      <c r="K817" s="233"/>
      <c r="L817" s="238"/>
      <c r="M817" s="239"/>
      <c r="N817" s="240"/>
      <c r="O817" s="240"/>
      <c r="P817" s="240"/>
      <c r="Q817" s="240"/>
      <c r="R817" s="240"/>
      <c r="S817" s="240"/>
      <c r="T817" s="24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2" t="s">
        <v>150</v>
      </c>
      <c r="AU817" s="242" t="s">
        <v>87</v>
      </c>
      <c r="AV817" s="13" t="s">
        <v>84</v>
      </c>
      <c r="AW817" s="13" t="s">
        <v>32</v>
      </c>
      <c r="AX817" s="13" t="s">
        <v>76</v>
      </c>
      <c r="AY817" s="242" t="s">
        <v>140</v>
      </c>
    </row>
    <row r="818" s="14" customFormat="1">
      <c r="A818" s="14"/>
      <c r="B818" s="243"/>
      <c r="C818" s="244"/>
      <c r="D818" s="234" t="s">
        <v>150</v>
      </c>
      <c r="E818" s="245" t="s">
        <v>1</v>
      </c>
      <c r="F818" s="246" t="s">
        <v>1651</v>
      </c>
      <c r="G818" s="244"/>
      <c r="H818" s="247">
        <v>609.84000000000003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150</v>
      </c>
      <c r="AU818" s="253" t="s">
        <v>87</v>
      </c>
      <c r="AV818" s="14" t="s">
        <v>87</v>
      </c>
      <c r="AW818" s="14" t="s">
        <v>32</v>
      </c>
      <c r="AX818" s="14" t="s">
        <v>76</v>
      </c>
      <c r="AY818" s="253" t="s">
        <v>140</v>
      </c>
    </row>
    <row r="819" s="14" customFormat="1">
      <c r="A819" s="14"/>
      <c r="B819" s="243"/>
      <c r="C819" s="244"/>
      <c r="D819" s="234" t="s">
        <v>150</v>
      </c>
      <c r="E819" s="245" t="s">
        <v>1</v>
      </c>
      <c r="F819" s="246" t="s">
        <v>1652</v>
      </c>
      <c r="G819" s="244"/>
      <c r="H819" s="247">
        <v>157.36500000000001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150</v>
      </c>
      <c r="AU819" s="253" t="s">
        <v>87</v>
      </c>
      <c r="AV819" s="14" t="s">
        <v>87</v>
      </c>
      <c r="AW819" s="14" t="s">
        <v>32</v>
      </c>
      <c r="AX819" s="14" t="s">
        <v>76</v>
      </c>
      <c r="AY819" s="253" t="s">
        <v>140</v>
      </c>
    </row>
    <row r="820" s="13" customFormat="1">
      <c r="A820" s="13"/>
      <c r="B820" s="232"/>
      <c r="C820" s="233"/>
      <c r="D820" s="234" t="s">
        <v>150</v>
      </c>
      <c r="E820" s="235" t="s">
        <v>1</v>
      </c>
      <c r="F820" s="236" t="s">
        <v>1653</v>
      </c>
      <c r="G820" s="233"/>
      <c r="H820" s="235" t="s">
        <v>1</v>
      </c>
      <c r="I820" s="237"/>
      <c r="J820" s="233"/>
      <c r="K820" s="233"/>
      <c r="L820" s="238"/>
      <c r="M820" s="239"/>
      <c r="N820" s="240"/>
      <c r="O820" s="240"/>
      <c r="P820" s="240"/>
      <c r="Q820" s="240"/>
      <c r="R820" s="240"/>
      <c r="S820" s="240"/>
      <c r="T820" s="24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2" t="s">
        <v>150</v>
      </c>
      <c r="AU820" s="242" t="s">
        <v>87</v>
      </c>
      <c r="AV820" s="13" t="s">
        <v>84</v>
      </c>
      <c r="AW820" s="13" t="s">
        <v>32</v>
      </c>
      <c r="AX820" s="13" t="s">
        <v>76</v>
      </c>
      <c r="AY820" s="242" t="s">
        <v>140</v>
      </c>
    </row>
    <row r="821" s="14" customFormat="1">
      <c r="A821" s="14"/>
      <c r="B821" s="243"/>
      <c r="C821" s="244"/>
      <c r="D821" s="234" t="s">
        <v>150</v>
      </c>
      <c r="E821" s="245" t="s">
        <v>1</v>
      </c>
      <c r="F821" s="246" t="s">
        <v>1654</v>
      </c>
      <c r="G821" s="244"/>
      <c r="H821" s="247">
        <v>848.10000000000002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150</v>
      </c>
      <c r="AU821" s="253" t="s">
        <v>87</v>
      </c>
      <c r="AV821" s="14" t="s">
        <v>87</v>
      </c>
      <c r="AW821" s="14" t="s">
        <v>32</v>
      </c>
      <c r="AX821" s="14" t="s">
        <v>76</v>
      </c>
      <c r="AY821" s="253" t="s">
        <v>140</v>
      </c>
    </row>
    <row r="822" s="14" customFormat="1">
      <c r="A822" s="14"/>
      <c r="B822" s="243"/>
      <c r="C822" s="244"/>
      <c r="D822" s="234" t="s">
        <v>150</v>
      </c>
      <c r="E822" s="245" t="s">
        <v>1</v>
      </c>
      <c r="F822" s="246" t="s">
        <v>1655</v>
      </c>
      <c r="G822" s="244"/>
      <c r="H822" s="247">
        <v>352.35000000000002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150</v>
      </c>
      <c r="AU822" s="253" t="s">
        <v>87</v>
      </c>
      <c r="AV822" s="14" t="s">
        <v>87</v>
      </c>
      <c r="AW822" s="14" t="s">
        <v>32</v>
      </c>
      <c r="AX822" s="14" t="s">
        <v>76</v>
      </c>
      <c r="AY822" s="253" t="s">
        <v>140</v>
      </c>
    </row>
    <row r="823" s="14" customFormat="1">
      <c r="A823" s="14"/>
      <c r="B823" s="243"/>
      <c r="C823" s="244"/>
      <c r="D823" s="234" t="s">
        <v>150</v>
      </c>
      <c r="E823" s="245" t="s">
        <v>1</v>
      </c>
      <c r="F823" s="246" t="s">
        <v>1656</v>
      </c>
      <c r="G823" s="244"/>
      <c r="H823" s="247">
        <v>28.085000000000001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150</v>
      </c>
      <c r="AU823" s="253" t="s">
        <v>87</v>
      </c>
      <c r="AV823" s="14" t="s">
        <v>87</v>
      </c>
      <c r="AW823" s="14" t="s">
        <v>32</v>
      </c>
      <c r="AX823" s="14" t="s">
        <v>76</v>
      </c>
      <c r="AY823" s="253" t="s">
        <v>140</v>
      </c>
    </row>
    <row r="824" s="15" customFormat="1">
      <c r="A824" s="15"/>
      <c r="B824" s="254"/>
      <c r="C824" s="255"/>
      <c r="D824" s="234" t="s">
        <v>150</v>
      </c>
      <c r="E824" s="256" t="s">
        <v>1</v>
      </c>
      <c r="F824" s="257" t="s">
        <v>173</v>
      </c>
      <c r="G824" s="255"/>
      <c r="H824" s="258">
        <v>3294</v>
      </c>
      <c r="I824" s="259"/>
      <c r="J824" s="255"/>
      <c r="K824" s="255"/>
      <c r="L824" s="260"/>
      <c r="M824" s="261"/>
      <c r="N824" s="262"/>
      <c r="O824" s="262"/>
      <c r="P824" s="262"/>
      <c r="Q824" s="262"/>
      <c r="R824" s="262"/>
      <c r="S824" s="262"/>
      <c r="T824" s="263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4" t="s">
        <v>150</v>
      </c>
      <c r="AU824" s="264" t="s">
        <v>87</v>
      </c>
      <c r="AV824" s="15" t="s">
        <v>148</v>
      </c>
      <c r="AW824" s="15" t="s">
        <v>32</v>
      </c>
      <c r="AX824" s="15" t="s">
        <v>84</v>
      </c>
      <c r="AY824" s="264" t="s">
        <v>140</v>
      </c>
    </row>
    <row r="825" s="2" customFormat="1" ht="33" customHeight="1">
      <c r="A825" s="39"/>
      <c r="B825" s="40"/>
      <c r="C825" s="219" t="s">
        <v>867</v>
      </c>
      <c r="D825" s="219" t="s">
        <v>143</v>
      </c>
      <c r="E825" s="220" t="s">
        <v>1657</v>
      </c>
      <c r="F825" s="221" t="s">
        <v>1658</v>
      </c>
      <c r="G825" s="222" t="s">
        <v>155</v>
      </c>
      <c r="H825" s="223">
        <v>296460</v>
      </c>
      <c r="I825" s="224"/>
      <c r="J825" s="225">
        <f>ROUND(I825*H825,2)</f>
        <v>0</v>
      </c>
      <c r="K825" s="221" t="s">
        <v>147</v>
      </c>
      <c r="L825" s="45"/>
      <c r="M825" s="226" t="s">
        <v>1</v>
      </c>
      <c r="N825" s="227" t="s">
        <v>41</v>
      </c>
      <c r="O825" s="92"/>
      <c r="P825" s="228">
        <f>O825*H825</f>
        <v>0</v>
      </c>
      <c r="Q825" s="228">
        <v>0</v>
      </c>
      <c r="R825" s="228">
        <f>Q825*H825</f>
        <v>0</v>
      </c>
      <c r="S825" s="228">
        <v>0</v>
      </c>
      <c r="T825" s="22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0" t="s">
        <v>148</v>
      </c>
      <c r="AT825" s="230" t="s">
        <v>143</v>
      </c>
      <c r="AU825" s="230" t="s">
        <v>87</v>
      </c>
      <c r="AY825" s="18" t="s">
        <v>140</v>
      </c>
      <c r="BE825" s="231">
        <f>IF(N825="základní",J825,0)</f>
        <v>0</v>
      </c>
      <c r="BF825" s="231">
        <f>IF(N825="snížená",J825,0)</f>
        <v>0</v>
      </c>
      <c r="BG825" s="231">
        <f>IF(N825="zákl. přenesená",J825,0)</f>
        <v>0</v>
      </c>
      <c r="BH825" s="231">
        <f>IF(N825="sníž. přenesená",J825,0)</f>
        <v>0</v>
      </c>
      <c r="BI825" s="231">
        <f>IF(N825="nulová",J825,0)</f>
        <v>0</v>
      </c>
      <c r="BJ825" s="18" t="s">
        <v>84</v>
      </c>
      <c r="BK825" s="231">
        <f>ROUND(I825*H825,2)</f>
        <v>0</v>
      </c>
      <c r="BL825" s="18" t="s">
        <v>148</v>
      </c>
      <c r="BM825" s="230" t="s">
        <v>1659</v>
      </c>
    </row>
    <row r="826" s="13" customFormat="1">
      <c r="A826" s="13"/>
      <c r="B826" s="232"/>
      <c r="C826" s="233"/>
      <c r="D826" s="234" t="s">
        <v>150</v>
      </c>
      <c r="E826" s="235" t="s">
        <v>1</v>
      </c>
      <c r="F826" s="236" t="s">
        <v>1660</v>
      </c>
      <c r="G826" s="233"/>
      <c r="H826" s="235" t="s">
        <v>1</v>
      </c>
      <c r="I826" s="237"/>
      <c r="J826" s="233"/>
      <c r="K826" s="233"/>
      <c r="L826" s="238"/>
      <c r="M826" s="239"/>
      <c r="N826" s="240"/>
      <c r="O826" s="240"/>
      <c r="P826" s="240"/>
      <c r="Q826" s="240"/>
      <c r="R826" s="240"/>
      <c r="S826" s="240"/>
      <c r="T826" s="24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2" t="s">
        <v>150</v>
      </c>
      <c r="AU826" s="242" t="s">
        <v>87</v>
      </c>
      <c r="AV826" s="13" t="s">
        <v>84</v>
      </c>
      <c r="AW826" s="13" t="s">
        <v>32</v>
      </c>
      <c r="AX826" s="13" t="s">
        <v>76</v>
      </c>
      <c r="AY826" s="242" t="s">
        <v>140</v>
      </c>
    </row>
    <row r="827" s="14" customFormat="1">
      <c r="A827" s="14"/>
      <c r="B827" s="243"/>
      <c r="C827" s="244"/>
      <c r="D827" s="234" t="s">
        <v>150</v>
      </c>
      <c r="E827" s="245" t="s">
        <v>1</v>
      </c>
      <c r="F827" s="246" t="s">
        <v>1661</v>
      </c>
      <c r="G827" s="244"/>
      <c r="H827" s="247">
        <v>296460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150</v>
      </c>
      <c r="AU827" s="253" t="s">
        <v>87</v>
      </c>
      <c r="AV827" s="14" t="s">
        <v>87</v>
      </c>
      <c r="AW827" s="14" t="s">
        <v>32</v>
      </c>
      <c r="AX827" s="14" t="s">
        <v>84</v>
      </c>
      <c r="AY827" s="253" t="s">
        <v>140</v>
      </c>
    </row>
    <row r="828" s="2" customFormat="1" ht="16.5" customHeight="1">
      <c r="A828" s="39"/>
      <c r="B828" s="40"/>
      <c r="C828" s="219" t="s">
        <v>873</v>
      </c>
      <c r="D828" s="219" t="s">
        <v>143</v>
      </c>
      <c r="E828" s="220" t="s">
        <v>1662</v>
      </c>
      <c r="F828" s="221" t="s">
        <v>1663</v>
      </c>
      <c r="G828" s="222" t="s">
        <v>155</v>
      </c>
      <c r="H828" s="223">
        <v>3294</v>
      </c>
      <c r="I828" s="224"/>
      <c r="J828" s="225">
        <f>ROUND(I828*H828,2)</f>
        <v>0</v>
      </c>
      <c r="K828" s="221" t="s">
        <v>147</v>
      </c>
      <c r="L828" s="45"/>
      <c r="M828" s="226" t="s">
        <v>1</v>
      </c>
      <c r="N828" s="227" t="s">
        <v>41</v>
      </c>
      <c r="O828" s="92"/>
      <c r="P828" s="228">
        <f>O828*H828</f>
        <v>0</v>
      </c>
      <c r="Q828" s="228">
        <v>0</v>
      </c>
      <c r="R828" s="228">
        <f>Q828*H828</f>
        <v>0</v>
      </c>
      <c r="S828" s="228">
        <v>0</v>
      </c>
      <c r="T828" s="229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0" t="s">
        <v>148</v>
      </c>
      <c r="AT828" s="230" t="s">
        <v>143</v>
      </c>
      <c r="AU828" s="230" t="s">
        <v>87</v>
      </c>
      <c r="AY828" s="18" t="s">
        <v>140</v>
      </c>
      <c r="BE828" s="231">
        <f>IF(N828="základní",J828,0)</f>
        <v>0</v>
      </c>
      <c r="BF828" s="231">
        <f>IF(N828="snížená",J828,0)</f>
        <v>0</v>
      </c>
      <c r="BG828" s="231">
        <f>IF(N828="zákl. přenesená",J828,0)</f>
        <v>0</v>
      </c>
      <c r="BH828" s="231">
        <f>IF(N828="sníž. přenesená",J828,0)</f>
        <v>0</v>
      </c>
      <c r="BI828" s="231">
        <f>IF(N828="nulová",J828,0)</f>
        <v>0</v>
      </c>
      <c r="BJ828" s="18" t="s">
        <v>84</v>
      </c>
      <c r="BK828" s="231">
        <f>ROUND(I828*H828,2)</f>
        <v>0</v>
      </c>
      <c r="BL828" s="18" t="s">
        <v>148</v>
      </c>
      <c r="BM828" s="230" t="s">
        <v>1664</v>
      </c>
    </row>
    <row r="829" s="2" customFormat="1" ht="21.75" customHeight="1">
      <c r="A829" s="39"/>
      <c r="B829" s="40"/>
      <c r="C829" s="219" t="s">
        <v>879</v>
      </c>
      <c r="D829" s="219" t="s">
        <v>143</v>
      </c>
      <c r="E829" s="220" t="s">
        <v>1665</v>
      </c>
      <c r="F829" s="221" t="s">
        <v>1666</v>
      </c>
      <c r="G829" s="222" t="s">
        <v>155</v>
      </c>
      <c r="H829" s="223">
        <v>296460</v>
      </c>
      <c r="I829" s="224"/>
      <c r="J829" s="225">
        <f>ROUND(I829*H829,2)</f>
        <v>0</v>
      </c>
      <c r="K829" s="221" t="s">
        <v>147</v>
      </c>
      <c r="L829" s="45"/>
      <c r="M829" s="226" t="s">
        <v>1</v>
      </c>
      <c r="N829" s="227" t="s">
        <v>41</v>
      </c>
      <c r="O829" s="92"/>
      <c r="P829" s="228">
        <f>O829*H829</f>
        <v>0</v>
      </c>
      <c r="Q829" s="228">
        <v>0</v>
      </c>
      <c r="R829" s="228">
        <f>Q829*H829</f>
        <v>0</v>
      </c>
      <c r="S829" s="228">
        <v>0</v>
      </c>
      <c r="T829" s="229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0" t="s">
        <v>148</v>
      </c>
      <c r="AT829" s="230" t="s">
        <v>143</v>
      </c>
      <c r="AU829" s="230" t="s">
        <v>87</v>
      </c>
      <c r="AY829" s="18" t="s">
        <v>140</v>
      </c>
      <c r="BE829" s="231">
        <f>IF(N829="základní",J829,0)</f>
        <v>0</v>
      </c>
      <c r="BF829" s="231">
        <f>IF(N829="snížená",J829,0)</f>
        <v>0</v>
      </c>
      <c r="BG829" s="231">
        <f>IF(N829="zákl. přenesená",J829,0)</f>
        <v>0</v>
      </c>
      <c r="BH829" s="231">
        <f>IF(N829="sníž. přenesená",J829,0)</f>
        <v>0</v>
      </c>
      <c r="BI829" s="231">
        <f>IF(N829="nulová",J829,0)</f>
        <v>0</v>
      </c>
      <c r="BJ829" s="18" t="s">
        <v>84</v>
      </c>
      <c r="BK829" s="231">
        <f>ROUND(I829*H829,2)</f>
        <v>0</v>
      </c>
      <c r="BL829" s="18" t="s">
        <v>148</v>
      </c>
      <c r="BM829" s="230" t="s">
        <v>1667</v>
      </c>
    </row>
    <row r="830" s="13" customFormat="1">
      <c r="A830" s="13"/>
      <c r="B830" s="232"/>
      <c r="C830" s="233"/>
      <c r="D830" s="234" t="s">
        <v>150</v>
      </c>
      <c r="E830" s="235" t="s">
        <v>1</v>
      </c>
      <c r="F830" s="236" t="s">
        <v>1660</v>
      </c>
      <c r="G830" s="233"/>
      <c r="H830" s="235" t="s">
        <v>1</v>
      </c>
      <c r="I830" s="237"/>
      <c r="J830" s="233"/>
      <c r="K830" s="233"/>
      <c r="L830" s="238"/>
      <c r="M830" s="239"/>
      <c r="N830" s="240"/>
      <c r="O830" s="240"/>
      <c r="P830" s="240"/>
      <c r="Q830" s="240"/>
      <c r="R830" s="240"/>
      <c r="S830" s="240"/>
      <c r="T830" s="24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2" t="s">
        <v>150</v>
      </c>
      <c r="AU830" s="242" t="s">
        <v>87</v>
      </c>
      <c r="AV830" s="13" t="s">
        <v>84</v>
      </c>
      <c r="AW830" s="13" t="s">
        <v>32</v>
      </c>
      <c r="AX830" s="13" t="s">
        <v>76</v>
      </c>
      <c r="AY830" s="242" t="s">
        <v>140</v>
      </c>
    </row>
    <row r="831" s="13" customFormat="1">
      <c r="A831" s="13"/>
      <c r="B831" s="232"/>
      <c r="C831" s="233"/>
      <c r="D831" s="234" t="s">
        <v>150</v>
      </c>
      <c r="E831" s="235" t="s">
        <v>1</v>
      </c>
      <c r="F831" s="236" t="s">
        <v>1668</v>
      </c>
      <c r="G831" s="233"/>
      <c r="H831" s="235" t="s">
        <v>1</v>
      </c>
      <c r="I831" s="237"/>
      <c r="J831" s="233"/>
      <c r="K831" s="233"/>
      <c r="L831" s="238"/>
      <c r="M831" s="239"/>
      <c r="N831" s="240"/>
      <c r="O831" s="240"/>
      <c r="P831" s="240"/>
      <c r="Q831" s="240"/>
      <c r="R831" s="240"/>
      <c r="S831" s="240"/>
      <c r="T831" s="24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2" t="s">
        <v>150</v>
      </c>
      <c r="AU831" s="242" t="s">
        <v>87</v>
      </c>
      <c r="AV831" s="13" t="s">
        <v>84</v>
      </c>
      <c r="AW831" s="13" t="s">
        <v>32</v>
      </c>
      <c r="AX831" s="13" t="s">
        <v>76</v>
      </c>
      <c r="AY831" s="242" t="s">
        <v>140</v>
      </c>
    </row>
    <row r="832" s="14" customFormat="1">
      <c r="A832" s="14"/>
      <c r="B832" s="243"/>
      <c r="C832" s="244"/>
      <c r="D832" s="234" t="s">
        <v>150</v>
      </c>
      <c r="E832" s="245" t="s">
        <v>1</v>
      </c>
      <c r="F832" s="246" t="s">
        <v>1661</v>
      </c>
      <c r="G832" s="244"/>
      <c r="H832" s="247">
        <v>296460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150</v>
      </c>
      <c r="AU832" s="253" t="s">
        <v>87</v>
      </c>
      <c r="AV832" s="14" t="s">
        <v>87</v>
      </c>
      <c r="AW832" s="14" t="s">
        <v>32</v>
      </c>
      <c r="AX832" s="14" t="s">
        <v>84</v>
      </c>
      <c r="AY832" s="253" t="s">
        <v>140</v>
      </c>
    </row>
    <row r="833" s="2" customFormat="1" ht="16.5" customHeight="1">
      <c r="A833" s="39"/>
      <c r="B833" s="40"/>
      <c r="C833" s="219" t="s">
        <v>1669</v>
      </c>
      <c r="D833" s="219" t="s">
        <v>143</v>
      </c>
      <c r="E833" s="220" t="s">
        <v>1670</v>
      </c>
      <c r="F833" s="221" t="s">
        <v>1671</v>
      </c>
      <c r="G833" s="222" t="s">
        <v>218</v>
      </c>
      <c r="H833" s="223">
        <v>12</v>
      </c>
      <c r="I833" s="224"/>
      <c r="J833" s="225">
        <f>ROUND(I833*H833,2)</f>
        <v>0</v>
      </c>
      <c r="K833" s="221" t="s">
        <v>147</v>
      </c>
      <c r="L833" s="45"/>
      <c r="M833" s="226" t="s">
        <v>1</v>
      </c>
      <c r="N833" s="227" t="s">
        <v>41</v>
      </c>
      <c r="O833" s="92"/>
      <c r="P833" s="228">
        <f>O833*H833</f>
        <v>0</v>
      </c>
      <c r="Q833" s="228">
        <v>0</v>
      </c>
      <c r="R833" s="228">
        <f>Q833*H833</f>
        <v>0</v>
      </c>
      <c r="S833" s="228">
        <v>0</v>
      </c>
      <c r="T833" s="229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0" t="s">
        <v>148</v>
      </c>
      <c r="AT833" s="230" t="s">
        <v>143</v>
      </c>
      <c r="AU833" s="230" t="s">
        <v>87</v>
      </c>
      <c r="AY833" s="18" t="s">
        <v>140</v>
      </c>
      <c r="BE833" s="231">
        <f>IF(N833="základní",J833,0)</f>
        <v>0</v>
      </c>
      <c r="BF833" s="231">
        <f>IF(N833="snížená",J833,0)</f>
        <v>0</v>
      </c>
      <c r="BG833" s="231">
        <f>IF(N833="zákl. přenesená",J833,0)</f>
        <v>0</v>
      </c>
      <c r="BH833" s="231">
        <f>IF(N833="sníž. přenesená",J833,0)</f>
        <v>0</v>
      </c>
      <c r="BI833" s="231">
        <f>IF(N833="nulová",J833,0)</f>
        <v>0</v>
      </c>
      <c r="BJ833" s="18" t="s">
        <v>84</v>
      </c>
      <c r="BK833" s="231">
        <f>ROUND(I833*H833,2)</f>
        <v>0</v>
      </c>
      <c r="BL833" s="18" t="s">
        <v>148</v>
      </c>
      <c r="BM833" s="230" t="s">
        <v>1672</v>
      </c>
    </row>
    <row r="834" s="2" customFormat="1" ht="24.15" customHeight="1">
      <c r="A834" s="39"/>
      <c r="B834" s="40"/>
      <c r="C834" s="219" t="s">
        <v>1673</v>
      </c>
      <c r="D834" s="219" t="s">
        <v>143</v>
      </c>
      <c r="E834" s="220" t="s">
        <v>1674</v>
      </c>
      <c r="F834" s="221" t="s">
        <v>1675</v>
      </c>
      <c r="G834" s="222" t="s">
        <v>218</v>
      </c>
      <c r="H834" s="223">
        <v>1080</v>
      </c>
      <c r="I834" s="224"/>
      <c r="J834" s="225">
        <f>ROUND(I834*H834,2)</f>
        <v>0</v>
      </c>
      <c r="K834" s="221" t="s">
        <v>147</v>
      </c>
      <c r="L834" s="45"/>
      <c r="M834" s="226" t="s">
        <v>1</v>
      </c>
      <c r="N834" s="227" t="s">
        <v>41</v>
      </c>
      <c r="O834" s="92"/>
      <c r="P834" s="228">
        <f>O834*H834</f>
        <v>0</v>
      </c>
      <c r="Q834" s="228">
        <v>0</v>
      </c>
      <c r="R834" s="228">
        <f>Q834*H834</f>
        <v>0</v>
      </c>
      <c r="S834" s="228">
        <v>0</v>
      </c>
      <c r="T834" s="229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30" t="s">
        <v>148</v>
      </c>
      <c r="AT834" s="230" t="s">
        <v>143</v>
      </c>
      <c r="AU834" s="230" t="s">
        <v>87</v>
      </c>
      <c r="AY834" s="18" t="s">
        <v>140</v>
      </c>
      <c r="BE834" s="231">
        <f>IF(N834="základní",J834,0)</f>
        <v>0</v>
      </c>
      <c r="BF834" s="231">
        <f>IF(N834="snížená",J834,0)</f>
        <v>0</v>
      </c>
      <c r="BG834" s="231">
        <f>IF(N834="zákl. přenesená",J834,0)</f>
        <v>0</v>
      </c>
      <c r="BH834" s="231">
        <f>IF(N834="sníž. přenesená",J834,0)</f>
        <v>0</v>
      </c>
      <c r="BI834" s="231">
        <f>IF(N834="nulová",J834,0)</f>
        <v>0</v>
      </c>
      <c r="BJ834" s="18" t="s">
        <v>84</v>
      </c>
      <c r="BK834" s="231">
        <f>ROUND(I834*H834,2)</f>
        <v>0</v>
      </c>
      <c r="BL834" s="18" t="s">
        <v>148</v>
      </c>
      <c r="BM834" s="230" t="s">
        <v>1676</v>
      </c>
    </row>
    <row r="835" s="13" customFormat="1">
      <c r="A835" s="13"/>
      <c r="B835" s="232"/>
      <c r="C835" s="233"/>
      <c r="D835" s="234" t="s">
        <v>150</v>
      </c>
      <c r="E835" s="235" t="s">
        <v>1</v>
      </c>
      <c r="F835" s="236" t="s">
        <v>1660</v>
      </c>
      <c r="G835" s="233"/>
      <c r="H835" s="235" t="s">
        <v>1</v>
      </c>
      <c r="I835" s="237"/>
      <c r="J835" s="233"/>
      <c r="K835" s="233"/>
      <c r="L835" s="238"/>
      <c r="M835" s="239"/>
      <c r="N835" s="240"/>
      <c r="O835" s="240"/>
      <c r="P835" s="240"/>
      <c r="Q835" s="240"/>
      <c r="R835" s="240"/>
      <c r="S835" s="240"/>
      <c r="T835" s="24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2" t="s">
        <v>150</v>
      </c>
      <c r="AU835" s="242" t="s">
        <v>87</v>
      </c>
      <c r="AV835" s="13" t="s">
        <v>84</v>
      </c>
      <c r="AW835" s="13" t="s">
        <v>32</v>
      </c>
      <c r="AX835" s="13" t="s">
        <v>76</v>
      </c>
      <c r="AY835" s="242" t="s">
        <v>140</v>
      </c>
    </row>
    <row r="836" s="14" customFormat="1">
      <c r="A836" s="14"/>
      <c r="B836" s="243"/>
      <c r="C836" s="244"/>
      <c r="D836" s="234" t="s">
        <v>150</v>
      </c>
      <c r="E836" s="245" t="s">
        <v>1</v>
      </c>
      <c r="F836" s="246" t="s">
        <v>1677</v>
      </c>
      <c r="G836" s="244"/>
      <c r="H836" s="247">
        <v>1080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150</v>
      </c>
      <c r="AU836" s="253" t="s">
        <v>87</v>
      </c>
      <c r="AV836" s="14" t="s">
        <v>87</v>
      </c>
      <c r="AW836" s="14" t="s">
        <v>32</v>
      </c>
      <c r="AX836" s="14" t="s">
        <v>84</v>
      </c>
      <c r="AY836" s="253" t="s">
        <v>140</v>
      </c>
    </row>
    <row r="837" s="2" customFormat="1" ht="37.8" customHeight="1">
      <c r="A837" s="39"/>
      <c r="B837" s="40"/>
      <c r="C837" s="219" t="s">
        <v>1678</v>
      </c>
      <c r="D837" s="219" t="s">
        <v>143</v>
      </c>
      <c r="E837" s="220" t="s">
        <v>1679</v>
      </c>
      <c r="F837" s="221" t="s">
        <v>1680</v>
      </c>
      <c r="G837" s="222" t="s">
        <v>155</v>
      </c>
      <c r="H837" s="223">
        <v>3294</v>
      </c>
      <c r="I837" s="224"/>
      <c r="J837" s="225">
        <f>ROUND(I837*H837,2)</f>
        <v>0</v>
      </c>
      <c r="K837" s="221" t="s">
        <v>147</v>
      </c>
      <c r="L837" s="45"/>
      <c r="M837" s="226" t="s">
        <v>1</v>
      </c>
      <c r="N837" s="227" t="s">
        <v>41</v>
      </c>
      <c r="O837" s="92"/>
      <c r="P837" s="228">
        <f>O837*H837</f>
        <v>0</v>
      </c>
      <c r="Q837" s="228">
        <v>0</v>
      </c>
      <c r="R837" s="228">
        <f>Q837*H837</f>
        <v>0</v>
      </c>
      <c r="S837" s="228">
        <v>0</v>
      </c>
      <c r="T837" s="229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0" t="s">
        <v>148</v>
      </c>
      <c r="AT837" s="230" t="s">
        <v>143</v>
      </c>
      <c r="AU837" s="230" t="s">
        <v>87</v>
      </c>
      <c r="AY837" s="18" t="s">
        <v>140</v>
      </c>
      <c r="BE837" s="231">
        <f>IF(N837="základní",J837,0)</f>
        <v>0</v>
      </c>
      <c r="BF837" s="231">
        <f>IF(N837="snížená",J837,0)</f>
        <v>0</v>
      </c>
      <c r="BG837" s="231">
        <f>IF(N837="zákl. přenesená",J837,0)</f>
        <v>0</v>
      </c>
      <c r="BH837" s="231">
        <f>IF(N837="sníž. přenesená",J837,0)</f>
        <v>0</v>
      </c>
      <c r="BI837" s="231">
        <f>IF(N837="nulová",J837,0)</f>
        <v>0</v>
      </c>
      <c r="BJ837" s="18" t="s">
        <v>84</v>
      </c>
      <c r="BK837" s="231">
        <f>ROUND(I837*H837,2)</f>
        <v>0</v>
      </c>
      <c r="BL837" s="18" t="s">
        <v>148</v>
      </c>
      <c r="BM837" s="230" t="s">
        <v>1681</v>
      </c>
    </row>
    <row r="838" s="2" customFormat="1" ht="21.75" customHeight="1">
      <c r="A838" s="39"/>
      <c r="B838" s="40"/>
      <c r="C838" s="219" t="s">
        <v>1682</v>
      </c>
      <c r="D838" s="219" t="s">
        <v>143</v>
      </c>
      <c r="E838" s="220" t="s">
        <v>1683</v>
      </c>
      <c r="F838" s="221" t="s">
        <v>1684</v>
      </c>
      <c r="G838" s="222" t="s">
        <v>155</v>
      </c>
      <c r="H838" s="223">
        <v>3294</v>
      </c>
      <c r="I838" s="224"/>
      <c r="J838" s="225">
        <f>ROUND(I838*H838,2)</f>
        <v>0</v>
      </c>
      <c r="K838" s="221" t="s">
        <v>147</v>
      </c>
      <c r="L838" s="45"/>
      <c r="M838" s="226" t="s">
        <v>1</v>
      </c>
      <c r="N838" s="227" t="s">
        <v>41</v>
      </c>
      <c r="O838" s="92"/>
      <c r="P838" s="228">
        <f>O838*H838</f>
        <v>0</v>
      </c>
      <c r="Q838" s="228">
        <v>0</v>
      </c>
      <c r="R838" s="228">
        <f>Q838*H838</f>
        <v>0</v>
      </c>
      <c r="S838" s="228">
        <v>0</v>
      </c>
      <c r="T838" s="229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0" t="s">
        <v>148</v>
      </c>
      <c r="AT838" s="230" t="s">
        <v>143</v>
      </c>
      <c r="AU838" s="230" t="s">
        <v>87</v>
      </c>
      <c r="AY838" s="18" t="s">
        <v>140</v>
      </c>
      <c r="BE838" s="231">
        <f>IF(N838="základní",J838,0)</f>
        <v>0</v>
      </c>
      <c r="BF838" s="231">
        <f>IF(N838="snížená",J838,0)</f>
        <v>0</v>
      </c>
      <c r="BG838" s="231">
        <f>IF(N838="zákl. přenesená",J838,0)</f>
        <v>0</v>
      </c>
      <c r="BH838" s="231">
        <f>IF(N838="sníž. přenesená",J838,0)</f>
        <v>0</v>
      </c>
      <c r="BI838" s="231">
        <f>IF(N838="nulová",J838,0)</f>
        <v>0</v>
      </c>
      <c r="BJ838" s="18" t="s">
        <v>84</v>
      </c>
      <c r="BK838" s="231">
        <f>ROUND(I838*H838,2)</f>
        <v>0</v>
      </c>
      <c r="BL838" s="18" t="s">
        <v>148</v>
      </c>
      <c r="BM838" s="230" t="s">
        <v>1685</v>
      </c>
    </row>
    <row r="839" s="2" customFormat="1" ht="16.5" customHeight="1">
      <c r="A839" s="39"/>
      <c r="B839" s="40"/>
      <c r="C839" s="219" t="s">
        <v>1686</v>
      </c>
      <c r="D839" s="219" t="s">
        <v>143</v>
      </c>
      <c r="E839" s="220" t="s">
        <v>1687</v>
      </c>
      <c r="F839" s="221" t="s">
        <v>1688</v>
      </c>
      <c r="G839" s="222" t="s">
        <v>218</v>
      </c>
      <c r="H839" s="223">
        <v>12</v>
      </c>
      <c r="I839" s="224"/>
      <c r="J839" s="225">
        <f>ROUND(I839*H839,2)</f>
        <v>0</v>
      </c>
      <c r="K839" s="221" t="s">
        <v>147</v>
      </c>
      <c r="L839" s="45"/>
      <c r="M839" s="226" t="s">
        <v>1</v>
      </c>
      <c r="N839" s="227" t="s">
        <v>41</v>
      </c>
      <c r="O839" s="92"/>
      <c r="P839" s="228">
        <f>O839*H839</f>
        <v>0</v>
      </c>
      <c r="Q839" s="228">
        <v>0</v>
      </c>
      <c r="R839" s="228">
        <f>Q839*H839</f>
        <v>0</v>
      </c>
      <c r="S839" s="228">
        <v>0</v>
      </c>
      <c r="T839" s="229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0" t="s">
        <v>148</v>
      </c>
      <c r="AT839" s="230" t="s">
        <v>143</v>
      </c>
      <c r="AU839" s="230" t="s">
        <v>87</v>
      </c>
      <c r="AY839" s="18" t="s">
        <v>140</v>
      </c>
      <c r="BE839" s="231">
        <f>IF(N839="základní",J839,0)</f>
        <v>0</v>
      </c>
      <c r="BF839" s="231">
        <f>IF(N839="snížená",J839,0)</f>
        <v>0</v>
      </c>
      <c r="BG839" s="231">
        <f>IF(N839="zákl. přenesená",J839,0)</f>
        <v>0</v>
      </c>
      <c r="BH839" s="231">
        <f>IF(N839="sníž. přenesená",J839,0)</f>
        <v>0</v>
      </c>
      <c r="BI839" s="231">
        <f>IF(N839="nulová",J839,0)</f>
        <v>0</v>
      </c>
      <c r="BJ839" s="18" t="s">
        <v>84</v>
      </c>
      <c r="BK839" s="231">
        <f>ROUND(I839*H839,2)</f>
        <v>0</v>
      </c>
      <c r="BL839" s="18" t="s">
        <v>148</v>
      </c>
      <c r="BM839" s="230" t="s">
        <v>1689</v>
      </c>
    </row>
    <row r="840" s="12" customFormat="1" ht="22.8" customHeight="1">
      <c r="A840" s="12"/>
      <c r="B840" s="203"/>
      <c r="C840" s="204"/>
      <c r="D840" s="205" t="s">
        <v>75</v>
      </c>
      <c r="E840" s="217" t="s">
        <v>278</v>
      </c>
      <c r="F840" s="217" t="s">
        <v>279</v>
      </c>
      <c r="G840" s="204"/>
      <c r="H840" s="204"/>
      <c r="I840" s="207"/>
      <c r="J840" s="218">
        <f>BK840</f>
        <v>0</v>
      </c>
      <c r="K840" s="204"/>
      <c r="L840" s="209"/>
      <c r="M840" s="210"/>
      <c r="N840" s="211"/>
      <c r="O840" s="211"/>
      <c r="P840" s="212">
        <f>SUM(P841:P850)</f>
        <v>0</v>
      </c>
      <c r="Q840" s="211"/>
      <c r="R840" s="212">
        <f>SUM(R841:R850)</f>
        <v>0.58920000000000006</v>
      </c>
      <c r="S840" s="211"/>
      <c r="T840" s="213">
        <f>SUM(T841:T850)</f>
        <v>0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214" t="s">
        <v>84</v>
      </c>
      <c r="AT840" s="215" t="s">
        <v>75</v>
      </c>
      <c r="AU840" s="215" t="s">
        <v>84</v>
      </c>
      <c r="AY840" s="214" t="s">
        <v>140</v>
      </c>
      <c r="BK840" s="216">
        <f>SUM(BK841:BK850)</f>
        <v>0</v>
      </c>
    </row>
    <row r="841" s="2" customFormat="1" ht="24.15" customHeight="1">
      <c r="A841" s="39"/>
      <c r="B841" s="40"/>
      <c r="C841" s="219" t="s">
        <v>1690</v>
      </c>
      <c r="D841" s="219" t="s">
        <v>143</v>
      </c>
      <c r="E841" s="220" t="s">
        <v>1691</v>
      </c>
      <c r="F841" s="221" t="s">
        <v>1692</v>
      </c>
      <c r="G841" s="222" t="s">
        <v>293</v>
      </c>
      <c r="H841" s="223">
        <v>20</v>
      </c>
      <c r="I841" s="224"/>
      <c r="J841" s="225">
        <f>ROUND(I841*H841,2)</f>
        <v>0</v>
      </c>
      <c r="K841" s="221" t="s">
        <v>1</v>
      </c>
      <c r="L841" s="45"/>
      <c r="M841" s="226" t="s">
        <v>1</v>
      </c>
      <c r="N841" s="227" t="s">
        <v>41</v>
      </c>
      <c r="O841" s="92"/>
      <c r="P841" s="228">
        <f>O841*H841</f>
        <v>0</v>
      </c>
      <c r="Q841" s="228">
        <v>0.012999999999999999</v>
      </c>
      <c r="R841" s="228">
        <f>Q841*H841</f>
        <v>0.26000000000000001</v>
      </c>
      <c r="S841" s="228">
        <v>0</v>
      </c>
      <c r="T841" s="229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0" t="s">
        <v>148</v>
      </c>
      <c r="AT841" s="230" t="s">
        <v>143</v>
      </c>
      <c r="AU841" s="230" t="s">
        <v>87</v>
      </c>
      <c r="AY841" s="18" t="s">
        <v>140</v>
      </c>
      <c r="BE841" s="231">
        <f>IF(N841="základní",J841,0)</f>
        <v>0</v>
      </c>
      <c r="BF841" s="231">
        <f>IF(N841="snížená",J841,0)</f>
        <v>0</v>
      </c>
      <c r="BG841" s="231">
        <f>IF(N841="zákl. přenesená",J841,0)</f>
        <v>0</v>
      </c>
      <c r="BH841" s="231">
        <f>IF(N841="sníž. přenesená",J841,0)</f>
        <v>0</v>
      </c>
      <c r="BI841" s="231">
        <f>IF(N841="nulová",J841,0)</f>
        <v>0</v>
      </c>
      <c r="BJ841" s="18" t="s">
        <v>84</v>
      </c>
      <c r="BK841" s="231">
        <f>ROUND(I841*H841,2)</f>
        <v>0</v>
      </c>
      <c r="BL841" s="18" t="s">
        <v>148</v>
      </c>
      <c r="BM841" s="230" t="s">
        <v>1693</v>
      </c>
    </row>
    <row r="842" s="2" customFormat="1" ht="33" customHeight="1">
      <c r="A842" s="39"/>
      <c r="B842" s="40"/>
      <c r="C842" s="219" t="s">
        <v>1694</v>
      </c>
      <c r="D842" s="219" t="s">
        <v>143</v>
      </c>
      <c r="E842" s="220" t="s">
        <v>1695</v>
      </c>
      <c r="F842" s="221" t="s">
        <v>1696</v>
      </c>
      <c r="G842" s="222" t="s">
        <v>293</v>
      </c>
      <c r="H842" s="223">
        <v>20</v>
      </c>
      <c r="I842" s="224"/>
      <c r="J842" s="225">
        <f>ROUND(I842*H842,2)</f>
        <v>0</v>
      </c>
      <c r="K842" s="221" t="s">
        <v>1</v>
      </c>
      <c r="L842" s="45"/>
      <c r="M842" s="226" t="s">
        <v>1</v>
      </c>
      <c r="N842" s="227" t="s">
        <v>41</v>
      </c>
      <c r="O842" s="92"/>
      <c r="P842" s="228">
        <f>O842*H842</f>
        <v>0</v>
      </c>
      <c r="Q842" s="228">
        <v>0.012999999999999999</v>
      </c>
      <c r="R842" s="228">
        <f>Q842*H842</f>
        <v>0.26000000000000001</v>
      </c>
      <c r="S842" s="228">
        <v>0</v>
      </c>
      <c r="T842" s="229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0" t="s">
        <v>148</v>
      </c>
      <c r="AT842" s="230" t="s">
        <v>143</v>
      </c>
      <c r="AU842" s="230" t="s">
        <v>87</v>
      </c>
      <c r="AY842" s="18" t="s">
        <v>140</v>
      </c>
      <c r="BE842" s="231">
        <f>IF(N842="základní",J842,0)</f>
        <v>0</v>
      </c>
      <c r="BF842" s="231">
        <f>IF(N842="snížená",J842,0)</f>
        <v>0</v>
      </c>
      <c r="BG842" s="231">
        <f>IF(N842="zákl. přenesená",J842,0)</f>
        <v>0</v>
      </c>
      <c r="BH842" s="231">
        <f>IF(N842="sníž. přenesená",J842,0)</f>
        <v>0</v>
      </c>
      <c r="BI842" s="231">
        <f>IF(N842="nulová",J842,0)</f>
        <v>0</v>
      </c>
      <c r="BJ842" s="18" t="s">
        <v>84</v>
      </c>
      <c r="BK842" s="231">
        <f>ROUND(I842*H842,2)</f>
        <v>0</v>
      </c>
      <c r="BL842" s="18" t="s">
        <v>148</v>
      </c>
      <c r="BM842" s="230" t="s">
        <v>1697</v>
      </c>
    </row>
    <row r="843" s="2" customFormat="1" ht="62.7" customHeight="1">
      <c r="A843" s="39"/>
      <c r="B843" s="40"/>
      <c r="C843" s="219" t="s">
        <v>1698</v>
      </c>
      <c r="D843" s="219" t="s">
        <v>143</v>
      </c>
      <c r="E843" s="220" t="s">
        <v>1699</v>
      </c>
      <c r="F843" s="221" t="s">
        <v>1700</v>
      </c>
      <c r="G843" s="222" t="s">
        <v>155</v>
      </c>
      <c r="H843" s="223">
        <v>2.2000000000000002</v>
      </c>
      <c r="I843" s="224"/>
      <c r="J843" s="225">
        <f>ROUND(I843*H843,2)</f>
        <v>0</v>
      </c>
      <c r="K843" s="221" t="s">
        <v>1</v>
      </c>
      <c r="L843" s="45"/>
      <c r="M843" s="226" t="s">
        <v>1</v>
      </c>
      <c r="N843" s="227" t="s">
        <v>41</v>
      </c>
      <c r="O843" s="92"/>
      <c r="P843" s="228">
        <f>O843*H843</f>
        <v>0</v>
      </c>
      <c r="Q843" s="228">
        <v>0.010999999999999999</v>
      </c>
      <c r="R843" s="228">
        <f>Q843*H843</f>
        <v>0.024199999999999999</v>
      </c>
      <c r="S843" s="228">
        <v>0</v>
      </c>
      <c r="T843" s="229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0" t="s">
        <v>148</v>
      </c>
      <c r="AT843" s="230" t="s">
        <v>143</v>
      </c>
      <c r="AU843" s="230" t="s">
        <v>87</v>
      </c>
      <c r="AY843" s="18" t="s">
        <v>140</v>
      </c>
      <c r="BE843" s="231">
        <f>IF(N843="základní",J843,0)</f>
        <v>0</v>
      </c>
      <c r="BF843" s="231">
        <f>IF(N843="snížená",J843,0)</f>
        <v>0</v>
      </c>
      <c r="BG843" s="231">
        <f>IF(N843="zákl. přenesená",J843,0)</f>
        <v>0</v>
      </c>
      <c r="BH843" s="231">
        <f>IF(N843="sníž. přenesená",J843,0)</f>
        <v>0</v>
      </c>
      <c r="BI843" s="231">
        <f>IF(N843="nulová",J843,0)</f>
        <v>0</v>
      </c>
      <c r="BJ843" s="18" t="s">
        <v>84</v>
      </c>
      <c r="BK843" s="231">
        <f>ROUND(I843*H843,2)</f>
        <v>0</v>
      </c>
      <c r="BL843" s="18" t="s">
        <v>148</v>
      </c>
      <c r="BM843" s="230" t="s">
        <v>1701</v>
      </c>
    </row>
    <row r="844" s="14" customFormat="1">
      <c r="A844" s="14"/>
      <c r="B844" s="243"/>
      <c r="C844" s="244"/>
      <c r="D844" s="234" t="s">
        <v>150</v>
      </c>
      <c r="E844" s="245" t="s">
        <v>1</v>
      </c>
      <c r="F844" s="246" t="s">
        <v>1702</v>
      </c>
      <c r="G844" s="244"/>
      <c r="H844" s="247">
        <v>0.998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150</v>
      </c>
      <c r="AU844" s="253" t="s">
        <v>87</v>
      </c>
      <c r="AV844" s="14" t="s">
        <v>87</v>
      </c>
      <c r="AW844" s="14" t="s">
        <v>32</v>
      </c>
      <c r="AX844" s="14" t="s">
        <v>76</v>
      </c>
      <c r="AY844" s="253" t="s">
        <v>140</v>
      </c>
    </row>
    <row r="845" s="14" customFormat="1">
      <c r="A845" s="14"/>
      <c r="B845" s="243"/>
      <c r="C845" s="244"/>
      <c r="D845" s="234" t="s">
        <v>150</v>
      </c>
      <c r="E845" s="245" t="s">
        <v>1</v>
      </c>
      <c r="F845" s="246" t="s">
        <v>1703</v>
      </c>
      <c r="G845" s="244"/>
      <c r="H845" s="247">
        <v>0.65000000000000002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150</v>
      </c>
      <c r="AU845" s="253" t="s">
        <v>87</v>
      </c>
      <c r="AV845" s="14" t="s">
        <v>87</v>
      </c>
      <c r="AW845" s="14" t="s">
        <v>32</v>
      </c>
      <c r="AX845" s="14" t="s">
        <v>76</v>
      </c>
      <c r="AY845" s="253" t="s">
        <v>140</v>
      </c>
    </row>
    <row r="846" s="14" customFormat="1">
      <c r="A846" s="14"/>
      <c r="B846" s="243"/>
      <c r="C846" s="244"/>
      <c r="D846" s="234" t="s">
        <v>150</v>
      </c>
      <c r="E846" s="245" t="s">
        <v>1</v>
      </c>
      <c r="F846" s="246" t="s">
        <v>1704</v>
      </c>
      <c r="G846" s="244"/>
      <c r="H846" s="247">
        <v>0.55200000000000005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150</v>
      </c>
      <c r="AU846" s="253" t="s">
        <v>87</v>
      </c>
      <c r="AV846" s="14" t="s">
        <v>87</v>
      </c>
      <c r="AW846" s="14" t="s">
        <v>32</v>
      </c>
      <c r="AX846" s="14" t="s">
        <v>76</v>
      </c>
      <c r="AY846" s="253" t="s">
        <v>140</v>
      </c>
    </row>
    <row r="847" s="15" customFormat="1">
      <c r="A847" s="15"/>
      <c r="B847" s="254"/>
      <c r="C847" s="255"/>
      <c r="D847" s="234" t="s">
        <v>150</v>
      </c>
      <c r="E847" s="256" t="s">
        <v>1</v>
      </c>
      <c r="F847" s="257" t="s">
        <v>173</v>
      </c>
      <c r="G847" s="255"/>
      <c r="H847" s="258">
        <v>2.2000000000000002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4" t="s">
        <v>150</v>
      </c>
      <c r="AU847" s="264" t="s">
        <v>87</v>
      </c>
      <c r="AV847" s="15" t="s">
        <v>148</v>
      </c>
      <c r="AW847" s="15" t="s">
        <v>32</v>
      </c>
      <c r="AX847" s="15" t="s">
        <v>84</v>
      </c>
      <c r="AY847" s="264" t="s">
        <v>140</v>
      </c>
    </row>
    <row r="848" s="2" customFormat="1" ht="33" customHeight="1">
      <c r="A848" s="39"/>
      <c r="B848" s="40"/>
      <c r="C848" s="219" t="s">
        <v>1705</v>
      </c>
      <c r="D848" s="219" t="s">
        <v>143</v>
      </c>
      <c r="E848" s="220" t="s">
        <v>1706</v>
      </c>
      <c r="F848" s="221" t="s">
        <v>1707</v>
      </c>
      <c r="G848" s="222" t="s">
        <v>293</v>
      </c>
      <c r="H848" s="223">
        <v>4</v>
      </c>
      <c r="I848" s="224"/>
      <c r="J848" s="225">
        <f>ROUND(I848*H848,2)</f>
        <v>0</v>
      </c>
      <c r="K848" s="221" t="s">
        <v>1</v>
      </c>
      <c r="L848" s="45"/>
      <c r="M848" s="226" t="s">
        <v>1</v>
      </c>
      <c r="N848" s="227" t="s">
        <v>41</v>
      </c>
      <c r="O848" s="92"/>
      <c r="P848" s="228">
        <f>O848*H848</f>
        <v>0</v>
      </c>
      <c r="Q848" s="228">
        <v>0.010999999999999999</v>
      </c>
      <c r="R848" s="228">
        <f>Q848*H848</f>
        <v>0.043999999999999997</v>
      </c>
      <c r="S848" s="228">
        <v>0</v>
      </c>
      <c r="T848" s="229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0" t="s">
        <v>148</v>
      </c>
      <c r="AT848" s="230" t="s">
        <v>143</v>
      </c>
      <c r="AU848" s="230" t="s">
        <v>87</v>
      </c>
      <c r="AY848" s="18" t="s">
        <v>140</v>
      </c>
      <c r="BE848" s="231">
        <f>IF(N848="základní",J848,0)</f>
        <v>0</v>
      </c>
      <c r="BF848" s="231">
        <f>IF(N848="snížená",J848,0)</f>
        <v>0</v>
      </c>
      <c r="BG848" s="231">
        <f>IF(N848="zákl. přenesená",J848,0)</f>
        <v>0</v>
      </c>
      <c r="BH848" s="231">
        <f>IF(N848="sníž. přenesená",J848,0)</f>
        <v>0</v>
      </c>
      <c r="BI848" s="231">
        <f>IF(N848="nulová",J848,0)</f>
        <v>0</v>
      </c>
      <c r="BJ848" s="18" t="s">
        <v>84</v>
      </c>
      <c r="BK848" s="231">
        <f>ROUND(I848*H848,2)</f>
        <v>0</v>
      </c>
      <c r="BL848" s="18" t="s">
        <v>148</v>
      </c>
      <c r="BM848" s="230" t="s">
        <v>1708</v>
      </c>
    </row>
    <row r="849" s="2" customFormat="1" ht="21.75" customHeight="1">
      <c r="A849" s="39"/>
      <c r="B849" s="40"/>
      <c r="C849" s="219" t="s">
        <v>1709</v>
      </c>
      <c r="D849" s="219" t="s">
        <v>143</v>
      </c>
      <c r="E849" s="220" t="s">
        <v>1710</v>
      </c>
      <c r="F849" s="221" t="s">
        <v>1711</v>
      </c>
      <c r="G849" s="222" t="s">
        <v>293</v>
      </c>
      <c r="H849" s="223">
        <v>2</v>
      </c>
      <c r="I849" s="224"/>
      <c r="J849" s="225">
        <f>ROUND(I849*H849,2)</f>
        <v>0</v>
      </c>
      <c r="K849" s="221" t="s">
        <v>1</v>
      </c>
      <c r="L849" s="45"/>
      <c r="M849" s="226" t="s">
        <v>1</v>
      </c>
      <c r="N849" s="227" t="s">
        <v>41</v>
      </c>
      <c r="O849" s="92"/>
      <c r="P849" s="228">
        <f>O849*H849</f>
        <v>0</v>
      </c>
      <c r="Q849" s="228">
        <v>0.00050000000000000001</v>
      </c>
      <c r="R849" s="228">
        <f>Q849*H849</f>
        <v>0.001</v>
      </c>
      <c r="S849" s="228">
        <v>0</v>
      </c>
      <c r="T849" s="22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0" t="s">
        <v>148</v>
      </c>
      <c r="AT849" s="230" t="s">
        <v>143</v>
      </c>
      <c r="AU849" s="230" t="s">
        <v>87</v>
      </c>
      <c r="AY849" s="18" t="s">
        <v>140</v>
      </c>
      <c r="BE849" s="231">
        <f>IF(N849="základní",J849,0)</f>
        <v>0</v>
      </c>
      <c r="BF849" s="231">
        <f>IF(N849="snížená",J849,0)</f>
        <v>0</v>
      </c>
      <c r="BG849" s="231">
        <f>IF(N849="zákl. přenesená",J849,0)</f>
        <v>0</v>
      </c>
      <c r="BH849" s="231">
        <f>IF(N849="sníž. přenesená",J849,0)</f>
        <v>0</v>
      </c>
      <c r="BI849" s="231">
        <f>IF(N849="nulová",J849,0)</f>
        <v>0</v>
      </c>
      <c r="BJ849" s="18" t="s">
        <v>84</v>
      </c>
      <c r="BK849" s="231">
        <f>ROUND(I849*H849,2)</f>
        <v>0</v>
      </c>
      <c r="BL849" s="18" t="s">
        <v>148</v>
      </c>
      <c r="BM849" s="230" t="s">
        <v>1712</v>
      </c>
    </row>
    <row r="850" s="2" customFormat="1" ht="16.5" customHeight="1">
      <c r="A850" s="39"/>
      <c r="B850" s="40"/>
      <c r="C850" s="219" t="s">
        <v>1713</v>
      </c>
      <c r="D850" s="219" t="s">
        <v>143</v>
      </c>
      <c r="E850" s="220" t="s">
        <v>1714</v>
      </c>
      <c r="F850" s="221" t="s">
        <v>1715</v>
      </c>
      <c r="G850" s="222" t="s">
        <v>155</v>
      </c>
      <c r="H850" s="223">
        <v>100</v>
      </c>
      <c r="I850" s="224"/>
      <c r="J850" s="225">
        <f>ROUND(I850*H850,2)</f>
        <v>0</v>
      </c>
      <c r="K850" s="221" t="s">
        <v>147</v>
      </c>
      <c r="L850" s="45"/>
      <c r="M850" s="226" t="s">
        <v>1</v>
      </c>
      <c r="N850" s="227" t="s">
        <v>41</v>
      </c>
      <c r="O850" s="92"/>
      <c r="P850" s="228">
        <f>O850*H850</f>
        <v>0</v>
      </c>
      <c r="Q850" s="228">
        <v>0</v>
      </c>
      <c r="R850" s="228">
        <f>Q850*H850</f>
        <v>0</v>
      </c>
      <c r="S850" s="228">
        <v>0</v>
      </c>
      <c r="T850" s="229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0" t="s">
        <v>148</v>
      </c>
      <c r="AT850" s="230" t="s">
        <v>143</v>
      </c>
      <c r="AU850" s="230" t="s">
        <v>87</v>
      </c>
      <c r="AY850" s="18" t="s">
        <v>140</v>
      </c>
      <c r="BE850" s="231">
        <f>IF(N850="základní",J850,0)</f>
        <v>0</v>
      </c>
      <c r="BF850" s="231">
        <f>IF(N850="snížená",J850,0)</f>
        <v>0</v>
      </c>
      <c r="BG850" s="231">
        <f>IF(N850="zákl. přenesená",J850,0)</f>
        <v>0</v>
      </c>
      <c r="BH850" s="231">
        <f>IF(N850="sníž. přenesená",J850,0)</f>
        <v>0</v>
      </c>
      <c r="BI850" s="231">
        <f>IF(N850="nulová",J850,0)</f>
        <v>0</v>
      </c>
      <c r="BJ850" s="18" t="s">
        <v>84</v>
      </c>
      <c r="BK850" s="231">
        <f>ROUND(I850*H850,2)</f>
        <v>0</v>
      </c>
      <c r="BL850" s="18" t="s">
        <v>148</v>
      </c>
      <c r="BM850" s="230" t="s">
        <v>1716</v>
      </c>
    </row>
    <row r="851" s="12" customFormat="1" ht="22.8" customHeight="1">
      <c r="A851" s="12"/>
      <c r="B851" s="203"/>
      <c r="C851" s="204"/>
      <c r="D851" s="205" t="s">
        <v>75</v>
      </c>
      <c r="E851" s="217" t="s">
        <v>288</v>
      </c>
      <c r="F851" s="217" t="s">
        <v>289</v>
      </c>
      <c r="G851" s="204"/>
      <c r="H851" s="204"/>
      <c r="I851" s="207"/>
      <c r="J851" s="218">
        <f>BK851</f>
        <v>0</v>
      </c>
      <c r="K851" s="204"/>
      <c r="L851" s="209"/>
      <c r="M851" s="210"/>
      <c r="N851" s="211"/>
      <c r="O851" s="211"/>
      <c r="P851" s="212">
        <f>SUM(P852:P946)</f>
        <v>0</v>
      </c>
      <c r="Q851" s="211"/>
      <c r="R851" s="212">
        <f>SUM(R852:R946)</f>
        <v>0</v>
      </c>
      <c r="S851" s="211"/>
      <c r="T851" s="213">
        <f>SUM(T852:T946)</f>
        <v>185.73745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14" t="s">
        <v>84</v>
      </c>
      <c r="AT851" s="215" t="s">
        <v>75</v>
      </c>
      <c r="AU851" s="215" t="s">
        <v>84</v>
      </c>
      <c r="AY851" s="214" t="s">
        <v>140</v>
      </c>
      <c r="BK851" s="216">
        <f>SUM(BK852:BK946)</f>
        <v>0</v>
      </c>
    </row>
    <row r="852" s="2" customFormat="1" ht="24.15" customHeight="1">
      <c r="A852" s="39"/>
      <c r="B852" s="40"/>
      <c r="C852" s="219" t="s">
        <v>1717</v>
      </c>
      <c r="D852" s="219" t="s">
        <v>143</v>
      </c>
      <c r="E852" s="220" t="s">
        <v>1718</v>
      </c>
      <c r="F852" s="221" t="s">
        <v>1719</v>
      </c>
      <c r="G852" s="222" t="s">
        <v>155</v>
      </c>
      <c r="H852" s="223">
        <v>60</v>
      </c>
      <c r="I852" s="224"/>
      <c r="J852" s="225">
        <f>ROUND(I852*H852,2)</f>
        <v>0</v>
      </c>
      <c r="K852" s="221" t="s">
        <v>147</v>
      </c>
      <c r="L852" s="45"/>
      <c r="M852" s="226" t="s">
        <v>1</v>
      </c>
      <c r="N852" s="227" t="s">
        <v>41</v>
      </c>
      <c r="O852" s="92"/>
      <c r="P852" s="228">
        <f>O852*H852</f>
        <v>0</v>
      </c>
      <c r="Q852" s="228">
        <v>0</v>
      </c>
      <c r="R852" s="228">
        <f>Q852*H852</f>
        <v>0</v>
      </c>
      <c r="S852" s="228">
        <v>0.183</v>
      </c>
      <c r="T852" s="229">
        <f>S852*H852</f>
        <v>10.98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0" t="s">
        <v>148</v>
      </c>
      <c r="AT852" s="230" t="s">
        <v>143</v>
      </c>
      <c r="AU852" s="230" t="s">
        <v>87</v>
      </c>
      <c r="AY852" s="18" t="s">
        <v>140</v>
      </c>
      <c r="BE852" s="231">
        <f>IF(N852="základní",J852,0)</f>
        <v>0</v>
      </c>
      <c r="BF852" s="231">
        <f>IF(N852="snížená",J852,0)</f>
        <v>0</v>
      </c>
      <c r="BG852" s="231">
        <f>IF(N852="zákl. přenesená",J852,0)</f>
        <v>0</v>
      </c>
      <c r="BH852" s="231">
        <f>IF(N852="sníž. přenesená",J852,0)</f>
        <v>0</v>
      </c>
      <c r="BI852" s="231">
        <f>IF(N852="nulová",J852,0)</f>
        <v>0</v>
      </c>
      <c r="BJ852" s="18" t="s">
        <v>84</v>
      </c>
      <c r="BK852" s="231">
        <f>ROUND(I852*H852,2)</f>
        <v>0</v>
      </c>
      <c r="BL852" s="18" t="s">
        <v>148</v>
      </c>
      <c r="BM852" s="230" t="s">
        <v>1720</v>
      </c>
    </row>
    <row r="853" s="13" customFormat="1">
      <c r="A853" s="13"/>
      <c r="B853" s="232"/>
      <c r="C853" s="233"/>
      <c r="D853" s="234" t="s">
        <v>150</v>
      </c>
      <c r="E853" s="235" t="s">
        <v>1</v>
      </c>
      <c r="F853" s="236" t="s">
        <v>1721</v>
      </c>
      <c r="G853" s="233"/>
      <c r="H853" s="235" t="s">
        <v>1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2" t="s">
        <v>150</v>
      </c>
      <c r="AU853" s="242" t="s">
        <v>87</v>
      </c>
      <c r="AV853" s="13" t="s">
        <v>84</v>
      </c>
      <c r="AW853" s="13" t="s">
        <v>32</v>
      </c>
      <c r="AX853" s="13" t="s">
        <v>76</v>
      </c>
      <c r="AY853" s="242" t="s">
        <v>140</v>
      </c>
    </row>
    <row r="854" s="14" customFormat="1">
      <c r="A854" s="14"/>
      <c r="B854" s="243"/>
      <c r="C854" s="244"/>
      <c r="D854" s="234" t="s">
        <v>150</v>
      </c>
      <c r="E854" s="245" t="s">
        <v>1</v>
      </c>
      <c r="F854" s="246" t="s">
        <v>1722</v>
      </c>
      <c r="G854" s="244"/>
      <c r="H854" s="247">
        <v>4.5449999999999999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150</v>
      </c>
      <c r="AU854" s="253" t="s">
        <v>87</v>
      </c>
      <c r="AV854" s="14" t="s">
        <v>87</v>
      </c>
      <c r="AW854" s="14" t="s">
        <v>32</v>
      </c>
      <c r="AX854" s="14" t="s">
        <v>76</v>
      </c>
      <c r="AY854" s="253" t="s">
        <v>140</v>
      </c>
    </row>
    <row r="855" s="14" customFormat="1">
      <c r="A855" s="14"/>
      <c r="B855" s="243"/>
      <c r="C855" s="244"/>
      <c r="D855" s="234" t="s">
        <v>150</v>
      </c>
      <c r="E855" s="245" t="s">
        <v>1</v>
      </c>
      <c r="F855" s="246" t="s">
        <v>1723</v>
      </c>
      <c r="G855" s="244"/>
      <c r="H855" s="247">
        <v>9.8330000000000002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150</v>
      </c>
      <c r="AU855" s="253" t="s">
        <v>87</v>
      </c>
      <c r="AV855" s="14" t="s">
        <v>87</v>
      </c>
      <c r="AW855" s="14" t="s">
        <v>32</v>
      </c>
      <c r="AX855" s="14" t="s">
        <v>76</v>
      </c>
      <c r="AY855" s="253" t="s">
        <v>140</v>
      </c>
    </row>
    <row r="856" s="14" customFormat="1">
      <c r="A856" s="14"/>
      <c r="B856" s="243"/>
      <c r="C856" s="244"/>
      <c r="D856" s="234" t="s">
        <v>150</v>
      </c>
      <c r="E856" s="245" t="s">
        <v>1</v>
      </c>
      <c r="F856" s="246" t="s">
        <v>1724</v>
      </c>
      <c r="G856" s="244"/>
      <c r="H856" s="247">
        <v>3.7799999999999998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150</v>
      </c>
      <c r="AU856" s="253" t="s">
        <v>87</v>
      </c>
      <c r="AV856" s="14" t="s">
        <v>87</v>
      </c>
      <c r="AW856" s="14" t="s">
        <v>32</v>
      </c>
      <c r="AX856" s="14" t="s">
        <v>76</v>
      </c>
      <c r="AY856" s="253" t="s">
        <v>140</v>
      </c>
    </row>
    <row r="857" s="14" customFormat="1">
      <c r="A857" s="14"/>
      <c r="B857" s="243"/>
      <c r="C857" s="244"/>
      <c r="D857" s="234" t="s">
        <v>150</v>
      </c>
      <c r="E857" s="245" t="s">
        <v>1</v>
      </c>
      <c r="F857" s="246" t="s">
        <v>1725</v>
      </c>
      <c r="G857" s="244"/>
      <c r="H857" s="247">
        <v>36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150</v>
      </c>
      <c r="AU857" s="253" t="s">
        <v>87</v>
      </c>
      <c r="AV857" s="14" t="s">
        <v>87</v>
      </c>
      <c r="AW857" s="14" t="s">
        <v>32</v>
      </c>
      <c r="AX857" s="14" t="s">
        <v>76</v>
      </c>
      <c r="AY857" s="253" t="s">
        <v>140</v>
      </c>
    </row>
    <row r="858" s="14" customFormat="1">
      <c r="A858" s="14"/>
      <c r="B858" s="243"/>
      <c r="C858" s="244"/>
      <c r="D858" s="234" t="s">
        <v>150</v>
      </c>
      <c r="E858" s="245" t="s">
        <v>1</v>
      </c>
      <c r="F858" s="246" t="s">
        <v>1726</v>
      </c>
      <c r="G858" s="244"/>
      <c r="H858" s="247">
        <v>5.8419999999999996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150</v>
      </c>
      <c r="AU858" s="253" t="s">
        <v>87</v>
      </c>
      <c r="AV858" s="14" t="s">
        <v>87</v>
      </c>
      <c r="AW858" s="14" t="s">
        <v>32</v>
      </c>
      <c r="AX858" s="14" t="s">
        <v>76</v>
      </c>
      <c r="AY858" s="253" t="s">
        <v>140</v>
      </c>
    </row>
    <row r="859" s="15" customFormat="1">
      <c r="A859" s="15"/>
      <c r="B859" s="254"/>
      <c r="C859" s="255"/>
      <c r="D859" s="234" t="s">
        <v>150</v>
      </c>
      <c r="E859" s="256" t="s">
        <v>1</v>
      </c>
      <c r="F859" s="257" t="s">
        <v>173</v>
      </c>
      <c r="G859" s="255"/>
      <c r="H859" s="258">
        <v>60</v>
      </c>
      <c r="I859" s="259"/>
      <c r="J859" s="255"/>
      <c r="K859" s="255"/>
      <c r="L859" s="260"/>
      <c r="M859" s="261"/>
      <c r="N859" s="262"/>
      <c r="O859" s="262"/>
      <c r="P859" s="262"/>
      <c r="Q859" s="262"/>
      <c r="R859" s="262"/>
      <c r="S859" s="262"/>
      <c r="T859" s="263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4" t="s">
        <v>150</v>
      </c>
      <c r="AU859" s="264" t="s">
        <v>87</v>
      </c>
      <c r="AV859" s="15" t="s">
        <v>148</v>
      </c>
      <c r="AW859" s="15" t="s">
        <v>32</v>
      </c>
      <c r="AX859" s="15" t="s">
        <v>84</v>
      </c>
      <c r="AY859" s="264" t="s">
        <v>140</v>
      </c>
    </row>
    <row r="860" s="2" customFormat="1" ht="24.15" customHeight="1">
      <c r="A860" s="39"/>
      <c r="B860" s="40"/>
      <c r="C860" s="219" t="s">
        <v>1727</v>
      </c>
      <c r="D860" s="219" t="s">
        <v>143</v>
      </c>
      <c r="E860" s="220" t="s">
        <v>1728</v>
      </c>
      <c r="F860" s="221" t="s">
        <v>1729</v>
      </c>
      <c r="G860" s="222" t="s">
        <v>293</v>
      </c>
      <c r="H860" s="223">
        <v>1</v>
      </c>
      <c r="I860" s="224"/>
      <c r="J860" s="225">
        <f>ROUND(I860*H860,2)</f>
        <v>0</v>
      </c>
      <c r="K860" s="221" t="s">
        <v>147</v>
      </c>
      <c r="L860" s="45"/>
      <c r="M860" s="226" t="s">
        <v>1</v>
      </c>
      <c r="N860" s="227" t="s">
        <v>41</v>
      </c>
      <c r="O860" s="92"/>
      <c r="P860" s="228">
        <f>O860*H860</f>
        <v>0</v>
      </c>
      <c r="Q860" s="228">
        <v>0</v>
      </c>
      <c r="R860" s="228">
        <f>Q860*H860</f>
        <v>0</v>
      </c>
      <c r="S860" s="228">
        <v>0.20699999999999999</v>
      </c>
      <c r="T860" s="229">
        <f>S860*H860</f>
        <v>0.20699999999999999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0" t="s">
        <v>148</v>
      </c>
      <c r="AT860" s="230" t="s">
        <v>143</v>
      </c>
      <c r="AU860" s="230" t="s">
        <v>87</v>
      </c>
      <c r="AY860" s="18" t="s">
        <v>140</v>
      </c>
      <c r="BE860" s="231">
        <f>IF(N860="základní",J860,0)</f>
        <v>0</v>
      </c>
      <c r="BF860" s="231">
        <f>IF(N860="snížená",J860,0)</f>
        <v>0</v>
      </c>
      <c r="BG860" s="231">
        <f>IF(N860="zákl. přenesená",J860,0)</f>
        <v>0</v>
      </c>
      <c r="BH860" s="231">
        <f>IF(N860="sníž. přenesená",J860,0)</f>
        <v>0</v>
      </c>
      <c r="BI860" s="231">
        <f>IF(N860="nulová",J860,0)</f>
        <v>0</v>
      </c>
      <c r="BJ860" s="18" t="s">
        <v>84</v>
      </c>
      <c r="BK860" s="231">
        <f>ROUND(I860*H860,2)</f>
        <v>0</v>
      </c>
      <c r="BL860" s="18" t="s">
        <v>148</v>
      </c>
      <c r="BM860" s="230" t="s">
        <v>1730</v>
      </c>
    </row>
    <row r="861" s="13" customFormat="1">
      <c r="A861" s="13"/>
      <c r="B861" s="232"/>
      <c r="C861" s="233"/>
      <c r="D861" s="234" t="s">
        <v>150</v>
      </c>
      <c r="E861" s="235" t="s">
        <v>1</v>
      </c>
      <c r="F861" s="236" t="s">
        <v>1731</v>
      </c>
      <c r="G861" s="233"/>
      <c r="H861" s="235" t="s">
        <v>1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2" t="s">
        <v>150</v>
      </c>
      <c r="AU861" s="242" t="s">
        <v>87</v>
      </c>
      <c r="AV861" s="13" t="s">
        <v>84</v>
      </c>
      <c r="AW861" s="13" t="s">
        <v>32</v>
      </c>
      <c r="AX861" s="13" t="s">
        <v>76</v>
      </c>
      <c r="AY861" s="242" t="s">
        <v>140</v>
      </c>
    </row>
    <row r="862" s="14" customFormat="1">
      <c r="A862" s="14"/>
      <c r="B862" s="243"/>
      <c r="C862" s="244"/>
      <c r="D862" s="234" t="s">
        <v>150</v>
      </c>
      <c r="E862" s="245" t="s">
        <v>1</v>
      </c>
      <c r="F862" s="246" t="s">
        <v>84</v>
      </c>
      <c r="G862" s="244"/>
      <c r="H862" s="247">
        <v>1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150</v>
      </c>
      <c r="AU862" s="253" t="s">
        <v>87</v>
      </c>
      <c r="AV862" s="14" t="s">
        <v>87</v>
      </c>
      <c r="AW862" s="14" t="s">
        <v>32</v>
      </c>
      <c r="AX862" s="14" t="s">
        <v>84</v>
      </c>
      <c r="AY862" s="253" t="s">
        <v>140</v>
      </c>
    </row>
    <row r="863" s="2" customFormat="1" ht="16.5" customHeight="1">
      <c r="A863" s="39"/>
      <c r="B863" s="40"/>
      <c r="C863" s="219" t="s">
        <v>1732</v>
      </c>
      <c r="D863" s="219" t="s">
        <v>143</v>
      </c>
      <c r="E863" s="220" t="s">
        <v>1733</v>
      </c>
      <c r="F863" s="221" t="s">
        <v>1734</v>
      </c>
      <c r="G863" s="222" t="s">
        <v>218</v>
      </c>
      <c r="H863" s="223">
        <v>950</v>
      </c>
      <c r="I863" s="224"/>
      <c r="J863" s="225">
        <f>ROUND(I863*H863,2)</f>
        <v>0</v>
      </c>
      <c r="K863" s="221" t="s">
        <v>147</v>
      </c>
      <c r="L863" s="45"/>
      <c r="M863" s="226" t="s">
        <v>1</v>
      </c>
      <c r="N863" s="227" t="s">
        <v>41</v>
      </c>
      <c r="O863" s="92"/>
      <c r="P863" s="228">
        <f>O863*H863</f>
        <v>0</v>
      </c>
      <c r="Q863" s="228">
        <v>0</v>
      </c>
      <c r="R863" s="228">
        <f>Q863*H863</f>
        <v>0</v>
      </c>
      <c r="S863" s="228">
        <v>0.058000000000000003</v>
      </c>
      <c r="T863" s="229">
        <f>S863*H863</f>
        <v>55.100000000000001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0" t="s">
        <v>148</v>
      </c>
      <c r="AT863" s="230" t="s">
        <v>143</v>
      </c>
      <c r="AU863" s="230" t="s">
        <v>87</v>
      </c>
      <c r="AY863" s="18" t="s">
        <v>140</v>
      </c>
      <c r="BE863" s="231">
        <f>IF(N863="základní",J863,0)</f>
        <v>0</v>
      </c>
      <c r="BF863" s="231">
        <f>IF(N863="snížená",J863,0)</f>
        <v>0</v>
      </c>
      <c r="BG863" s="231">
        <f>IF(N863="zákl. přenesená",J863,0)</f>
        <v>0</v>
      </c>
      <c r="BH863" s="231">
        <f>IF(N863="sníž. přenesená",J863,0)</f>
        <v>0</v>
      </c>
      <c r="BI863" s="231">
        <f>IF(N863="nulová",J863,0)</f>
        <v>0</v>
      </c>
      <c r="BJ863" s="18" t="s">
        <v>84</v>
      </c>
      <c r="BK863" s="231">
        <f>ROUND(I863*H863,2)</f>
        <v>0</v>
      </c>
      <c r="BL863" s="18" t="s">
        <v>148</v>
      </c>
      <c r="BM863" s="230" t="s">
        <v>1735</v>
      </c>
    </row>
    <row r="864" s="13" customFormat="1">
      <c r="A864" s="13"/>
      <c r="B864" s="232"/>
      <c r="C864" s="233"/>
      <c r="D864" s="234" t="s">
        <v>150</v>
      </c>
      <c r="E864" s="235" t="s">
        <v>1</v>
      </c>
      <c r="F864" s="236" t="s">
        <v>1736</v>
      </c>
      <c r="G864" s="233"/>
      <c r="H864" s="235" t="s">
        <v>1</v>
      </c>
      <c r="I864" s="237"/>
      <c r="J864" s="233"/>
      <c r="K864" s="233"/>
      <c r="L864" s="238"/>
      <c r="M864" s="239"/>
      <c r="N864" s="240"/>
      <c r="O864" s="240"/>
      <c r="P864" s="240"/>
      <c r="Q864" s="240"/>
      <c r="R864" s="240"/>
      <c r="S864" s="240"/>
      <c r="T864" s="24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2" t="s">
        <v>150</v>
      </c>
      <c r="AU864" s="242" t="s">
        <v>87</v>
      </c>
      <c r="AV864" s="13" t="s">
        <v>84</v>
      </c>
      <c r="AW864" s="13" t="s">
        <v>32</v>
      </c>
      <c r="AX864" s="13" t="s">
        <v>76</v>
      </c>
      <c r="AY864" s="242" t="s">
        <v>140</v>
      </c>
    </row>
    <row r="865" s="13" customFormat="1">
      <c r="A865" s="13"/>
      <c r="B865" s="232"/>
      <c r="C865" s="233"/>
      <c r="D865" s="234" t="s">
        <v>150</v>
      </c>
      <c r="E865" s="235" t="s">
        <v>1</v>
      </c>
      <c r="F865" s="236" t="s">
        <v>1737</v>
      </c>
      <c r="G865" s="233"/>
      <c r="H865" s="235" t="s">
        <v>1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2" t="s">
        <v>150</v>
      </c>
      <c r="AU865" s="242" t="s">
        <v>87</v>
      </c>
      <c r="AV865" s="13" t="s">
        <v>84</v>
      </c>
      <c r="AW865" s="13" t="s">
        <v>32</v>
      </c>
      <c r="AX865" s="13" t="s">
        <v>76</v>
      </c>
      <c r="AY865" s="242" t="s">
        <v>140</v>
      </c>
    </row>
    <row r="866" s="14" customFormat="1">
      <c r="A866" s="14"/>
      <c r="B866" s="243"/>
      <c r="C866" s="244"/>
      <c r="D866" s="234" t="s">
        <v>150</v>
      </c>
      <c r="E866" s="245" t="s">
        <v>1</v>
      </c>
      <c r="F866" s="246" t="s">
        <v>1738</v>
      </c>
      <c r="G866" s="244"/>
      <c r="H866" s="247">
        <v>405.30000000000001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150</v>
      </c>
      <c r="AU866" s="253" t="s">
        <v>87</v>
      </c>
      <c r="AV866" s="14" t="s">
        <v>87</v>
      </c>
      <c r="AW866" s="14" t="s">
        <v>32</v>
      </c>
      <c r="AX866" s="14" t="s">
        <v>76</v>
      </c>
      <c r="AY866" s="253" t="s">
        <v>140</v>
      </c>
    </row>
    <row r="867" s="13" customFormat="1">
      <c r="A867" s="13"/>
      <c r="B867" s="232"/>
      <c r="C867" s="233"/>
      <c r="D867" s="234" t="s">
        <v>150</v>
      </c>
      <c r="E867" s="235" t="s">
        <v>1</v>
      </c>
      <c r="F867" s="236" t="s">
        <v>1739</v>
      </c>
      <c r="G867" s="233"/>
      <c r="H867" s="235" t="s">
        <v>1</v>
      </c>
      <c r="I867" s="237"/>
      <c r="J867" s="233"/>
      <c r="K867" s="233"/>
      <c r="L867" s="238"/>
      <c r="M867" s="239"/>
      <c r="N867" s="240"/>
      <c r="O867" s="240"/>
      <c r="P867" s="240"/>
      <c r="Q867" s="240"/>
      <c r="R867" s="240"/>
      <c r="S867" s="240"/>
      <c r="T867" s="24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2" t="s">
        <v>150</v>
      </c>
      <c r="AU867" s="242" t="s">
        <v>87</v>
      </c>
      <c r="AV867" s="13" t="s">
        <v>84</v>
      </c>
      <c r="AW867" s="13" t="s">
        <v>32</v>
      </c>
      <c r="AX867" s="13" t="s">
        <v>76</v>
      </c>
      <c r="AY867" s="242" t="s">
        <v>140</v>
      </c>
    </row>
    <row r="868" s="14" customFormat="1">
      <c r="A868" s="14"/>
      <c r="B868" s="243"/>
      <c r="C868" s="244"/>
      <c r="D868" s="234" t="s">
        <v>150</v>
      </c>
      <c r="E868" s="245" t="s">
        <v>1</v>
      </c>
      <c r="F868" s="246" t="s">
        <v>1740</v>
      </c>
      <c r="G868" s="244"/>
      <c r="H868" s="247">
        <v>166.30000000000001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150</v>
      </c>
      <c r="AU868" s="253" t="s">
        <v>87</v>
      </c>
      <c r="AV868" s="14" t="s">
        <v>87</v>
      </c>
      <c r="AW868" s="14" t="s">
        <v>32</v>
      </c>
      <c r="AX868" s="14" t="s">
        <v>76</v>
      </c>
      <c r="AY868" s="253" t="s">
        <v>140</v>
      </c>
    </row>
    <row r="869" s="13" customFormat="1">
      <c r="A869" s="13"/>
      <c r="B869" s="232"/>
      <c r="C869" s="233"/>
      <c r="D869" s="234" t="s">
        <v>150</v>
      </c>
      <c r="E869" s="235" t="s">
        <v>1</v>
      </c>
      <c r="F869" s="236" t="s">
        <v>1741</v>
      </c>
      <c r="G869" s="233"/>
      <c r="H869" s="235" t="s">
        <v>1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2" t="s">
        <v>150</v>
      </c>
      <c r="AU869" s="242" t="s">
        <v>87</v>
      </c>
      <c r="AV869" s="13" t="s">
        <v>84</v>
      </c>
      <c r="AW869" s="13" t="s">
        <v>32</v>
      </c>
      <c r="AX869" s="13" t="s">
        <v>76</v>
      </c>
      <c r="AY869" s="242" t="s">
        <v>140</v>
      </c>
    </row>
    <row r="870" s="14" customFormat="1">
      <c r="A870" s="14"/>
      <c r="B870" s="243"/>
      <c r="C870" s="244"/>
      <c r="D870" s="234" t="s">
        <v>150</v>
      </c>
      <c r="E870" s="245" t="s">
        <v>1</v>
      </c>
      <c r="F870" s="246" t="s">
        <v>1742</v>
      </c>
      <c r="G870" s="244"/>
      <c r="H870" s="247">
        <v>296.75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150</v>
      </c>
      <c r="AU870" s="253" t="s">
        <v>87</v>
      </c>
      <c r="AV870" s="14" t="s">
        <v>87</v>
      </c>
      <c r="AW870" s="14" t="s">
        <v>32</v>
      </c>
      <c r="AX870" s="14" t="s">
        <v>76</v>
      </c>
      <c r="AY870" s="253" t="s">
        <v>140</v>
      </c>
    </row>
    <row r="871" s="13" customFormat="1">
      <c r="A871" s="13"/>
      <c r="B871" s="232"/>
      <c r="C871" s="233"/>
      <c r="D871" s="234" t="s">
        <v>150</v>
      </c>
      <c r="E871" s="235" t="s">
        <v>1</v>
      </c>
      <c r="F871" s="236" t="s">
        <v>1743</v>
      </c>
      <c r="G871" s="233"/>
      <c r="H871" s="235" t="s">
        <v>1</v>
      </c>
      <c r="I871" s="237"/>
      <c r="J871" s="233"/>
      <c r="K871" s="233"/>
      <c r="L871" s="238"/>
      <c r="M871" s="239"/>
      <c r="N871" s="240"/>
      <c r="O871" s="240"/>
      <c r="P871" s="240"/>
      <c r="Q871" s="240"/>
      <c r="R871" s="240"/>
      <c r="S871" s="240"/>
      <c r="T871" s="24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2" t="s">
        <v>150</v>
      </c>
      <c r="AU871" s="242" t="s">
        <v>87</v>
      </c>
      <c r="AV871" s="13" t="s">
        <v>84</v>
      </c>
      <c r="AW871" s="13" t="s">
        <v>32</v>
      </c>
      <c r="AX871" s="13" t="s">
        <v>76</v>
      </c>
      <c r="AY871" s="242" t="s">
        <v>140</v>
      </c>
    </row>
    <row r="872" s="14" customFormat="1">
      <c r="A872" s="14"/>
      <c r="B872" s="243"/>
      <c r="C872" s="244"/>
      <c r="D872" s="234" t="s">
        <v>150</v>
      </c>
      <c r="E872" s="245" t="s">
        <v>1</v>
      </c>
      <c r="F872" s="246" t="s">
        <v>1744</v>
      </c>
      <c r="G872" s="244"/>
      <c r="H872" s="247">
        <v>72.75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150</v>
      </c>
      <c r="AU872" s="253" t="s">
        <v>87</v>
      </c>
      <c r="AV872" s="14" t="s">
        <v>87</v>
      </c>
      <c r="AW872" s="14" t="s">
        <v>32</v>
      </c>
      <c r="AX872" s="14" t="s">
        <v>76</v>
      </c>
      <c r="AY872" s="253" t="s">
        <v>140</v>
      </c>
    </row>
    <row r="873" s="14" customFormat="1">
      <c r="A873" s="14"/>
      <c r="B873" s="243"/>
      <c r="C873" s="244"/>
      <c r="D873" s="234" t="s">
        <v>150</v>
      </c>
      <c r="E873" s="245" t="s">
        <v>1</v>
      </c>
      <c r="F873" s="246" t="s">
        <v>1745</v>
      </c>
      <c r="G873" s="244"/>
      <c r="H873" s="247">
        <v>8.9000000000000004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150</v>
      </c>
      <c r="AU873" s="253" t="s">
        <v>87</v>
      </c>
      <c r="AV873" s="14" t="s">
        <v>87</v>
      </c>
      <c r="AW873" s="14" t="s">
        <v>32</v>
      </c>
      <c r="AX873" s="14" t="s">
        <v>76</v>
      </c>
      <c r="AY873" s="253" t="s">
        <v>140</v>
      </c>
    </row>
    <row r="874" s="15" customFormat="1">
      <c r="A874" s="15"/>
      <c r="B874" s="254"/>
      <c r="C874" s="255"/>
      <c r="D874" s="234" t="s">
        <v>150</v>
      </c>
      <c r="E874" s="256" t="s">
        <v>1</v>
      </c>
      <c r="F874" s="257" t="s">
        <v>173</v>
      </c>
      <c r="G874" s="255"/>
      <c r="H874" s="258">
        <v>950</v>
      </c>
      <c r="I874" s="259"/>
      <c r="J874" s="255"/>
      <c r="K874" s="255"/>
      <c r="L874" s="260"/>
      <c r="M874" s="261"/>
      <c r="N874" s="262"/>
      <c r="O874" s="262"/>
      <c r="P874" s="262"/>
      <c r="Q874" s="262"/>
      <c r="R874" s="262"/>
      <c r="S874" s="262"/>
      <c r="T874" s="263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4" t="s">
        <v>150</v>
      </c>
      <c r="AU874" s="264" t="s">
        <v>87</v>
      </c>
      <c r="AV874" s="15" t="s">
        <v>148</v>
      </c>
      <c r="AW874" s="15" t="s">
        <v>32</v>
      </c>
      <c r="AX874" s="15" t="s">
        <v>84</v>
      </c>
      <c r="AY874" s="264" t="s">
        <v>140</v>
      </c>
    </row>
    <row r="875" s="2" customFormat="1" ht="24.15" customHeight="1">
      <c r="A875" s="39"/>
      <c r="B875" s="40"/>
      <c r="C875" s="219" t="s">
        <v>1746</v>
      </c>
      <c r="D875" s="219" t="s">
        <v>143</v>
      </c>
      <c r="E875" s="220" t="s">
        <v>1747</v>
      </c>
      <c r="F875" s="221" t="s">
        <v>1748</v>
      </c>
      <c r="G875" s="222" t="s">
        <v>293</v>
      </c>
      <c r="H875" s="223">
        <v>2435</v>
      </c>
      <c r="I875" s="224"/>
      <c r="J875" s="225">
        <f>ROUND(I875*H875,2)</f>
        <v>0</v>
      </c>
      <c r="K875" s="221" t="s">
        <v>147</v>
      </c>
      <c r="L875" s="45"/>
      <c r="M875" s="226" t="s">
        <v>1</v>
      </c>
      <c r="N875" s="227" t="s">
        <v>41</v>
      </c>
      <c r="O875" s="92"/>
      <c r="P875" s="228">
        <f>O875*H875</f>
        <v>0</v>
      </c>
      <c r="Q875" s="228">
        <v>0</v>
      </c>
      <c r="R875" s="228">
        <f>Q875*H875</f>
        <v>0</v>
      </c>
      <c r="S875" s="228">
        <v>0</v>
      </c>
      <c r="T875" s="229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0" t="s">
        <v>148</v>
      </c>
      <c r="AT875" s="230" t="s">
        <v>143</v>
      </c>
      <c r="AU875" s="230" t="s">
        <v>87</v>
      </c>
      <c r="AY875" s="18" t="s">
        <v>140</v>
      </c>
      <c r="BE875" s="231">
        <f>IF(N875="základní",J875,0)</f>
        <v>0</v>
      </c>
      <c r="BF875" s="231">
        <f>IF(N875="snížená",J875,0)</f>
        <v>0</v>
      </c>
      <c r="BG875" s="231">
        <f>IF(N875="zákl. přenesená",J875,0)</f>
        <v>0</v>
      </c>
      <c r="BH875" s="231">
        <f>IF(N875="sníž. přenesená",J875,0)</f>
        <v>0</v>
      </c>
      <c r="BI875" s="231">
        <f>IF(N875="nulová",J875,0)</f>
        <v>0</v>
      </c>
      <c r="BJ875" s="18" t="s">
        <v>84</v>
      </c>
      <c r="BK875" s="231">
        <f>ROUND(I875*H875,2)</f>
        <v>0</v>
      </c>
      <c r="BL875" s="18" t="s">
        <v>148</v>
      </c>
      <c r="BM875" s="230" t="s">
        <v>1749</v>
      </c>
    </row>
    <row r="876" s="13" customFormat="1">
      <c r="A876" s="13"/>
      <c r="B876" s="232"/>
      <c r="C876" s="233"/>
      <c r="D876" s="234" t="s">
        <v>150</v>
      </c>
      <c r="E876" s="235" t="s">
        <v>1</v>
      </c>
      <c r="F876" s="236" t="s">
        <v>1750</v>
      </c>
      <c r="G876" s="233"/>
      <c r="H876" s="235" t="s">
        <v>1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150</v>
      </c>
      <c r="AU876" s="242" t="s">
        <v>87</v>
      </c>
      <c r="AV876" s="13" t="s">
        <v>84</v>
      </c>
      <c r="AW876" s="13" t="s">
        <v>32</v>
      </c>
      <c r="AX876" s="13" t="s">
        <v>76</v>
      </c>
      <c r="AY876" s="242" t="s">
        <v>140</v>
      </c>
    </row>
    <row r="877" s="13" customFormat="1">
      <c r="A877" s="13"/>
      <c r="B877" s="232"/>
      <c r="C877" s="233"/>
      <c r="D877" s="234" t="s">
        <v>150</v>
      </c>
      <c r="E877" s="235" t="s">
        <v>1</v>
      </c>
      <c r="F877" s="236" t="s">
        <v>1751</v>
      </c>
      <c r="G877" s="233"/>
      <c r="H877" s="235" t="s">
        <v>1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2" t="s">
        <v>150</v>
      </c>
      <c r="AU877" s="242" t="s">
        <v>87</v>
      </c>
      <c r="AV877" s="13" t="s">
        <v>84</v>
      </c>
      <c r="AW877" s="13" t="s">
        <v>32</v>
      </c>
      <c r="AX877" s="13" t="s">
        <v>76</v>
      </c>
      <c r="AY877" s="242" t="s">
        <v>140</v>
      </c>
    </row>
    <row r="878" s="13" customFormat="1">
      <c r="A878" s="13"/>
      <c r="B878" s="232"/>
      <c r="C878" s="233"/>
      <c r="D878" s="234" t="s">
        <v>150</v>
      </c>
      <c r="E878" s="235" t="s">
        <v>1</v>
      </c>
      <c r="F878" s="236" t="s">
        <v>1752</v>
      </c>
      <c r="G878" s="233"/>
      <c r="H878" s="235" t="s">
        <v>1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2" t="s">
        <v>150</v>
      </c>
      <c r="AU878" s="242" t="s">
        <v>87</v>
      </c>
      <c r="AV878" s="13" t="s">
        <v>84</v>
      </c>
      <c r="AW878" s="13" t="s">
        <v>32</v>
      </c>
      <c r="AX878" s="13" t="s">
        <v>76</v>
      </c>
      <c r="AY878" s="242" t="s">
        <v>140</v>
      </c>
    </row>
    <row r="879" s="13" customFormat="1">
      <c r="A879" s="13"/>
      <c r="B879" s="232"/>
      <c r="C879" s="233"/>
      <c r="D879" s="234" t="s">
        <v>150</v>
      </c>
      <c r="E879" s="235" t="s">
        <v>1</v>
      </c>
      <c r="F879" s="236" t="s">
        <v>1753</v>
      </c>
      <c r="G879" s="233"/>
      <c r="H879" s="235" t="s">
        <v>1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2" t="s">
        <v>150</v>
      </c>
      <c r="AU879" s="242" t="s">
        <v>87</v>
      </c>
      <c r="AV879" s="13" t="s">
        <v>84</v>
      </c>
      <c r="AW879" s="13" t="s">
        <v>32</v>
      </c>
      <c r="AX879" s="13" t="s">
        <v>76</v>
      </c>
      <c r="AY879" s="242" t="s">
        <v>140</v>
      </c>
    </row>
    <row r="880" s="14" customFormat="1">
      <c r="A880" s="14"/>
      <c r="B880" s="243"/>
      <c r="C880" s="244"/>
      <c r="D880" s="234" t="s">
        <v>150</v>
      </c>
      <c r="E880" s="245" t="s">
        <v>1</v>
      </c>
      <c r="F880" s="246" t="s">
        <v>1754</v>
      </c>
      <c r="G880" s="244"/>
      <c r="H880" s="247">
        <v>1900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150</v>
      </c>
      <c r="AU880" s="253" t="s">
        <v>87</v>
      </c>
      <c r="AV880" s="14" t="s">
        <v>87</v>
      </c>
      <c r="AW880" s="14" t="s">
        <v>32</v>
      </c>
      <c r="AX880" s="14" t="s">
        <v>76</v>
      </c>
      <c r="AY880" s="253" t="s">
        <v>140</v>
      </c>
    </row>
    <row r="881" s="14" customFormat="1">
      <c r="A881" s="14"/>
      <c r="B881" s="243"/>
      <c r="C881" s="244"/>
      <c r="D881" s="234" t="s">
        <v>150</v>
      </c>
      <c r="E881" s="245" t="s">
        <v>1</v>
      </c>
      <c r="F881" s="246" t="s">
        <v>520</v>
      </c>
      <c r="G881" s="244"/>
      <c r="H881" s="247">
        <v>50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150</v>
      </c>
      <c r="AU881" s="253" t="s">
        <v>87</v>
      </c>
      <c r="AV881" s="14" t="s">
        <v>87</v>
      </c>
      <c r="AW881" s="14" t="s">
        <v>32</v>
      </c>
      <c r="AX881" s="14" t="s">
        <v>76</v>
      </c>
      <c r="AY881" s="253" t="s">
        <v>140</v>
      </c>
    </row>
    <row r="882" s="16" customFormat="1">
      <c r="A882" s="16"/>
      <c r="B882" s="279"/>
      <c r="C882" s="280"/>
      <c r="D882" s="234" t="s">
        <v>150</v>
      </c>
      <c r="E882" s="281" t="s">
        <v>1</v>
      </c>
      <c r="F882" s="282" t="s">
        <v>608</v>
      </c>
      <c r="G882" s="280"/>
      <c r="H882" s="283">
        <v>1950</v>
      </c>
      <c r="I882" s="284"/>
      <c r="J882" s="280"/>
      <c r="K882" s="280"/>
      <c r="L882" s="285"/>
      <c r="M882" s="286"/>
      <c r="N882" s="287"/>
      <c r="O882" s="287"/>
      <c r="P882" s="287"/>
      <c r="Q882" s="287"/>
      <c r="R882" s="287"/>
      <c r="S882" s="287"/>
      <c r="T882" s="288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289" t="s">
        <v>150</v>
      </c>
      <c r="AU882" s="289" t="s">
        <v>87</v>
      </c>
      <c r="AV882" s="16" t="s">
        <v>141</v>
      </c>
      <c r="AW882" s="16" t="s">
        <v>32</v>
      </c>
      <c r="AX882" s="16" t="s">
        <v>76</v>
      </c>
      <c r="AY882" s="289" t="s">
        <v>140</v>
      </c>
    </row>
    <row r="883" s="13" customFormat="1">
      <c r="A883" s="13"/>
      <c r="B883" s="232"/>
      <c r="C883" s="233"/>
      <c r="D883" s="234" t="s">
        <v>150</v>
      </c>
      <c r="E883" s="235" t="s">
        <v>1</v>
      </c>
      <c r="F883" s="236" t="s">
        <v>1755</v>
      </c>
      <c r="G883" s="233"/>
      <c r="H883" s="235" t="s">
        <v>1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2" t="s">
        <v>150</v>
      </c>
      <c r="AU883" s="242" t="s">
        <v>87</v>
      </c>
      <c r="AV883" s="13" t="s">
        <v>84</v>
      </c>
      <c r="AW883" s="13" t="s">
        <v>32</v>
      </c>
      <c r="AX883" s="13" t="s">
        <v>76</v>
      </c>
      <c r="AY883" s="242" t="s">
        <v>140</v>
      </c>
    </row>
    <row r="884" s="13" customFormat="1">
      <c r="A884" s="13"/>
      <c r="B884" s="232"/>
      <c r="C884" s="233"/>
      <c r="D884" s="234" t="s">
        <v>150</v>
      </c>
      <c r="E884" s="235" t="s">
        <v>1</v>
      </c>
      <c r="F884" s="236" t="s">
        <v>1756</v>
      </c>
      <c r="G884" s="233"/>
      <c r="H884" s="235" t="s">
        <v>1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150</v>
      </c>
      <c r="AU884" s="242" t="s">
        <v>87</v>
      </c>
      <c r="AV884" s="13" t="s">
        <v>84</v>
      </c>
      <c r="AW884" s="13" t="s">
        <v>32</v>
      </c>
      <c r="AX884" s="13" t="s">
        <v>76</v>
      </c>
      <c r="AY884" s="242" t="s">
        <v>140</v>
      </c>
    </row>
    <row r="885" s="13" customFormat="1">
      <c r="A885" s="13"/>
      <c r="B885" s="232"/>
      <c r="C885" s="233"/>
      <c r="D885" s="234" t="s">
        <v>150</v>
      </c>
      <c r="E885" s="235" t="s">
        <v>1</v>
      </c>
      <c r="F885" s="236" t="s">
        <v>1757</v>
      </c>
      <c r="G885" s="233"/>
      <c r="H885" s="235" t="s">
        <v>1</v>
      </c>
      <c r="I885" s="237"/>
      <c r="J885" s="233"/>
      <c r="K885" s="233"/>
      <c r="L885" s="238"/>
      <c r="M885" s="239"/>
      <c r="N885" s="240"/>
      <c r="O885" s="240"/>
      <c r="P885" s="240"/>
      <c r="Q885" s="240"/>
      <c r="R885" s="240"/>
      <c r="S885" s="240"/>
      <c r="T885" s="24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2" t="s">
        <v>150</v>
      </c>
      <c r="AU885" s="242" t="s">
        <v>87</v>
      </c>
      <c r="AV885" s="13" t="s">
        <v>84</v>
      </c>
      <c r="AW885" s="13" t="s">
        <v>32</v>
      </c>
      <c r="AX885" s="13" t="s">
        <v>76</v>
      </c>
      <c r="AY885" s="242" t="s">
        <v>140</v>
      </c>
    </row>
    <row r="886" s="14" customFormat="1">
      <c r="A886" s="14"/>
      <c r="B886" s="243"/>
      <c r="C886" s="244"/>
      <c r="D886" s="234" t="s">
        <v>150</v>
      </c>
      <c r="E886" s="245" t="s">
        <v>1</v>
      </c>
      <c r="F886" s="246" t="s">
        <v>1758</v>
      </c>
      <c r="G886" s="244"/>
      <c r="H886" s="247">
        <v>475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150</v>
      </c>
      <c r="AU886" s="253" t="s">
        <v>87</v>
      </c>
      <c r="AV886" s="14" t="s">
        <v>87</v>
      </c>
      <c r="AW886" s="14" t="s">
        <v>32</v>
      </c>
      <c r="AX886" s="14" t="s">
        <v>76</v>
      </c>
      <c r="AY886" s="253" t="s">
        <v>140</v>
      </c>
    </row>
    <row r="887" s="14" customFormat="1">
      <c r="A887" s="14"/>
      <c r="B887" s="243"/>
      <c r="C887" s="244"/>
      <c r="D887" s="234" t="s">
        <v>150</v>
      </c>
      <c r="E887" s="245" t="s">
        <v>1</v>
      </c>
      <c r="F887" s="246" t="s">
        <v>232</v>
      </c>
      <c r="G887" s="244"/>
      <c r="H887" s="247">
        <v>10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150</v>
      </c>
      <c r="AU887" s="253" t="s">
        <v>87</v>
      </c>
      <c r="AV887" s="14" t="s">
        <v>87</v>
      </c>
      <c r="AW887" s="14" t="s">
        <v>32</v>
      </c>
      <c r="AX887" s="14" t="s">
        <v>76</v>
      </c>
      <c r="AY887" s="253" t="s">
        <v>140</v>
      </c>
    </row>
    <row r="888" s="16" customFormat="1">
      <c r="A888" s="16"/>
      <c r="B888" s="279"/>
      <c r="C888" s="280"/>
      <c r="D888" s="234" t="s">
        <v>150</v>
      </c>
      <c r="E888" s="281" t="s">
        <v>1</v>
      </c>
      <c r="F888" s="282" t="s">
        <v>611</v>
      </c>
      <c r="G888" s="280"/>
      <c r="H888" s="283">
        <v>485</v>
      </c>
      <c r="I888" s="284"/>
      <c r="J888" s="280"/>
      <c r="K888" s="280"/>
      <c r="L888" s="285"/>
      <c r="M888" s="286"/>
      <c r="N888" s="287"/>
      <c r="O888" s="287"/>
      <c r="P888" s="287"/>
      <c r="Q888" s="287"/>
      <c r="R888" s="287"/>
      <c r="S888" s="287"/>
      <c r="T888" s="288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T888" s="289" t="s">
        <v>150</v>
      </c>
      <c r="AU888" s="289" t="s">
        <v>87</v>
      </c>
      <c r="AV888" s="16" t="s">
        <v>141</v>
      </c>
      <c r="AW888" s="16" t="s">
        <v>32</v>
      </c>
      <c r="AX888" s="16" t="s">
        <v>76</v>
      </c>
      <c r="AY888" s="289" t="s">
        <v>140</v>
      </c>
    </row>
    <row r="889" s="15" customFormat="1">
      <c r="A889" s="15"/>
      <c r="B889" s="254"/>
      <c r="C889" s="255"/>
      <c r="D889" s="234" t="s">
        <v>150</v>
      </c>
      <c r="E889" s="256" t="s">
        <v>1</v>
      </c>
      <c r="F889" s="257" t="s">
        <v>173</v>
      </c>
      <c r="G889" s="255"/>
      <c r="H889" s="258">
        <v>2435</v>
      </c>
      <c r="I889" s="259"/>
      <c r="J889" s="255"/>
      <c r="K889" s="255"/>
      <c r="L889" s="260"/>
      <c r="M889" s="261"/>
      <c r="N889" s="262"/>
      <c r="O889" s="262"/>
      <c r="P889" s="262"/>
      <c r="Q889" s="262"/>
      <c r="R889" s="262"/>
      <c r="S889" s="262"/>
      <c r="T889" s="26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4" t="s">
        <v>150</v>
      </c>
      <c r="AU889" s="264" t="s">
        <v>87</v>
      </c>
      <c r="AV889" s="15" t="s">
        <v>148</v>
      </c>
      <c r="AW889" s="15" t="s">
        <v>32</v>
      </c>
      <c r="AX889" s="15" t="s">
        <v>84</v>
      </c>
      <c r="AY889" s="264" t="s">
        <v>140</v>
      </c>
    </row>
    <row r="890" s="2" customFormat="1" ht="24.15" customHeight="1">
      <c r="A890" s="39"/>
      <c r="B890" s="40"/>
      <c r="C890" s="219" t="s">
        <v>1759</v>
      </c>
      <c r="D890" s="219" t="s">
        <v>143</v>
      </c>
      <c r="E890" s="220" t="s">
        <v>1760</v>
      </c>
      <c r="F890" s="221" t="s">
        <v>1761</v>
      </c>
      <c r="G890" s="222" t="s">
        <v>293</v>
      </c>
      <c r="H890" s="223">
        <v>970</v>
      </c>
      <c r="I890" s="224"/>
      <c r="J890" s="225">
        <f>ROUND(I890*H890,2)</f>
        <v>0</v>
      </c>
      <c r="K890" s="221" t="s">
        <v>147</v>
      </c>
      <c r="L890" s="45"/>
      <c r="M890" s="226" t="s">
        <v>1</v>
      </c>
      <c r="N890" s="227" t="s">
        <v>41</v>
      </c>
      <c r="O890" s="92"/>
      <c r="P890" s="228">
        <f>O890*H890</f>
        <v>0</v>
      </c>
      <c r="Q890" s="228">
        <v>0</v>
      </c>
      <c r="R890" s="228">
        <f>Q890*H890</f>
        <v>0</v>
      </c>
      <c r="S890" s="228">
        <v>0</v>
      </c>
      <c r="T890" s="229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0" t="s">
        <v>148</v>
      </c>
      <c r="AT890" s="230" t="s">
        <v>143</v>
      </c>
      <c r="AU890" s="230" t="s">
        <v>87</v>
      </c>
      <c r="AY890" s="18" t="s">
        <v>140</v>
      </c>
      <c r="BE890" s="231">
        <f>IF(N890="základní",J890,0)</f>
        <v>0</v>
      </c>
      <c r="BF890" s="231">
        <f>IF(N890="snížená",J890,0)</f>
        <v>0</v>
      </c>
      <c r="BG890" s="231">
        <f>IF(N890="zákl. přenesená",J890,0)</f>
        <v>0</v>
      </c>
      <c r="BH890" s="231">
        <f>IF(N890="sníž. přenesená",J890,0)</f>
        <v>0</v>
      </c>
      <c r="BI890" s="231">
        <f>IF(N890="nulová",J890,0)</f>
        <v>0</v>
      </c>
      <c r="BJ890" s="18" t="s">
        <v>84</v>
      </c>
      <c r="BK890" s="231">
        <f>ROUND(I890*H890,2)</f>
        <v>0</v>
      </c>
      <c r="BL890" s="18" t="s">
        <v>148</v>
      </c>
      <c r="BM890" s="230" t="s">
        <v>1762</v>
      </c>
    </row>
    <row r="891" s="13" customFormat="1">
      <c r="A891" s="13"/>
      <c r="B891" s="232"/>
      <c r="C891" s="233"/>
      <c r="D891" s="234" t="s">
        <v>150</v>
      </c>
      <c r="E891" s="235" t="s">
        <v>1</v>
      </c>
      <c r="F891" s="236" t="s">
        <v>1763</v>
      </c>
      <c r="G891" s="233"/>
      <c r="H891" s="235" t="s">
        <v>1</v>
      </c>
      <c r="I891" s="237"/>
      <c r="J891" s="233"/>
      <c r="K891" s="233"/>
      <c r="L891" s="238"/>
      <c r="M891" s="239"/>
      <c r="N891" s="240"/>
      <c r="O891" s="240"/>
      <c r="P891" s="240"/>
      <c r="Q891" s="240"/>
      <c r="R891" s="240"/>
      <c r="S891" s="240"/>
      <c r="T891" s="24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2" t="s">
        <v>150</v>
      </c>
      <c r="AU891" s="242" t="s">
        <v>87</v>
      </c>
      <c r="AV891" s="13" t="s">
        <v>84</v>
      </c>
      <c r="AW891" s="13" t="s">
        <v>32</v>
      </c>
      <c r="AX891" s="13" t="s">
        <v>76</v>
      </c>
      <c r="AY891" s="242" t="s">
        <v>140</v>
      </c>
    </row>
    <row r="892" s="14" customFormat="1">
      <c r="A892" s="14"/>
      <c r="B892" s="243"/>
      <c r="C892" s="244"/>
      <c r="D892" s="234" t="s">
        <v>150</v>
      </c>
      <c r="E892" s="245" t="s">
        <v>1</v>
      </c>
      <c r="F892" s="246" t="s">
        <v>1764</v>
      </c>
      <c r="G892" s="244"/>
      <c r="H892" s="247">
        <v>970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150</v>
      </c>
      <c r="AU892" s="253" t="s">
        <v>87</v>
      </c>
      <c r="AV892" s="14" t="s">
        <v>87</v>
      </c>
      <c r="AW892" s="14" t="s">
        <v>32</v>
      </c>
      <c r="AX892" s="14" t="s">
        <v>84</v>
      </c>
      <c r="AY892" s="253" t="s">
        <v>140</v>
      </c>
    </row>
    <row r="893" s="2" customFormat="1" ht="16.5" customHeight="1">
      <c r="A893" s="39"/>
      <c r="B893" s="40"/>
      <c r="C893" s="219" t="s">
        <v>1765</v>
      </c>
      <c r="D893" s="219" t="s">
        <v>143</v>
      </c>
      <c r="E893" s="220" t="s">
        <v>1766</v>
      </c>
      <c r="F893" s="221" t="s">
        <v>1767</v>
      </c>
      <c r="G893" s="222" t="s">
        <v>146</v>
      </c>
      <c r="H893" s="223">
        <v>0.25700000000000001</v>
      </c>
      <c r="I893" s="224"/>
      <c r="J893" s="225">
        <f>ROUND(I893*H893,2)</f>
        <v>0</v>
      </c>
      <c r="K893" s="221" t="s">
        <v>147</v>
      </c>
      <c r="L893" s="45"/>
      <c r="M893" s="226" t="s">
        <v>1</v>
      </c>
      <c r="N893" s="227" t="s">
        <v>41</v>
      </c>
      <c r="O893" s="92"/>
      <c r="P893" s="228">
        <f>O893*H893</f>
        <v>0</v>
      </c>
      <c r="Q893" s="228">
        <v>0</v>
      </c>
      <c r="R893" s="228">
        <f>Q893*H893</f>
        <v>0</v>
      </c>
      <c r="S893" s="228">
        <v>2.6000000000000001</v>
      </c>
      <c r="T893" s="229">
        <f>S893*H893</f>
        <v>0.66820000000000002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0" t="s">
        <v>280</v>
      </c>
      <c r="AT893" s="230" t="s">
        <v>143</v>
      </c>
      <c r="AU893" s="230" t="s">
        <v>87</v>
      </c>
      <c r="AY893" s="18" t="s">
        <v>140</v>
      </c>
      <c r="BE893" s="231">
        <f>IF(N893="základní",J893,0)</f>
        <v>0</v>
      </c>
      <c r="BF893" s="231">
        <f>IF(N893="snížená",J893,0)</f>
        <v>0</v>
      </c>
      <c r="BG893" s="231">
        <f>IF(N893="zákl. přenesená",J893,0)</f>
        <v>0</v>
      </c>
      <c r="BH893" s="231">
        <f>IF(N893="sníž. přenesená",J893,0)</f>
        <v>0</v>
      </c>
      <c r="BI893" s="231">
        <f>IF(N893="nulová",J893,0)</f>
        <v>0</v>
      </c>
      <c r="BJ893" s="18" t="s">
        <v>84</v>
      </c>
      <c r="BK893" s="231">
        <f>ROUND(I893*H893,2)</f>
        <v>0</v>
      </c>
      <c r="BL893" s="18" t="s">
        <v>280</v>
      </c>
      <c r="BM893" s="230" t="s">
        <v>1768</v>
      </c>
    </row>
    <row r="894" s="13" customFormat="1">
      <c r="A894" s="13"/>
      <c r="B894" s="232"/>
      <c r="C894" s="233"/>
      <c r="D894" s="234" t="s">
        <v>150</v>
      </c>
      <c r="E894" s="235" t="s">
        <v>1</v>
      </c>
      <c r="F894" s="236" t="s">
        <v>1769</v>
      </c>
      <c r="G894" s="233"/>
      <c r="H894" s="235" t="s">
        <v>1</v>
      </c>
      <c r="I894" s="237"/>
      <c r="J894" s="233"/>
      <c r="K894" s="233"/>
      <c r="L894" s="238"/>
      <c r="M894" s="239"/>
      <c r="N894" s="240"/>
      <c r="O894" s="240"/>
      <c r="P894" s="240"/>
      <c r="Q894" s="240"/>
      <c r="R894" s="240"/>
      <c r="S894" s="240"/>
      <c r="T894" s="24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2" t="s">
        <v>150</v>
      </c>
      <c r="AU894" s="242" t="s">
        <v>87</v>
      </c>
      <c r="AV894" s="13" t="s">
        <v>84</v>
      </c>
      <c r="AW894" s="13" t="s">
        <v>32</v>
      </c>
      <c r="AX894" s="13" t="s">
        <v>76</v>
      </c>
      <c r="AY894" s="242" t="s">
        <v>140</v>
      </c>
    </row>
    <row r="895" s="14" customFormat="1">
      <c r="A895" s="14"/>
      <c r="B895" s="243"/>
      <c r="C895" s="244"/>
      <c r="D895" s="234" t="s">
        <v>150</v>
      </c>
      <c r="E895" s="245" t="s">
        <v>1</v>
      </c>
      <c r="F895" s="246" t="s">
        <v>1770</v>
      </c>
      <c r="G895" s="244"/>
      <c r="H895" s="247">
        <v>0.25700000000000001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3" t="s">
        <v>150</v>
      </c>
      <c r="AU895" s="253" t="s">
        <v>87</v>
      </c>
      <c r="AV895" s="14" t="s">
        <v>87</v>
      </c>
      <c r="AW895" s="14" t="s">
        <v>32</v>
      </c>
      <c r="AX895" s="14" t="s">
        <v>84</v>
      </c>
      <c r="AY895" s="253" t="s">
        <v>140</v>
      </c>
    </row>
    <row r="896" s="2" customFormat="1" ht="24.15" customHeight="1">
      <c r="A896" s="39"/>
      <c r="B896" s="40"/>
      <c r="C896" s="219" t="s">
        <v>1771</v>
      </c>
      <c r="D896" s="219" t="s">
        <v>143</v>
      </c>
      <c r="E896" s="220" t="s">
        <v>1772</v>
      </c>
      <c r="F896" s="221" t="s">
        <v>1773</v>
      </c>
      <c r="G896" s="222" t="s">
        <v>218</v>
      </c>
      <c r="H896" s="223">
        <v>5</v>
      </c>
      <c r="I896" s="224"/>
      <c r="J896" s="225">
        <f>ROUND(I896*H896,2)</f>
        <v>0</v>
      </c>
      <c r="K896" s="221" t="s">
        <v>147</v>
      </c>
      <c r="L896" s="45"/>
      <c r="M896" s="226" t="s">
        <v>1</v>
      </c>
      <c r="N896" s="227" t="s">
        <v>41</v>
      </c>
      <c r="O896" s="92"/>
      <c r="P896" s="228">
        <f>O896*H896</f>
        <v>0</v>
      </c>
      <c r="Q896" s="228">
        <v>0</v>
      </c>
      <c r="R896" s="228">
        <f>Q896*H896</f>
        <v>0</v>
      </c>
      <c r="S896" s="228">
        <v>0.0092499999999999995</v>
      </c>
      <c r="T896" s="229">
        <f>S896*H896</f>
        <v>0.046249999999999999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30" t="s">
        <v>280</v>
      </c>
      <c r="AT896" s="230" t="s">
        <v>143</v>
      </c>
      <c r="AU896" s="230" t="s">
        <v>87</v>
      </c>
      <c r="AY896" s="18" t="s">
        <v>140</v>
      </c>
      <c r="BE896" s="231">
        <f>IF(N896="základní",J896,0)</f>
        <v>0</v>
      </c>
      <c r="BF896" s="231">
        <f>IF(N896="snížená",J896,0)</f>
        <v>0</v>
      </c>
      <c r="BG896" s="231">
        <f>IF(N896="zákl. přenesená",J896,0)</f>
        <v>0</v>
      </c>
      <c r="BH896" s="231">
        <f>IF(N896="sníž. přenesená",J896,0)</f>
        <v>0</v>
      </c>
      <c r="BI896" s="231">
        <f>IF(N896="nulová",J896,0)</f>
        <v>0</v>
      </c>
      <c r="BJ896" s="18" t="s">
        <v>84</v>
      </c>
      <c r="BK896" s="231">
        <f>ROUND(I896*H896,2)</f>
        <v>0</v>
      </c>
      <c r="BL896" s="18" t="s">
        <v>280</v>
      </c>
      <c r="BM896" s="230" t="s">
        <v>1774</v>
      </c>
    </row>
    <row r="897" s="13" customFormat="1">
      <c r="A897" s="13"/>
      <c r="B897" s="232"/>
      <c r="C897" s="233"/>
      <c r="D897" s="234" t="s">
        <v>150</v>
      </c>
      <c r="E897" s="235" t="s">
        <v>1</v>
      </c>
      <c r="F897" s="236" t="s">
        <v>1775</v>
      </c>
      <c r="G897" s="233"/>
      <c r="H897" s="235" t="s">
        <v>1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2" t="s">
        <v>150</v>
      </c>
      <c r="AU897" s="242" t="s">
        <v>87</v>
      </c>
      <c r="AV897" s="13" t="s">
        <v>84</v>
      </c>
      <c r="AW897" s="13" t="s">
        <v>32</v>
      </c>
      <c r="AX897" s="13" t="s">
        <v>76</v>
      </c>
      <c r="AY897" s="242" t="s">
        <v>140</v>
      </c>
    </row>
    <row r="898" s="14" customFormat="1">
      <c r="A898" s="14"/>
      <c r="B898" s="243"/>
      <c r="C898" s="244"/>
      <c r="D898" s="234" t="s">
        <v>150</v>
      </c>
      <c r="E898" s="245" t="s">
        <v>1</v>
      </c>
      <c r="F898" s="246" t="s">
        <v>1776</v>
      </c>
      <c r="G898" s="244"/>
      <c r="H898" s="247">
        <v>5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150</v>
      </c>
      <c r="AU898" s="253" t="s">
        <v>87</v>
      </c>
      <c r="AV898" s="14" t="s">
        <v>87</v>
      </c>
      <c r="AW898" s="14" t="s">
        <v>32</v>
      </c>
      <c r="AX898" s="14" t="s">
        <v>84</v>
      </c>
      <c r="AY898" s="253" t="s">
        <v>140</v>
      </c>
    </row>
    <row r="899" s="2" customFormat="1" ht="24.15" customHeight="1">
      <c r="A899" s="39"/>
      <c r="B899" s="40"/>
      <c r="C899" s="219" t="s">
        <v>1777</v>
      </c>
      <c r="D899" s="219" t="s">
        <v>143</v>
      </c>
      <c r="E899" s="220" t="s">
        <v>1778</v>
      </c>
      <c r="F899" s="221" t="s">
        <v>1779</v>
      </c>
      <c r="G899" s="222" t="s">
        <v>218</v>
      </c>
      <c r="H899" s="223">
        <v>14</v>
      </c>
      <c r="I899" s="224"/>
      <c r="J899" s="225">
        <f>ROUND(I899*H899,2)</f>
        <v>0</v>
      </c>
      <c r="K899" s="221" t="s">
        <v>147</v>
      </c>
      <c r="L899" s="45"/>
      <c r="M899" s="226" t="s">
        <v>1</v>
      </c>
      <c r="N899" s="227" t="s">
        <v>41</v>
      </c>
      <c r="O899" s="92"/>
      <c r="P899" s="228">
        <f>O899*H899</f>
        <v>0</v>
      </c>
      <c r="Q899" s="228">
        <v>0</v>
      </c>
      <c r="R899" s="228">
        <f>Q899*H899</f>
        <v>0</v>
      </c>
      <c r="S899" s="228">
        <v>0.90000000000000002</v>
      </c>
      <c r="T899" s="229">
        <f>S899*H899</f>
        <v>12.6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0" t="s">
        <v>280</v>
      </c>
      <c r="AT899" s="230" t="s">
        <v>143</v>
      </c>
      <c r="AU899" s="230" t="s">
        <v>87</v>
      </c>
      <c r="AY899" s="18" t="s">
        <v>140</v>
      </c>
      <c r="BE899" s="231">
        <f>IF(N899="základní",J899,0)</f>
        <v>0</v>
      </c>
      <c r="BF899" s="231">
        <f>IF(N899="snížená",J899,0)</f>
        <v>0</v>
      </c>
      <c r="BG899" s="231">
        <f>IF(N899="zákl. přenesená",J899,0)</f>
        <v>0</v>
      </c>
      <c r="BH899" s="231">
        <f>IF(N899="sníž. přenesená",J899,0)</f>
        <v>0</v>
      </c>
      <c r="BI899" s="231">
        <f>IF(N899="nulová",J899,0)</f>
        <v>0</v>
      </c>
      <c r="BJ899" s="18" t="s">
        <v>84</v>
      </c>
      <c r="BK899" s="231">
        <f>ROUND(I899*H899,2)</f>
        <v>0</v>
      </c>
      <c r="BL899" s="18" t="s">
        <v>280</v>
      </c>
      <c r="BM899" s="230" t="s">
        <v>1780</v>
      </c>
    </row>
    <row r="900" s="13" customFormat="1">
      <c r="A900" s="13"/>
      <c r="B900" s="232"/>
      <c r="C900" s="233"/>
      <c r="D900" s="234" t="s">
        <v>150</v>
      </c>
      <c r="E900" s="235" t="s">
        <v>1</v>
      </c>
      <c r="F900" s="236" t="s">
        <v>1781</v>
      </c>
      <c r="G900" s="233"/>
      <c r="H900" s="235" t="s">
        <v>1</v>
      </c>
      <c r="I900" s="237"/>
      <c r="J900" s="233"/>
      <c r="K900" s="233"/>
      <c r="L900" s="238"/>
      <c r="M900" s="239"/>
      <c r="N900" s="240"/>
      <c r="O900" s="240"/>
      <c r="P900" s="240"/>
      <c r="Q900" s="240"/>
      <c r="R900" s="240"/>
      <c r="S900" s="240"/>
      <c r="T900" s="24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2" t="s">
        <v>150</v>
      </c>
      <c r="AU900" s="242" t="s">
        <v>87</v>
      </c>
      <c r="AV900" s="13" t="s">
        <v>84</v>
      </c>
      <c r="AW900" s="13" t="s">
        <v>32</v>
      </c>
      <c r="AX900" s="13" t="s">
        <v>76</v>
      </c>
      <c r="AY900" s="242" t="s">
        <v>140</v>
      </c>
    </row>
    <row r="901" s="14" customFormat="1">
      <c r="A901" s="14"/>
      <c r="B901" s="243"/>
      <c r="C901" s="244"/>
      <c r="D901" s="234" t="s">
        <v>150</v>
      </c>
      <c r="E901" s="245" t="s">
        <v>1</v>
      </c>
      <c r="F901" s="246" t="s">
        <v>1137</v>
      </c>
      <c r="G901" s="244"/>
      <c r="H901" s="247">
        <v>14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150</v>
      </c>
      <c r="AU901" s="253" t="s">
        <v>87</v>
      </c>
      <c r="AV901" s="14" t="s">
        <v>87</v>
      </c>
      <c r="AW901" s="14" t="s">
        <v>32</v>
      </c>
      <c r="AX901" s="14" t="s">
        <v>84</v>
      </c>
      <c r="AY901" s="253" t="s">
        <v>140</v>
      </c>
    </row>
    <row r="902" s="2" customFormat="1" ht="37.8" customHeight="1">
      <c r="A902" s="39"/>
      <c r="B902" s="40"/>
      <c r="C902" s="219" t="s">
        <v>1782</v>
      </c>
      <c r="D902" s="219" t="s">
        <v>143</v>
      </c>
      <c r="E902" s="220" t="s">
        <v>1783</v>
      </c>
      <c r="F902" s="221" t="s">
        <v>1784</v>
      </c>
      <c r="G902" s="222" t="s">
        <v>146</v>
      </c>
      <c r="H902" s="223">
        <v>10.300000000000001</v>
      </c>
      <c r="I902" s="224"/>
      <c r="J902" s="225">
        <f>ROUND(I902*H902,2)</f>
        <v>0</v>
      </c>
      <c r="K902" s="221" t="s">
        <v>147</v>
      </c>
      <c r="L902" s="45"/>
      <c r="M902" s="226" t="s">
        <v>1</v>
      </c>
      <c r="N902" s="227" t="s">
        <v>41</v>
      </c>
      <c r="O902" s="92"/>
      <c r="P902" s="228">
        <f>O902*H902</f>
        <v>0</v>
      </c>
      <c r="Q902" s="228">
        <v>0</v>
      </c>
      <c r="R902" s="228">
        <f>Q902*H902</f>
        <v>0</v>
      </c>
      <c r="S902" s="228">
        <v>2.2000000000000002</v>
      </c>
      <c r="T902" s="229">
        <f>S902*H902</f>
        <v>22.660000000000004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0" t="s">
        <v>280</v>
      </c>
      <c r="AT902" s="230" t="s">
        <v>143</v>
      </c>
      <c r="AU902" s="230" t="s">
        <v>87</v>
      </c>
      <c r="AY902" s="18" t="s">
        <v>140</v>
      </c>
      <c r="BE902" s="231">
        <f>IF(N902="základní",J902,0)</f>
        <v>0</v>
      </c>
      <c r="BF902" s="231">
        <f>IF(N902="snížená",J902,0)</f>
        <v>0</v>
      </c>
      <c r="BG902" s="231">
        <f>IF(N902="zákl. přenesená",J902,0)</f>
        <v>0</v>
      </c>
      <c r="BH902" s="231">
        <f>IF(N902="sníž. přenesená",J902,0)</f>
        <v>0</v>
      </c>
      <c r="BI902" s="231">
        <f>IF(N902="nulová",J902,0)</f>
        <v>0</v>
      </c>
      <c r="BJ902" s="18" t="s">
        <v>84</v>
      </c>
      <c r="BK902" s="231">
        <f>ROUND(I902*H902,2)</f>
        <v>0</v>
      </c>
      <c r="BL902" s="18" t="s">
        <v>280</v>
      </c>
      <c r="BM902" s="230" t="s">
        <v>1785</v>
      </c>
    </row>
    <row r="903" s="13" customFormat="1">
      <c r="A903" s="13"/>
      <c r="B903" s="232"/>
      <c r="C903" s="233"/>
      <c r="D903" s="234" t="s">
        <v>150</v>
      </c>
      <c r="E903" s="235" t="s">
        <v>1</v>
      </c>
      <c r="F903" s="236" t="s">
        <v>1786</v>
      </c>
      <c r="G903" s="233"/>
      <c r="H903" s="235" t="s">
        <v>1</v>
      </c>
      <c r="I903" s="237"/>
      <c r="J903" s="233"/>
      <c r="K903" s="233"/>
      <c r="L903" s="238"/>
      <c r="M903" s="239"/>
      <c r="N903" s="240"/>
      <c r="O903" s="240"/>
      <c r="P903" s="240"/>
      <c r="Q903" s="240"/>
      <c r="R903" s="240"/>
      <c r="S903" s="240"/>
      <c r="T903" s="24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2" t="s">
        <v>150</v>
      </c>
      <c r="AU903" s="242" t="s">
        <v>87</v>
      </c>
      <c r="AV903" s="13" t="s">
        <v>84</v>
      </c>
      <c r="AW903" s="13" t="s">
        <v>32</v>
      </c>
      <c r="AX903" s="13" t="s">
        <v>76</v>
      </c>
      <c r="AY903" s="242" t="s">
        <v>140</v>
      </c>
    </row>
    <row r="904" s="14" customFormat="1">
      <c r="A904" s="14"/>
      <c r="B904" s="243"/>
      <c r="C904" s="244"/>
      <c r="D904" s="234" t="s">
        <v>150</v>
      </c>
      <c r="E904" s="245" t="s">
        <v>1</v>
      </c>
      <c r="F904" s="246" t="s">
        <v>1787</v>
      </c>
      <c r="G904" s="244"/>
      <c r="H904" s="247">
        <v>10.300000000000001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150</v>
      </c>
      <c r="AU904" s="253" t="s">
        <v>87</v>
      </c>
      <c r="AV904" s="14" t="s">
        <v>87</v>
      </c>
      <c r="AW904" s="14" t="s">
        <v>32</v>
      </c>
      <c r="AX904" s="14" t="s">
        <v>84</v>
      </c>
      <c r="AY904" s="253" t="s">
        <v>140</v>
      </c>
    </row>
    <row r="905" s="2" customFormat="1" ht="37.8" customHeight="1">
      <c r="A905" s="39"/>
      <c r="B905" s="40"/>
      <c r="C905" s="219" t="s">
        <v>1788</v>
      </c>
      <c r="D905" s="219" t="s">
        <v>143</v>
      </c>
      <c r="E905" s="220" t="s">
        <v>1789</v>
      </c>
      <c r="F905" s="221" t="s">
        <v>1790</v>
      </c>
      <c r="G905" s="222" t="s">
        <v>146</v>
      </c>
      <c r="H905" s="223">
        <v>3.2999999999999998</v>
      </c>
      <c r="I905" s="224"/>
      <c r="J905" s="225">
        <f>ROUND(I905*H905,2)</f>
        <v>0</v>
      </c>
      <c r="K905" s="221" t="s">
        <v>147</v>
      </c>
      <c r="L905" s="45"/>
      <c r="M905" s="226" t="s">
        <v>1</v>
      </c>
      <c r="N905" s="227" t="s">
        <v>41</v>
      </c>
      <c r="O905" s="92"/>
      <c r="P905" s="228">
        <f>O905*H905</f>
        <v>0</v>
      </c>
      <c r="Q905" s="228">
        <v>0</v>
      </c>
      <c r="R905" s="228">
        <f>Q905*H905</f>
        <v>0</v>
      </c>
      <c r="S905" s="228">
        <v>2.2000000000000002</v>
      </c>
      <c r="T905" s="229">
        <f>S905*H905</f>
        <v>7.2599999999999998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0" t="s">
        <v>280</v>
      </c>
      <c r="AT905" s="230" t="s">
        <v>143</v>
      </c>
      <c r="AU905" s="230" t="s">
        <v>87</v>
      </c>
      <c r="AY905" s="18" t="s">
        <v>140</v>
      </c>
      <c r="BE905" s="231">
        <f>IF(N905="základní",J905,0)</f>
        <v>0</v>
      </c>
      <c r="BF905" s="231">
        <f>IF(N905="snížená",J905,0)</f>
        <v>0</v>
      </c>
      <c r="BG905" s="231">
        <f>IF(N905="zákl. přenesená",J905,0)</f>
        <v>0</v>
      </c>
      <c r="BH905" s="231">
        <f>IF(N905="sníž. přenesená",J905,0)</f>
        <v>0</v>
      </c>
      <c r="BI905" s="231">
        <f>IF(N905="nulová",J905,0)</f>
        <v>0</v>
      </c>
      <c r="BJ905" s="18" t="s">
        <v>84</v>
      </c>
      <c r="BK905" s="231">
        <f>ROUND(I905*H905,2)</f>
        <v>0</v>
      </c>
      <c r="BL905" s="18" t="s">
        <v>280</v>
      </c>
      <c r="BM905" s="230" t="s">
        <v>1791</v>
      </c>
    </row>
    <row r="906" s="13" customFormat="1">
      <c r="A906" s="13"/>
      <c r="B906" s="232"/>
      <c r="C906" s="233"/>
      <c r="D906" s="234" t="s">
        <v>150</v>
      </c>
      <c r="E906" s="235" t="s">
        <v>1</v>
      </c>
      <c r="F906" s="236" t="s">
        <v>1792</v>
      </c>
      <c r="G906" s="233"/>
      <c r="H906" s="235" t="s">
        <v>1</v>
      </c>
      <c r="I906" s="237"/>
      <c r="J906" s="233"/>
      <c r="K906" s="233"/>
      <c r="L906" s="238"/>
      <c r="M906" s="239"/>
      <c r="N906" s="240"/>
      <c r="O906" s="240"/>
      <c r="P906" s="240"/>
      <c r="Q906" s="240"/>
      <c r="R906" s="240"/>
      <c r="S906" s="240"/>
      <c r="T906" s="24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2" t="s">
        <v>150</v>
      </c>
      <c r="AU906" s="242" t="s">
        <v>87</v>
      </c>
      <c r="AV906" s="13" t="s">
        <v>84</v>
      </c>
      <c r="AW906" s="13" t="s">
        <v>32</v>
      </c>
      <c r="AX906" s="13" t="s">
        <v>76</v>
      </c>
      <c r="AY906" s="242" t="s">
        <v>140</v>
      </c>
    </row>
    <row r="907" s="14" customFormat="1">
      <c r="A907" s="14"/>
      <c r="B907" s="243"/>
      <c r="C907" s="244"/>
      <c r="D907" s="234" t="s">
        <v>150</v>
      </c>
      <c r="E907" s="245" t="s">
        <v>1</v>
      </c>
      <c r="F907" s="246" t="s">
        <v>1793</v>
      </c>
      <c r="G907" s="244"/>
      <c r="H907" s="247">
        <v>3.2999999999999998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150</v>
      </c>
      <c r="AU907" s="253" t="s">
        <v>87</v>
      </c>
      <c r="AV907" s="14" t="s">
        <v>87</v>
      </c>
      <c r="AW907" s="14" t="s">
        <v>32</v>
      </c>
      <c r="AX907" s="14" t="s">
        <v>84</v>
      </c>
      <c r="AY907" s="253" t="s">
        <v>140</v>
      </c>
    </row>
    <row r="908" s="2" customFormat="1" ht="37.8" customHeight="1">
      <c r="A908" s="39"/>
      <c r="B908" s="40"/>
      <c r="C908" s="219" t="s">
        <v>1794</v>
      </c>
      <c r="D908" s="219" t="s">
        <v>143</v>
      </c>
      <c r="E908" s="220" t="s">
        <v>415</v>
      </c>
      <c r="F908" s="221" t="s">
        <v>416</v>
      </c>
      <c r="G908" s="222" t="s">
        <v>155</v>
      </c>
      <c r="H908" s="223">
        <v>972</v>
      </c>
      <c r="I908" s="224"/>
      <c r="J908" s="225">
        <f>ROUND(I908*H908,2)</f>
        <v>0</v>
      </c>
      <c r="K908" s="221" t="s">
        <v>147</v>
      </c>
      <c r="L908" s="45"/>
      <c r="M908" s="226" t="s">
        <v>1</v>
      </c>
      <c r="N908" s="227" t="s">
        <v>41</v>
      </c>
      <c r="O908" s="92"/>
      <c r="P908" s="228">
        <f>O908*H908</f>
        <v>0</v>
      </c>
      <c r="Q908" s="228">
        <v>0</v>
      </c>
      <c r="R908" s="228">
        <f>Q908*H908</f>
        <v>0</v>
      </c>
      <c r="S908" s="228">
        <v>0.058999999999999997</v>
      </c>
      <c r="T908" s="229">
        <f>S908*H908</f>
        <v>57.347999999999999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30" t="s">
        <v>280</v>
      </c>
      <c r="AT908" s="230" t="s">
        <v>143</v>
      </c>
      <c r="AU908" s="230" t="s">
        <v>87</v>
      </c>
      <c r="AY908" s="18" t="s">
        <v>140</v>
      </c>
      <c r="BE908" s="231">
        <f>IF(N908="základní",J908,0)</f>
        <v>0</v>
      </c>
      <c r="BF908" s="231">
        <f>IF(N908="snížená",J908,0)</f>
        <v>0</v>
      </c>
      <c r="BG908" s="231">
        <f>IF(N908="zákl. přenesená",J908,0)</f>
        <v>0</v>
      </c>
      <c r="BH908" s="231">
        <f>IF(N908="sníž. přenesená",J908,0)</f>
        <v>0</v>
      </c>
      <c r="BI908" s="231">
        <f>IF(N908="nulová",J908,0)</f>
        <v>0</v>
      </c>
      <c r="BJ908" s="18" t="s">
        <v>84</v>
      </c>
      <c r="BK908" s="231">
        <f>ROUND(I908*H908,2)</f>
        <v>0</v>
      </c>
      <c r="BL908" s="18" t="s">
        <v>280</v>
      </c>
      <c r="BM908" s="230" t="s">
        <v>1795</v>
      </c>
    </row>
    <row r="909" s="13" customFormat="1">
      <c r="A909" s="13"/>
      <c r="B909" s="232"/>
      <c r="C909" s="233"/>
      <c r="D909" s="234" t="s">
        <v>150</v>
      </c>
      <c r="E909" s="235" t="s">
        <v>1</v>
      </c>
      <c r="F909" s="236" t="s">
        <v>1796</v>
      </c>
      <c r="G909" s="233"/>
      <c r="H909" s="235" t="s">
        <v>1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150</v>
      </c>
      <c r="AU909" s="242" t="s">
        <v>87</v>
      </c>
      <c r="AV909" s="13" t="s">
        <v>84</v>
      </c>
      <c r="AW909" s="13" t="s">
        <v>32</v>
      </c>
      <c r="AX909" s="13" t="s">
        <v>76</v>
      </c>
      <c r="AY909" s="242" t="s">
        <v>140</v>
      </c>
    </row>
    <row r="910" s="13" customFormat="1">
      <c r="A910" s="13"/>
      <c r="B910" s="232"/>
      <c r="C910" s="233"/>
      <c r="D910" s="234" t="s">
        <v>150</v>
      </c>
      <c r="E910" s="235" t="s">
        <v>1</v>
      </c>
      <c r="F910" s="236" t="s">
        <v>1797</v>
      </c>
      <c r="G910" s="233"/>
      <c r="H910" s="235" t="s">
        <v>1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150</v>
      </c>
      <c r="AU910" s="242" t="s">
        <v>87</v>
      </c>
      <c r="AV910" s="13" t="s">
        <v>84</v>
      </c>
      <c r="AW910" s="13" t="s">
        <v>32</v>
      </c>
      <c r="AX910" s="13" t="s">
        <v>76</v>
      </c>
      <c r="AY910" s="242" t="s">
        <v>140</v>
      </c>
    </row>
    <row r="911" s="13" customFormat="1">
      <c r="A911" s="13"/>
      <c r="B911" s="232"/>
      <c r="C911" s="233"/>
      <c r="D911" s="234" t="s">
        <v>150</v>
      </c>
      <c r="E911" s="235" t="s">
        <v>1</v>
      </c>
      <c r="F911" s="236" t="s">
        <v>1538</v>
      </c>
      <c r="G911" s="233"/>
      <c r="H911" s="235" t="s">
        <v>1</v>
      </c>
      <c r="I911" s="237"/>
      <c r="J911" s="233"/>
      <c r="K911" s="233"/>
      <c r="L911" s="238"/>
      <c r="M911" s="239"/>
      <c r="N911" s="240"/>
      <c r="O911" s="240"/>
      <c r="P911" s="240"/>
      <c r="Q911" s="240"/>
      <c r="R911" s="240"/>
      <c r="S911" s="240"/>
      <c r="T911" s="24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2" t="s">
        <v>150</v>
      </c>
      <c r="AU911" s="242" t="s">
        <v>87</v>
      </c>
      <c r="AV911" s="13" t="s">
        <v>84</v>
      </c>
      <c r="AW911" s="13" t="s">
        <v>32</v>
      </c>
      <c r="AX911" s="13" t="s">
        <v>76</v>
      </c>
      <c r="AY911" s="242" t="s">
        <v>140</v>
      </c>
    </row>
    <row r="912" s="14" customFormat="1">
      <c r="A912" s="14"/>
      <c r="B912" s="243"/>
      <c r="C912" s="244"/>
      <c r="D912" s="234" t="s">
        <v>150</v>
      </c>
      <c r="E912" s="245" t="s">
        <v>1</v>
      </c>
      <c r="F912" s="246" t="s">
        <v>1798</v>
      </c>
      <c r="G912" s="244"/>
      <c r="H912" s="247">
        <v>580.79999999999995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150</v>
      </c>
      <c r="AU912" s="253" t="s">
        <v>87</v>
      </c>
      <c r="AV912" s="14" t="s">
        <v>87</v>
      </c>
      <c r="AW912" s="14" t="s">
        <v>32</v>
      </c>
      <c r="AX912" s="14" t="s">
        <v>76</v>
      </c>
      <c r="AY912" s="253" t="s">
        <v>140</v>
      </c>
    </row>
    <row r="913" s="16" customFormat="1">
      <c r="A913" s="16"/>
      <c r="B913" s="279"/>
      <c r="C913" s="280"/>
      <c r="D913" s="234" t="s">
        <v>150</v>
      </c>
      <c r="E913" s="281" t="s">
        <v>1</v>
      </c>
      <c r="F913" s="282" t="s">
        <v>611</v>
      </c>
      <c r="G913" s="280"/>
      <c r="H913" s="283">
        <v>580.79999999999995</v>
      </c>
      <c r="I913" s="284"/>
      <c r="J913" s="280"/>
      <c r="K913" s="280"/>
      <c r="L913" s="285"/>
      <c r="M913" s="286"/>
      <c r="N913" s="287"/>
      <c r="O913" s="287"/>
      <c r="P913" s="287"/>
      <c r="Q913" s="287"/>
      <c r="R913" s="287"/>
      <c r="S913" s="287"/>
      <c r="T913" s="288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T913" s="289" t="s">
        <v>150</v>
      </c>
      <c r="AU913" s="289" t="s">
        <v>87</v>
      </c>
      <c r="AV913" s="16" t="s">
        <v>141</v>
      </c>
      <c r="AW913" s="16" t="s">
        <v>32</v>
      </c>
      <c r="AX913" s="16" t="s">
        <v>76</v>
      </c>
      <c r="AY913" s="289" t="s">
        <v>140</v>
      </c>
    </row>
    <row r="914" s="13" customFormat="1">
      <c r="A914" s="13"/>
      <c r="B914" s="232"/>
      <c r="C914" s="233"/>
      <c r="D914" s="234" t="s">
        <v>150</v>
      </c>
      <c r="E914" s="235" t="s">
        <v>1</v>
      </c>
      <c r="F914" s="236" t="s">
        <v>1799</v>
      </c>
      <c r="G914" s="233"/>
      <c r="H914" s="235" t="s">
        <v>1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2" t="s">
        <v>150</v>
      </c>
      <c r="AU914" s="242" t="s">
        <v>87</v>
      </c>
      <c r="AV914" s="13" t="s">
        <v>84</v>
      </c>
      <c r="AW914" s="13" t="s">
        <v>32</v>
      </c>
      <c r="AX914" s="13" t="s">
        <v>76</v>
      </c>
      <c r="AY914" s="242" t="s">
        <v>140</v>
      </c>
    </row>
    <row r="915" s="14" customFormat="1">
      <c r="A915" s="14"/>
      <c r="B915" s="243"/>
      <c r="C915" s="244"/>
      <c r="D915" s="234" t="s">
        <v>150</v>
      </c>
      <c r="E915" s="245" t="s">
        <v>1</v>
      </c>
      <c r="F915" s="246" t="s">
        <v>1800</v>
      </c>
      <c r="G915" s="244"/>
      <c r="H915" s="247">
        <v>116.64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150</v>
      </c>
      <c r="AU915" s="253" t="s">
        <v>87</v>
      </c>
      <c r="AV915" s="14" t="s">
        <v>87</v>
      </c>
      <c r="AW915" s="14" t="s">
        <v>32</v>
      </c>
      <c r="AX915" s="14" t="s">
        <v>76</v>
      </c>
      <c r="AY915" s="253" t="s">
        <v>140</v>
      </c>
    </row>
    <row r="916" s="14" customFormat="1">
      <c r="A916" s="14"/>
      <c r="B916" s="243"/>
      <c r="C916" s="244"/>
      <c r="D916" s="234" t="s">
        <v>150</v>
      </c>
      <c r="E916" s="245" t="s">
        <v>1</v>
      </c>
      <c r="F916" s="246" t="s">
        <v>1801</v>
      </c>
      <c r="G916" s="244"/>
      <c r="H916" s="247">
        <v>16.215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150</v>
      </c>
      <c r="AU916" s="253" t="s">
        <v>87</v>
      </c>
      <c r="AV916" s="14" t="s">
        <v>87</v>
      </c>
      <c r="AW916" s="14" t="s">
        <v>32</v>
      </c>
      <c r="AX916" s="14" t="s">
        <v>76</v>
      </c>
      <c r="AY916" s="253" t="s">
        <v>140</v>
      </c>
    </row>
    <row r="917" s="14" customFormat="1">
      <c r="A917" s="14"/>
      <c r="B917" s="243"/>
      <c r="C917" s="244"/>
      <c r="D917" s="234" t="s">
        <v>150</v>
      </c>
      <c r="E917" s="245" t="s">
        <v>1</v>
      </c>
      <c r="F917" s="246" t="s">
        <v>1802</v>
      </c>
      <c r="G917" s="244"/>
      <c r="H917" s="247">
        <v>15.84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150</v>
      </c>
      <c r="AU917" s="253" t="s">
        <v>87</v>
      </c>
      <c r="AV917" s="14" t="s">
        <v>87</v>
      </c>
      <c r="AW917" s="14" t="s">
        <v>32</v>
      </c>
      <c r="AX917" s="14" t="s">
        <v>76</v>
      </c>
      <c r="AY917" s="253" t="s">
        <v>140</v>
      </c>
    </row>
    <row r="918" s="14" customFormat="1">
      <c r="A918" s="14"/>
      <c r="B918" s="243"/>
      <c r="C918" s="244"/>
      <c r="D918" s="234" t="s">
        <v>150</v>
      </c>
      <c r="E918" s="245" t="s">
        <v>1</v>
      </c>
      <c r="F918" s="246" t="s">
        <v>1803</v>
      </c>
      <c r="G918" s="244"/>
      <c r="H918" s="247">
        <v>8.3049999999999997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150</v>
      </c>
      <c r="AU918" s="253" t="s">
        <v>87</v>
      </c>
      <c r="AV918" s="14" t="s">
        <v>87</v>
      </c>
      <c r="AW918" s="14" t="s">
        <v>32</v>
      </c>
      <c r="AX918" s="14" t="s">
        <v>76</v>
      </c>
      <c r="AY918" s="253" t="s">
        <v>140</v>
      </c>
    </row>
    <row r="919" s="13" customFormat="1">
      <c r="A919" s="13"/>
      <c r="B919" s="232"/>
      <c r="C919" s="233"/>
      <c r="D919" s="234" t="s">
        <v>150</v>
      </c>
      <c r="E919" s="235" t="s">
        <v>1</v>
      </c>
      <c r="F919" s="236" t="s">
        <v>1804</v>
      </c>
      <c r="G919" s="233"/>
      <c r="H919" s="235" t="s">
        <v>1</v>
      </c>
      <c r="I919" s="237"/>
      <c r="J919" s="233"/>
      <c r="K919" s="233"/>
      <c r="L919" s="238"/>
      <c r="M919" s="239"/>
      <c r="N919" s="240"/>
      <c r="O919" s="240"/>
      <c r="P919" s="240"/>
      <c r="Q919" s="240"/>
      <c r="R919" s="240"/>
      <c r="S919" s="240"/>
      <c r="T919" s="24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2" t="s">
        <v>150</v>
      </c>
      <c r="AU919" s="242" t="s">
        <v>87</v>
      </c>
      <c r="AV919" s="13" t="s">
        <v>84</v>
      </c>
      <c r="AW919" s="13" t="s">
        <v>32</v>
      </c>
      <c r="AX919" s="13" t="s">
        <v>76</v>
      </c>
      <c r="AY919" s="242" t="s">
        <v>140</v>
      </c>
    </row>
    <row r="920" s="14" customFormat="1">
      <c r="A920" s="14"/>
      <c r="B920" s="243"/>
      <c r="C920" s="244"/>
      <c r="D920" s="234" t="s">
        <v>150</v>
      </c>
      <c r="E920" s="245" t="s">
        <v>1</v>
      </c>
      <c r="F920" s="246" t="s">
        <v>1805</v>
      </c>
      <c r="G920" s="244"/>
      <c r="H920" s="247">
        <v>36.450000000000003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150</v>
      </c>
      <c r="AU920" s="253" t="s">
        <v>87</v>
      </c>
      <c r="AV920" s="14" t="s">
        <v>87</v>
      </c>
      <c r="AW920" s="14" t="s">
        <v>32</v>
      </c>
      <c r="AX920" s="14" t="s">
        <v>76</v>
      </c>
      <c r="AY920" s="253" t="s">
        <v>140</v>
      </c>
    </row>
    <row r="921" s="14" customFormat="1">
      <c r="A921" s="14"/>
      <c r="B921" s="243"/>
      <c r="C921" s="244"/>
      <c r="D921" s="234" t="s">
        <v>150</v>
      </c>
      <c r="E921" s="245" t="s">
        <v>1</v>
      </c>
      <c r="F921" s="246" t="s">
        <v>1806</v>
      </c>
      <c r="G921" s="244"/>
      <c r="H921" s="247">
        <v>12.24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150</v>
      </c>
      <c r="AU921" s="253" t="s">
        <v>87</v>
      </c>
      <c r="AV921" s="14" t="s">
        <v>87</v>
      </c>
      <c r="AW921" s="14" t="s">
        <v>32</v>
      </c>
      <c r="AX921" s="14" t="s">
        <v>76</v>
      </c>
      <c r="AY921" s="253" t="s">
        <v>140</v>
      </c>
    </row>
    <row r="922" s="14" customFormat="1">
      <c r="A922" s="14"/>
      <c r="B922" s="243"/>
      <c r="C922" s="244"/>
      <c r="D922" s="234" t="s">
        <v>150</v>
      </c>
      <c r="E922" s="245" t="s">
        <v>1</v>
      </c>
      <c r="F922" s="246" t="s">
        <v>1807</v>
      </c>
      <c r="G922" s="244"/>
      <c r="H922" s="247">
        <v>4.1399999999999997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150</v>
      </c>
      <c r="AU922" s="253" t="s">
        <v>87</v>
      </c>
      <c r="AV922" s="14" t="s">
        <v>87</v>
      </c>
      <c r="AW922" s="14" t="s">
        <v>32</v>
      </c>
      <c r="AX922" s="14" t="s">
        <v>76</v>
      </c>
      <c r="AY922" s="253" t="s">
        <v>140</v>
      </c>
    </row>
    <row r="923" s="14" customFormat="1">
      <c r="A923" s="14"/>
      <c r="B923" s="243"/>
      <c r="C923" s="244"/>
      <c r="D923" s="234" t="s">
        <v>150</v>
      </c>
      <c r="E923" s="245" t="s">
        <v>1</v>
      </c>
      <c r="F923" s="246" t="s">
        <v>1808</v>
      </c>
      <c r="G923" s="244"/>
      <c r="H923" s="247">
        <v>4.1699999999999999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150</v>
      </c>
      <c r="AU923" s="253" t="s">
        <v>87</v>
      </c>
      <c r="AV923" s="14" t="s">
        <v>87</v>
      </c>
      <c r="AW923" s="14" t="s">
        <v>32</v>
      </c>
      <c r="AX923" s="14" t="s">
        <v>76</v>
      </c>
      <c r="AY923" s="253" t="s">
        <v>140</v>
      </c>
    </row>
    <row r="924" s="13" customFormat="1">
      <c r="A924" s="13"/>
      <c r="B924" s="232"/>
      <c r="C924" s="233"/>
      <c r="D924" s="234" t="s">
        <v>150</v>
      </c>
      <c r="E924" s="235" t="s">
        <v>1</v>
      </c>
      <c r="F924" s="236" t="s">
        <v>1809</v>
      </c>
      <c r="G924" s="233"/>
      <c r="H924" s="235" t="s">
        <v>1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2" t="s">
        <v>150</v>
      </c>
      <c r="AU924" s="242" t="s">
        <v>87</v>
      </c>
      <c r="AV924" s="13" t="s">
        <v>84</v>
      </c>
      <c r="AW924" s="13" t="s">
        <v>32</v>
      </c>
      <c r="AX924" s="13" t="s">
        <v>76</v>
      </c>
      <c r="AY924" s="242" t="s">
        <v>140</v>
      </c>
    </row>
    <row r="925" s="14" customFormat="1">
      <c r="A925" s="14"/>
      <c r="B925" s="243"/>
      <c r="C925" s="244"/>
      <c r="D925" s="234" t="s">
        <v>150</v>
      </c>
      <c r="E925" s="245" t="s">
        <v>1</v>
      </c>
      <c r="F925" s="246" t="s">
        <v>1810</v>
      </c>
      <c r="G925" s="244"/>
      <c r="H925" s="247">
        <v>6.0529999999999999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150</v>
      </c>
      <c r="AU925" s="253" t="s">
        <v>87</v>
      </c>
      <c r="AV925" s="14" t="s">
        <v>87</v>
      </c>
      <c r="AW925" s="14" t="s">
        <v>32</v>
      </c>
      <c r="AX925" s="14" t="s">
        <v>76</v>
      </c>
      <c r="AY925" s="253" t="s">
        <v>140</v>
      </c>
    </row>
    <row r="926" s="14" customFormat="1">
      <c r="A926" s="14"/>
      <c r="B926" s="243"/>
      <c r="C926" s="244"/>
      <c r="D926" s="234" t="s">
        <v>150</v>
      </c>
      <c r="E926" s="245" t="s">
        <v>1</v>
      </c>
      <c r="F926" s="246" t="s">
        <v>1811</v>
      </c>
      <c r="G926" s="244"/>
      <c r="H926" s="247">
        <v>3.3900000000000001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150</v>
      </c>
      <c r="AU926" s="253" t="s">
        <v>87</v>
      </c>
      <c r="AV926" s="14" t="s">
        <v>87</v>
      </c>
      <c r="AW926" s="14" t="s">
        <v>32</v>
      </c>
      <c r="AX926" s="14" t="s">
        <v>76</v>
      </c>
      <c r="AY926" s="253" t="s">
        <v>140</v>
      </c>
    </row>
    <row r="927" s="14" customFormat="1">
      <c r="A927" s="14"/>
      <c r="B927" s="243"/>
      <c r="C927" s="244"/>
      <c r="D927" s="234" t="s">
        <v>150</v>
      </c>
      <c r="E927" s="245" t="s">
        <v>1</v>
      </c>
      <c r="F927" s="246" t="s">
        <v>1812</v>
      </c>
      <c r="G927" s="244"/>
      <c r="H927" s="247">
        <v>1.5569999999999999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150</v>
      </c>
      <c r="AU927" s="253" t="s">
        <v>87</v>
      </c>
      <c r="AV927" s="14" t="s">
        <v>87</v>
      </c>
      <c r="AW927" s="14" t="s">
        <v>32</v>
      </c>
      <c r="AX927" s="14" t="s">
        <v>76</v>
      </c>
      <c r="AY927" s="253" t="s">
        <v>140</v>
      </c>
    </row>
    <row r="928" s="16" customFormat="1">
      <c r="A928" s="16"/>
      <c r="B928" s="279"/>
      <c r="C928" s="280"/>
      <c r="D928" s="234" t="s">
        <v>150</v>
      </c>
      <c r="E928" s="281" t="s">
        <v>1</v>
      </c>
      <c r="F928" s="282" t="s">
        <v>1469</v>
      </c>
      <c r="G928" s="280"/>
      <c r="H928" s="283">
        <v>224.99999999999994</v>
      </c>
      <c r="I928" s="284"/>
      <c r="J928" s="280"/>
      <c r="K928" s="280"/>
      <c r="L928" s="285"/>
      <c r="M928" s="286"/>
      <c r="N928" s="287"/>
      <c r="O928" s="287"/>
      <c r="P928" s="287"/>
      <c r="Q928" s="287"/>
      <c r="R928" s="287"/>
      <c r="S928" s="287"/>
      <c r="T928" s="288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89" t="s">
        <v>150</v>
      </c>
      <c r="AU928" s="289" t="s">
        <v>87</v>
      </c>
      <c r="AV928" s="16" t="s">
        <v>141</v>
      </c>
      <c r="AW928" s="16" t="s">
        <v>32</v>
      </c>
      <c r="AX928" s="16" t="s">
        <v>76</v>
      </c>
      <c r="AY928" s="289" t="s">
        <v>140</v>
      </c>
    </row>
    <row r="929" s="13" customFormat="1">
      <c r="A929" s="13"/>
      <c r="B929" s="232"/>
      <c r="C929" s="233"/>
      <c r="D929" s="234" t="s">
        <v>150</v>
      </c>
      <c r="E929" s="235" t="s">
        <v>1</v>
      </c>
      <c r="F929" s="236" t="s">
        <v>1813</v>
      </c>
      <c r="G929" s="233"/>
      <c r="H929" s="235" t="s">
        <v>1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2" t="s">
        <v>150</v>
      </c>
      <c r="AU929" s="242" t="s">
        <v>87</v>
      </c>
      <c r="AV929" s="13" t="s">
        <v>84</v>
      </c>
      <c r="AW929" s="13" t="s">
        <v>32</v>
      </c>
      <c r="AX929" s="13" t="s">
        <v>76</v>
      </c>
      <c r="AY929" s="242" t="s">
        <v>140</v>
      </c>
    </row>
    <row r="930" s="14" customFormat="1">
      <c r="A930" s="14"/>
      <c r="B930" s="243"/>
      <c r="C930" s="244"/>
      <c r="D930" s="234" t="s">
        <v>150</v>
      </c>
      <c r="E930" s="245" t="s">
        <v>1</v>
      </c>
      <c r="F930" s="246" t="s">
        <v>1814</v>
      </c>
      <c r="G930" s="244"/>
      <c r="H930" s="247">
        <v>124.56699999999999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150</v>
      </c>
      <c r="AU930" s="253" t="s">
        <v>87</v>
      </c>
      <c r="AV930" s="14" t="s">
        <v>87</v>
      </c>
      <c r="AW930" s="14" t="s">
        <v>32</v>
      </c>
      <c r="AX930" s="14" t="s">
        <v>76</v>
      </c>
      <c r="AY930" s="253" t="s">
        <v>140</v>
      </c>
    </row>
    <row r="931" s="14" customFormat="1">
      <c r="A931" s="14"/>
      <c r="B931" s="243"/>
      <c r="C931" s="244"/>
      <c r="D931" s="234" t="s">
        <v>150</v>
      </c>
      <c r="E931" s="245" t="s">
        <v>1</v>
      </c>
      <c r="F931" s="246" t="s">
        <v>1815</v>
      </c>
      <c r="G931" s="244"/>
      <c r="H931" s="247">
        <v>35.82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3" t="s">
        <v>150</v>
      </c>
      <c r="AU931" s="253" t="s">
        <v>87</v>
      </c>
      <c r="AV931" s="14" t="s">
        <v>87</v>
      </c>
      <c r="AW931" s="14" t="s">
        <v>32</v>
      </c>
      <c r="AX931" s="14" t="s">
        <v>76</v>
      </c>
      <c r="AY931" s="253" t="s">
        <v>140</v>
      </c>
    </row>
    <row r="932" s="14" customFormat="1">
      <c r="A932" s="14"/>
      <c r="B932" s="243"/>
      <c r="C932" s="244"/>
      <c r="D932" s="234" t="s">
        <v>150</v>
      </c>
      <c r="E932" s="245" t="s">
        <v>1</v>
      </c>
      <c r="F932" s="246" t="s">
        <v>1816</v>
      </c>
      <c r="G932" s="244"/>
      <c r="H932" s="247">
        <v>5.8129999999999997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150</v>
      </c>
      <c r="AU932" s="253" t="s">
        <v>87</v>
      </c>
      <c r="AV932" s="14" t="s">
        <v>87</v>
      </c>
      <c r="AW932" s="14" t="s">
        <v>32</v>
      </c>
      <c r="AX932" s="14" t="s">
        <v>76</v>
      </c>
      <c r="AY932" s="253" t="s">
        <v>140</v>
      </c>
    </row>
    <row r="933" s="16" customFormat="1">
      <c r="A933" s="16"/>
      <c r="B933" s="279"/>
      <c r="C933" s="280"/>
      <c r="D933" s="234" t="s">
        <v>150</v>
      </c>
      <c r="E933" s="281" t="s">
        <v>1</v>
      </c>
      <c r="F933" s="282" t="s">
        <v>1474</v>
      </c>
      <c r="G933" s="280"/>
      <c r="H933" s="283">
        <v>166.19999999999999</v>
      </c>
      <c r="I933" s="284"/>
      <c r="J933" s="280"/>
      <c r="K933" s="280"/>
      <c r="L933" s="285"/>
      <c r="M933" s="286"/>
      <c r="N933" s="287"/>
      <c r="O933" s="287"/>
      <c r="P933" s="287"/>
      <c r="Q933" s="287"/>
      <c r="R933" s="287"/>
      <c r="S933" s="287"/>
      <c r="T933" s="288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89" t="s">
        <v>150</v>
      </c>
      <c r="AU933" s="289" t="s">
        <v>87</v>
      </c>
      <c r="AV933" s="16" t="s">
        <v>141</v>
      </c>
      <c r="AW933" s="16" t="s">
        <v>32</v>
      </c>
      <c r="AX933" s="16" t="s">
        <v>76</v>
      </c>
      <c r="AY933" s="289" t="s">
        <v>140</v>
      </c>
    </row>
    <row r="934" s="15" customFormat="1">
      <c r="A934" s="15"/>
      <c r="B934" s="254"/>
      <c r="C934" s="255"/>
      <c r="D934" s="234" t="s">
        <v>150</v>
      </c>
      <c r="E934" s="256" t="s">
        <v>1</v>
      </c>
      <c r="F934" s="257" t="s">
        <v>173</v>
      </c>
      <c r="G934" s="255"/>
      <c r="H934" s="258">
        <v>972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4" t="s">
        <v>150</v>
      </c>
      <c r="AU934" s="264" t="s">
        <v>87</v>
      </c>
      <c r="AV934" s="15" t="s">
        <v>148</v>
      </c>
      <c r="AW934" s="15" t="s">
        <v>32</v>
      </c>
      <c r="AX934" s="15" t="s">
        <v>84</v>
      </c>
      <c r="AY934" s="264" t="s">
        <v>140</v>
      </c>
    </row>
    <row r="935" s="2" customFormat="1" ht="24.15" customHeight="1">
      <c r="A935" s="39"/>
      <c r="B935" s="40"/>
      <c r="C935" s="219" t="s">
        <v>1817</v>
      </c>
      <c r="D935" s="219" t="s">
        <v>143</v>
      </c>
      <c r="E935" s="220" t="s">
        <v>1818</v>
      </c>
      <c r="F935" s="221" t="s">
        <v>1819</v>
      </c>
      <c r="G935" s="222" t="s">
        <v>155</v>
      </c>
      <c r="H935" s="223">
        <v>212</v>
      </c>
      <c r="I935" s="224"/>
      <c r="J935" s="225">
        <f>ROUND(I935*H935,2)</f>
        <v>0</v>
      </c>
      <c r="K935" s="221" t="s">
        <v>147</v>
      </c>
      <c r="L935" s="45"/>
      <c r="M935" s="226" t="s">
        <v>1</v>
      </c>
      <c r="N935" s="227" t="s">
        <v>41</v>
      </c>
      <c r="O935" s="92"/>
      <c r="P935" s="228">
        <f>O935*H935</f>
        <v>0</v>
      </c>
      <c r="Q935" s="228">
        <v>0</v>
      </c>
      <c r="R935" s="228">
        <f>Q935*H935</f>
        <v>0</v>
      </c>
      <c r="S935" s="228">
        <v>0.088999999999999996</v>
      </c>
      <c r="T935" s="229">
        <f>S935*H935</f>
        <v>18.867999999999999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0" t="s">
        <v>280</v>
      </c>
      <c r="AT935" s="230" t="s">
        <v>143</v>
      </c>
      <c r="AU935" s="230" t="s">
        <v>87</v>
      </c>
      <c r="AY935" s="18" t="s">
        <v>140</v>
      </c>
      <c r="BE935" s="231">
        <f>IF(N935="základní",J935,0)</f>
        <v>0</v>
      </c>
      <c r="BF935" s="231">
        <f>IF(N935="snížená",J935,0)</f>
        <v>0</v>
      </c>
      <c r="BG935" s="231">
        <f>IF(N935="zákl. přenesená",J935,0)</f>
        <v>0</v>
      </c>
      <c r="BH935" s="231">
        <f>IF(N935="sníž. přenesená",J935,0)</f>
        <v>0</v>
      </c>
      <c r="BI935" s="231">
        <f>IF(N935="nulová",J935,0)</f>
        <v>0</v>
      </c>
      <c r="BJ935" s="18" t="s">
        <v>84</v>
      </c>
      <c r="BK935" s="231">
        <f>ROUND(I935*H935,2)</f>
        <v>0</v>
      </c>
      <c r="BL935" s="18" t="s">
        <v>280</v>
      </c>
      <c r="BM935" s="230" t="s">
        <v>1820</v>
      </c>
    </row>
    <row r="936" s="13" customFormat="1">
      <c r="A936" s="13"/>
      <c r="B936" s="232"/>
      <c r="C936" s="233"/>
      <c r="D936" s="234" t="s">
        <v>150</v>
      </c>
      <c r="E936" s="235" t="s">
        <v>1</v>
      </c>
      <c r="F936" s="236" t="s">
        <v>1821</v>
      </c>
      <c r="G936" s="233"/>
      <c r="H936" s="235" t="s">
        <v>1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150</v>
      </c>
      <c r="AU936" s="242" t="s">
        <v>87</v>
      </c>
      <c r="AV936" s="13" t="s">
        <v>84</v>
      </c>
      <c r="AW936" s="13" t="s">
        <v>32</v>
      </c>
      <c r="AX936" s="13" t="s">
        <v>76</v>
      </c>
      <c r="AY936" s="242" t="s">
        <v>140</v>
      </c>
    </row>
    <row r="937" s="13" customFormat="1">
      <c r="A937" s="13"/>
      <c r="B937" s="232"/>
      <c r="C937" s="233"/>
      <c r="D937" s="234" t="s">
        <v>150</v>
      </c>
      <c r="E937" s="235" t="s">
        <v>1</v>
      </c>
      <c r="F937" s="236" t="s">
        <v>1822</v>
      </c>
      <c r="G937" s="233"/>
      <c r="H937" s="235" t="s">
        <v>1</v>
      </c>
      <c r="I937" s="237"/>
      <c r="J937" s="233"/>
      <c r="K937" s="233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150</v>
      </c>
      <c r="AU937" s="242" t="s">
        <v>87</v>
      </c>
      <c r="AV937" s="13" t="s">
        <v>84</v>
      </c>
      <c r="AW937" s="13" t="s">
        <v>32</v>
      </c>
      <c r="AX937" s="13" t="s">
        <v>76</v>
      </c>
      <c r="AY937" s="242" t="s">
        <v>140</v>
      </c>
    </row>
    <row r="938" s="13" customFormat="1">
      <c r="A938" s="13"/>
      <c r="B938" s="232"/>
      <c r="C938" s="233"/>
      <c r="D938" s="234" t="s">
        <v>150</v>
      </c>
      <c r="E938" s="235" t="s">
        <v>1</v>
      </c>
      <c r="F938" s="236" t="s">
        <v>1823</v>
      </c>
      <c r="G938" s="233"/>
      <c r="H938" s="235" t="s">
        <v>1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2" t="s">
        <v>150</v>
      </c>
      <c r="AU938" s="242" t="s">
        <v>87</v>
      </c>
      <c r="AV938" s="13" t="s">
        <v>84</v>
      </c>
      <c r="AW938" s="13" t="s">
        <v>32</v>
      </c>
      <c r="AX938" s="13" t="s">
        <v>76</v>
      </c>
      <c r="AY938" s="242" t="s">
        <v>140</v>
      </c>
    </row>
    <row r="939" s="14" customFormat="1">
      <c r="A939" s="14"/>
      <c r="B939" s="243"/>
      <c r="C939" s="244"/>
      <c r="D939" s="234" t="s">
        <v>150</v>
      </c>
      <c r="E939" s="245" t="s">
        <v>1</v>
      </c>
      <c r="F939" s="246" t="s">
        <v>1175</v>
      </c>
      <c r="G939" s="244"/>
      <c r="H939" s="247">
        <v>69.299999999999997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150</v>
      </c>
      <c r="AU939" s="253" t="s">
        <v>87</v>
      </c>
      <c r="AV939" s="14" t="s">
        <v>87</v>
      </c>
      <c r="AW939" s="14" t="s">
        <v>32</v>
      </c>
      <c r="AX939" s="14" t="s">
        <v>76</v>
      </c>
      <c r="AY939" s="253" t="s">
        <v>140</v>
      </c>
    </row>
    <row r="940" s="13" customFormat="1">
      <c r="A940" s="13"/>
      <c r="B940" s="232"/>
      <c r="C940" s="233"/>
      <c r="D940" s="234" t="s">
        <v>150</v>
      </c>
      <c r="E940" s="235" t="s">
        <v>1</v>
      </c>
      <c r="F940" s="236" t="s">
        <v>1824</v>
      </c>
      <c r="G940" s="233"/>
      <c r="H940" s="235" t="s">
        <v>1</v>
      </c>
      <c r="I940" s="237"/>
      <c r="J940" s="233"/>
      <c r="K940" s="233"/>
      <c r="L940" s="238"/>
      <c r="M940" s="239"/>
      <c r="N940" s="240"/>
      <c r="O940" s="240"/>
      <c r="P940" s="240"/>
      <c r="Q940" s="240"/>
      <c r="R940" s="240"/>
      <c r="S940" s="240"/>
      <c r="T940" s="24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2" t="s">
        <v>150</v>
      </c>
      <c r="AU940" s="242" t="s">
        <v>87</v>
      </c>
      <c r="AV940" s="13" t="s">
        <v>84</v>
      </c>
      <c r="AW940" s="13" t="s">
        <v>32</v>
      </c>
      <c r="AX940" s="13" t="s">
        <v>76</v>
      </c>
      <c r="AY940" s="242" t="s">
        <v>140</v>
      </c>
    </row>
    <row r="941" s="13" customFormat="1">
      <c r="A941" s="13"/>
      <c r="B941" s="232"/>
      <c r="C941" s="233"/>
      <c r="D941" s="234" t="s">
        <v>150</v>
      </c>
      <c r="E941" s="235" t="s">
        <v>1</v>
      </c>
      <c r="F941" s="236" t="s">
        <v>1825</v>
      </c>
      <c r="G941" s="233"/>
      <c r="H941" s="235" t="s">
        <v>1</v>
      </c>
      <c r="I941" s="237"/>
      <c r="J941" s="233"/>
      <c r="K941" s="233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150</v>
      </c>
      <c r="AU941" s="242" t="s">
        <v>87</v>
      </c>
      <c r="AV941" s="13" t="s">
        <v>84</v>
      </c>
      <c r="AW941" s="13" t="s">
        <v>32</v>
      </c>
      <c r="AX941" s="13" t="s">
        <v>76</v>
      </c>
      <c r="AY941" s="242" t="s">
        <v>140</v>
      </c>
    </row>
    <row r="942" s="14" customFormat="1">
      <c r="A942" s="14"/>
      <c r="B942" s="243"/>
      <c r="C942" s="244"/>
      <c r="D942" s="234" t="s">
        <v>150</v>
      </c>
      <c r="E942" s="245" t="s">
        <v>1</v>
      </c>
      <c r="F942" s="246" t="s">
        <v>1826</v>
      </c>
      <c r="G942" s="244"/>
      <c r="H942" s="247">
        <v>135.90000000000001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150</v>
      </c>
      <c r="AU942" s="253" t="s">
        <v>87</v>
      </c>
      <c r="AV942" s="14" t="s">
        <v>87</v>
      </c>
      <c r="AW942" s="14" t="s">
        <v>32</v>
      </c>
      <c r="AX942" s="14" t="s">
        <v>76</v>
      </c>
      <c r="AY942" s="253" t="s">
        <v>140</v>
      </c>
    </row>
    <row r="943" s="13" customFormat="1">
      <c r="A943" s="13"/>
      <c r="B943" s="232"/>
      <c r="C943" s="233"/>
      <c r="D943" s="234" t="s">
        <v>150</v>
      </c>
      <c r="E943" s="235" t="s">
        <v>1</v>
      </c>
      <c r="F943" s="236" t="s">
        <v>1827</v>
      </c>
      <c r="G943" s="233"/>
      <c r="H943" s="235" t="s">
        <v>1</v>
      </c>
      <c r="I943" s="237"/>
      <c r="J943" s="233"/>
      <c r="K943" s="233"/>
      <c r="L943" s="238"/>
      <c r="M943" s="239"/>
      <c r="N943" s="240"/>
      <c r="O943" s="240"/>
      <c r="P943" s="240"/>
      <c r="Q943" s="240"/>
      <c r="R943" s="240"/>
      <c r="S943" s="240"/>
      <c r="T943" s="24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2" t="s">
        <v>150</v>
      </c>
      <c r="AU943" s="242" t="s">
        <v>87</v>
      </c>
      <c r="AV943" s="13" t="s">
        <v>84</v>
      </c>
      <c r="AW943" s="13" t="s">
        <v>32</v>
      </c>
      <c r="AX943" s="13" t="s">
        <v>76</v>
      </c>
      <c r="AY943" s="242" t="s">
        <v>140</v>
      </c>
    </row>
    <row r="944" s="14" customFormat="1">
      <c r="A944" s="14"/>
      <c r="B944" s="243"/>
      <c r="C944" s="244"/>
      <c r="D944" s="234" t="s">
        <v>150</v>
      </c>
      <c r="E944" s="245" t="s">
        <v>1</v>
      </c>
      <c r="F944" s="246" t="s">
        <v>1828</v>
      </c>
      <c r="G944" s="244"/>
      <c r="H944" s="247">
        <v>5.4900000000000002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150</v>
      </c>
      <c r="AU944" s="253" t="s">
        <v>87</v>
      </c>
      <c r="AV944" s="14" t="s">
        <v>87</v>
      </c>
      <c r="AW944" s="14" t="s">
        <v>32</v>
      </c>
      <c r="AX944" s="14" t="s">
        <v>76</v>
      </c>
      <c r="AY944" s="253" t="s">
        <v>140</v>
      </c>
    </row>
    <row r="945" s="14" customFormat="1">
      <c r="A945" s="14"/>
      <c r="B945" s="243"/>
      <c r="C945" s="244"/>
      <c r="D945" s="234" t="s">
        <v>150</v>
      </c>
      <c r="E945" s="245" t="s">
        <v>1</v>
      </c>
      <c r="F945" s="246" t="s">
        <v>1829</v>
      </c>
      <c r="G945" s="244"/>
      <c r="H945" s="247">
        <v>1.3100000000000001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150</v>
      </c>
      <c r="AU945" s="253" t="s">
        <v>87</v>
      </c>
      <c r="AV945" s="14" t="s">
        <v>87</v>
      </c>
      <c r="AW945" s="14" t="s">
        <v>32</v>
      </c>
      <c r="AX945" s="14" t="s">
        <v>76</v>
      </c>
      <c r="AY945" s="253" t="s">
        <v>140</v>
      </c>
    </row>
    <row r="946" s="15" customFormat="1">
      <c r="A946" s="15"/>
      <c r="B946" s="254"/>
      <c r="C946" s="255"/>
      <c r="D946" s="234" t="s">
        <v>150</v>
      </c>
      <c r="E946" s="256" t="s">
        <v>1</v>
      </c>
      <c r="F946" s="257" t="s">
        <v>173</v>
      </c>
      <c r="G946" s="255"/>
      <c r="H946" s="258">
        <v>212</v>
      </c>
      <c r="I946" s="259"/>
      <c r="J946" s="255"/>
      <c r="K946" s="255"/>
      <c r="L946" s="260"/>
      <c r="M946" s="261"/>
      <c r="N946" s="262"/>
      <c r="O946" s="262"/>
      <c r="P946" s="262"/>
      <c r="Q946" s="262"/>
      <c r="R946" s="262"/>
      <c r="S946" s="262"/>
      <c r="T946" s="263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4" t="s">
        <v>150</v>
      </c>
      <c r="AU946" s="264" t="s">
        <v>87</v>
      </c>
      <c r="AV946" s="15" t="s">
        <v>148</v>
      </c>
      <c r="AW946" s="15" t="s">
        <v>32</v>
      </c>
      <c r="AX946" s="15" t="s">
        <v>84</v>
      </c>
      <c r="AY946" s="264" t="s">
        <v>140</v>
      </c>
    </row>
    <row r="947" s="12" customFormat="1" ht="22.8" customHeight="1">
      <c r="A947" s="12"/>
      <c r="B947" s="203"/>
      <c r="C947" s="204"/>
      <c r="D947" s="205" t="s">
        <v>75</v>
      </c>
      <c r="E947" s="217" t="s">
        <v>828</v>
      </c>
      <c r="F947" s="217" t="s">
        <v>1830</v>
      </c>
      <c r="G947" s="204"/>
      <c r="H947" s="204"/>
      <c r="I947" s="207"/>
      <c r="J947" s="218">
        <f>BK947</f>
        <v>0</v>
      </c>
      <c r="K947" s="204"/>
      <c r="L947" s="209"/>
      <c r="M947" s="210"/>
      <c r="N947" s="211"/>
      <c r="O947" s="211"/>
      <c r="P947" s="212">
        <f>SUM(P948:P999)</f>
        <v>0</v>
      </c>
      <c r="Q947" s="211"/>
      <c r="R947" s="212">
        <f>SUM(R948:R999)</f>
        <v>1.910258</v>
      </c>
      <c r="S947" s="211"/>
      <c r="T947" s="213">
        <f>SUM(T948:T999)</f>
        <v>2.242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14" t="s">
        <v>84</v>
      </c>
      <c r="AT947" s="215" t="s">
        <v>75</v>
      </c>
      <c r="AU947" s="215" t="s">
        <v>84</v>
      </c>
      <c r="AY947" s="214" t="s">
        <v>140</v>
      </c>
      <c r="BK947" s="216">
        <f>SUM(BK948:BK999)</f>
        <v>0</v>
      </c>
    </row>
    <row r="948" s="2" customFormat="1" ht="37.8" customHeight="1">
      <c r="A948" s="39"/>
      <c r="B948" s="40"/>
      <c r="C948" s="219" t="s">
        <v>1831</v>
      </c>
      <c r="D948" s="219" t="s">
        <v>143</v>
      </c>
      <c r="E948" s="220" t="s">
        <v>415</v>
      </c>
      <c r="F948" s="221" t="s">
        <v>416</v>
      </c>
      <c r="G948" s="222" t="s">
        <v>155</v>
      </c>
      <c r="H948" s="223">
        <v>38</v>
      </c>
      <c r="I948" s="224"/>
      <c r="J948" s="225">
        <f>ROUND(I948*H948,2)</f>
        <v>0</v>
      </c>
      <c r="K948" s="221" t="s">
        <v>147</v>
      </c>
      <c r="L948" s="45"/>
      <c r="M948" s="226" t="s">
        <v>1</v>
      </c>
      <c r="N948" s="227" t="s">
        <v>41</v>
      </c>
      <c r="O948" s="92"/>
      <c r="P948" s="228">
        <f>O948*H948</f>
        <v>0</v>
      </c>
      <c r="Q948" s="228">
        <v>0</v>
      </c>
      <c r="R948" s="228">
        <f>Q948*H948</f>
        <v>0</v>
      </c>
      <c r="S948" s="228">
        <v>0.058999999999999997</v>
      </c>
      <c r="T948" s="229">
        <f>S948*H948</f>
        <v>2.242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30" t="s">
        <v>148</v>
      </c>
      <c r="AT948" s="230" t="s">
        <v>143</v>
      </c>
      <c r="AU948" s="230" t="s">
        <v>87</v>
      </c>
      <c r="AY948" s="18" t="s">
        <v>140</v>
      </c>
      <c r="BE948" s="231">
        <f>IF(N948="základní",J948,0)</f>
        <v>0</v>
      </c>
      <c r="BF948" s="231">
        <f>IF(N948="snížená",J948,0)</f>
        <v>0</v>
      </c>
      <c r="BG948" s="231">
        <f>IF(N948="zákl. přenesená",J948,0)</f>
        <v>0</v>
      </c>
      <c r="BH948" s="231">
        <f>IF(N948="sníž. přenesená",J948,0)</f>
        <v>0</v>
      </c>
      <c r="BI948" s="231">
        <f>IF(N948="nulová",J948,0)</f>
        <v>0</v>
      </c>
      <c r="BJ948" s="18" t="s">
        <v>84</v>
      </c>
      <c r="BK948" s="231">
        <f>ROUND(I948*H948,2)</f>
        <v>0</v>
      </c>
      <c r="BL948" s="18" t="s">
        <v>148</v>
      </c>
      <c r="BM948" s="230" t="s">
        <v>1832</v>
      </c>
    </row>
    <row r="949" s="13" customFormat="1">
      <c r="A949" s="13"/>
      <c r="B949" s="232"/>
      <c r="C949" s="233"/>
      <c r="D949" s="234" t="s">
        <v>150</v>
      </c>
      <c r="E949" s="235" t="s">
        <v>1</v>
      </c>
      <c r="F949" s="236" t="s">
        <v>1833</v>
      </c>
      <c r="G949" s="233"/>
      <c r="H949" s="235" t="s">
        <v>1</v>
      </c>
      <c r="I949" s="237"/>
      <c r="J949" s="233"/>
      <c r="K949" s="233"/>
      <c r="L949" s="238"/>
      <c r="M949" s="239"/>
      <c r="N949" s="240"/>
      <c r="O949" s="240"/>
      <c r="P949" s="240"/>
      <c r="Q949" s="240"/>
      <c r="R949" s="240"/>
      <c r="S949" s="240"/>
      <c r="T949" s="24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2" t="s">
        <v>150</v>
      </c>
      <c r="AU949" s="242" t="s">
        <v>87</v>
      </c>
      <c r="AV949" s="13" t="s">
        <v>84</v>
      </c>
      <c r="AW949" s="13" t="s">
        <v>32</v>
      </c>
      <c r="AX949" s="13" t="s">
        <v>76</v>
      </c>
      <c r="AY949" s="242" t="s">
        <v>140</v>
      </c>
    </row>
    <row r="950" s="14" customFormat="1">
      <c r="A950" s="14"/>
      <c r="B950" s="243"/>
      <c r="C950" s="244"/>
      <c r="D950" s="234" t="s">
        <v>150</v>
      </c>
      <c r="E950" s="245" t="s">
        <v>1</v>
      </c>
      <c r="F950" s="246" t="s">
        <v>1834</v>
      </c>
      <c r="G950" s="244"/>
      <c r="H950" s="247">
        <v>21.202999999999999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150</v>
      </c>
      <c r="AU950" s="253" t="s">
        <v>87</v>
      </c>
      <c r="AV950" s="14" t="s">
        <v>87</v>
      </c>
      <c r="AW950" s="14" t="s">
        <v>32</v>
      </c>
      <c r="AX950" s="14" t="s">
        <v>76</v>
      </c>
      <c r="AY950" s="253" t="s">
        <v>140</v>
      </c>
    </row>
    <row r="951" s="14" customFormat="1">
      <c r="A951" s="14"/>
      <c r="B951" s="243"/>
      <c r="C951" s="244"/>
      <c r="D951" s="234" t="s">
        <v>150</v>
      </c>
      <c r="E951" s="245" t="s">
        <v>1</v>
      </c>
      <c r="F951" s="246" t="s">
        <v>1835</v>
      </c>
      <c r="G951" s="244"/>
      <c r="H951" s="247">
        <v>3.7429999999999999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150</v>
      </c>
      <c r="AU951" s="253" t="s">
        <v>87</v>
      </c>
      <c r="AV951" s="14" t="s">
        <v>87</v>
      </c>
      <c r="AW951" s="14" t="s">
        <v>32</v>
      </c>
      <c r="AX951" s="14" t="s">
        <v>76</v>
      </c>
      <c r="AY951" s="253" t="s">
        <v>140</v>
      </c>
    </row>
    <row r="952" s="14" customFormat="1">
      <c r="A952" s="14"/>
      <c r="B952" s="243"/>
      <c r="C952" s="244"/>
      <c r="D952" s="234" t="s">
        <v>150</v>
      </c>
      <c r="E952" s="245" t="s">
        <v>1</v>
      </c>
      <c r="F952" s="246" t="s">
        <v>1836</v>
      </c>
      <c r="G952" s="244"/>
      <c r="H952" s="247">
        <v>1.0540000000000001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150</v>
      </c>
      <c r="AU952" s="253" t="s">
        <v>87</v>
      </c>
      <c r="AV952" s="14" t="s">
        <v>87</v>
      </c>
      <c r="AW952" s="14" t="s">
        <v>32</v>
      </c>
      <c r="AX952" s="14" t="s">
        <v>76</v>
      </c>
      <c r="AY952" s="253" t="s">
        <v>140</v>
      </c>
    </row>
    <row r="953" s="13" customFormat="1">
      <c r="A953" s="13"/>
      <c r="B953" s="232"/>
      <c r="C953" s="233"/>
      <c r="D953" s="234" t="s">
        <v>150</v>
      </c>
      <c r="E953" s="235" t="s">
        <v>1</v>
      </c>
      <c r="F953" s="236" t="s">
        <v>1837</v>
      </c>
      <c r="G953" s="233"/>
      <c r="H953" s="235" t="s">
        <v>1</v>
      </c>
      <c r="I953" s="237"/>
      <c r="J953" s="233"/>
      <c r="K953" s="233"/>
      <c r="L953" s="238"/>
      <c r="M953" s="239"/>
      <c r="N953" s="240"/>
      <c r="O953" s="240"/>
      <c r="P953" s="240"/>
      <c r="Q953" s="240"/>
      <c r="R953" s="240"/>
      <c r="S953" s="240"/>
      <c r="T953" s="24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2" t="s">
        <v>150</v>
      </c>
      <c r="AU953" s="242" t="s">
        <v>87</v>
      </c>
      <c r="AV953" s="13" t="s">
        <v>84</v>
      </c>
      <c r="AW953" s="13" t="s">
        <v>32</v>
      </c>
      <c r="AX953" s="13" t="s">
        <v>76</v>
      </c>
      <c r="AY953" s="242" t="s">
        <v>140</v>
      </c>
    </row>
    <row r="954" s="14" customFormat="1">
      <c r="A954" s="14"/>
      <c r="B954" s="243"/>
      <c r="C954" s="244"/>
      <c r="D954" s="234" t="s">
        <v>150</v>
      </c>
      <c r="E954" s="245" t="s">
        <v>1</v>
      </c>
      <c r="F954" s="246" t="s">
        <v>1838</v>
      </c>
      <c r="G954" s="244"/>
      <c r="H954" s="247">
        <v>10.725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3" t="s">
        <v>150</v>
      </c>
      <c r="AU954" s="253" t="s">
        <v>87</v>
      </c>
      <c r="AV954" s="14" t="s">
        <v>87</v>
      </c>
      <c r="AW954" s="14" t="s">
        <v>32</v>
      </c>
      <c r="AX954" s="14" t="s">
        <v>76</v>
      </c>
      <c r="AY954" s="253" t="s">
        <v>140</v>
      </c>
    </row>
    <row r="955" s="14" customFormat="1">
      <c r="A955" s="14"/>
      <c r="B955" s="243"/>
      <c r="C955" s="244"/>
      <c r="D955" s="234" t="s">
        <v>150</v>
      </c>
      <c r="E955" s="245" t="s">
        <v>1</v>
      </c>
      <c r="F955" s="246" t="s">
        <v>1839</v>
      </c>
      <c r="G955" s="244"/>
      <c r="H955" s="247">
        <v>1.2749999999999999</v>
      </c>
      <c r="I955" s="248"/>
      <c r="J955" s="244"/>
      <c r="K955" s="244"/>
      <c r="L955" s="249"/>
      <c r="M955" s="250"/>
      <c r="N955" s="251"/>
      <c r="O955" s="251"/>
      <c r="P955" s="251"/>
      <c r="Q955" s="251"/>
      <c r="R955" s="251"/>
      <c r="S955" s="251"/>
      <c r="T955" s="25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3" t="s">
        <v>150</v>
      </c>
      <c r="AU955" s="253" t="s">
        <v>87</v>
      </c>
      <c r="AV955" s="14" t="s">
        <v>87</v>
      </c>
      <c r="AW955" s="14" t="s">
        <v>32</v>
      </c>
      <c r="AX955" s="14" t="s">
        <v>76</v>
      </c>
      <c r="AY955" s="253" t="s">
        <v>140</v>
      </c>
    </row>
    <row r="956" s="15" customFormat="1">
      <c r="A956" s="15"/>
      <c r="B956" s="254"/>
      <c r="C956" s="255"/>
      <c r="D956" s="234" t="s">
        <v>150</v>
      </c>
      <c r="E956" s="256" t="s">
        <v>1</v>
      </c>
      <c r="F956" s="257" t="s">
        <v>173</v>
      </c>
      <c r="G956" s="255"/>
      <c r="H956" s="258">
        <v>37.999999999999993</v>
      </c>
      <c r="I956" s="259"/>
      <c r="J956" s="255"/>
      <c r="K956" s="255"/>
      <c r="L956" s="260"/>
      <c r="M956" s="261"/>
      <c r="N956" s="262"/>
      <c r="O956" s="262"/>
      <c r="P956" s="262"/>
      <c r="Q956" s="262"/>
      <c r="R956" s="262"/>
      <c r="S956" s="262"/>
      <c r="T956" s="263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4" t="s">
        <v>150</v>
      </c>
      <c r="AU956" s="264" t="s">
        <v>87</v>
      </c>
      <c r="AV956" s="15" t="s">
        <v>148</v>
      </c>
      <c r="AW956" s="15" t="s">
        <v>32</v>
      </c>
      <c r="AX956" s="15" t="s">
        <v>84</v>
      </c>
      <c r="AY956" s="264" t="s">
        <v>140</v>
      </c>
    </row>
    <row r="957" s="2" customFormat="1" ht="24.15" customHeight="1">
      <c r="A957" s="39"/>
      <c r="B957" s="40"/>
      <c r="C957" s="219" t="s">
        <v>1840</v>
      </c>
      <c r="D957" s="219" t="s">
        <v>143</v>
      </c>
      <c r="E957" s="220" t="s">
        <v>1841</v>
      </c>
      <c r="F957" s="221" t="s">
        <v>1842</v>
      </c>
      <c r="G957" s="222" t="s">
        <v>155</v>
      </c>
      <c r="H957" s="223">
        <v>26</v>
      </c>
      <c r="I957" s="224"/>
      <c r="J957" s="225">
        <f>ROUND(I957*H957,2)</f>
        <v>0</v>
      </c>
      <c r="K957" s="221" t="s">
        <v>147</v>
      </c>
      <c r="L957" s="45"/>
      <c r="M957" s="226" t="s">
        <v>1</v>
      </c>
      <c r="N957" s="227" t="s">
        <v>41</v>
      </c>
      <c r="O957" s="92"/>
      <c r="P957" s="228">
        <f>O957*H957</f>
        <v>0</v>
      </c>
      <c r="Q957" s="228">
        <v>0</v>
      </c>
      <c r="R957" s="228">
        <f>Q957*H957</f>
        <v>0</v>
      </c>
      <c r="S957" s="228">
        <v>0</v>
      </c>
      <c r="T957" s="229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30" t="s">
        <v>148</v>
      </c>
      <c r="AT957" s="230" t="s">
        <v>143</v>
      </c>
      <c r="AU957" s="230" t="s">
        <v>87</v>
      </c>
      <c r="AY957" s="18" t="s">
        <v>140</v>
      </c>
      <c r="BE957" s="231">
        <f>IF(N957="základní",J957,0)</f>
        <v>0</v>
      </c>
      <c r="BF957" s="231">
        <f>IF(N957="snížená",J957,0)</f>
        <v>0</v>
      </c>
      <c r="BG957" s="231">
        <f>IF(N957="zákl. přenesená",J957,0)</f>
        <v>0</v>
      </c>
      <c r="BH957" s="231">
        <f>IF(N957="sníž. přenesená",J957,0)</f>
        <v>0</v>
      </c>
      <c r="BI957" s="231">
        <f>IF(N957="nulová",J957,0)</f>
        <v>0</v>
      </c>
      <c r="BJ957" s="18" t="s">
        <v>84</v>
      </c>
      <c r="BK957" s="231">
        <f>ROUND(I957*H957,2)</f>
        <v>0</v>
      </c>
      <c r="BL957" s="18" t="s">
        <v>148</v>
      </c>
      <c r="BM957" s="230" t="s">
        <v>1843</v>
      </c>
    </row>
    <row r="958" s="13" customFormat="1">
      <c r="A958" s="13"/>
      <c r="B958" s="232"/>
      <c r="C958" s="233"/>
      <c r="D958" s="234" t="s">
        <v>150</v>
      </c>
      <c r="E958" s="235" t="s">
        <v>1</v>
      </c>
      <c r="F958" s="236" t="s">
        <v>1833</v>
      </c>
      <c r="G958" s="233"/>
      <c r="H958" s="235" t="s">
        <v>1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2" t="s">
        <v>150</v>
      </c>
      <c r="AU958" s="242" t="s">
        <v>87</v>
      </c>
      <c r="AV958" s="13" t="s">
        <v>84</v>
      </c>
      <c r="AW958" s="13" t="s">
        <v>32</v>
      </c>
      <c r="AX958" s="13" t="s">
        <v>76</v>
      </c>
      <c r="AY958" s="242" t="s">
        <v>140</v>
      </c>
    </row>
    <row r="959" s="13" customFormat="1">
      <c r="A959" s="13"/>
      <c r="B959" s="232"/>
      <c r="C959" s="233"/>
      <c r="D959" s="234" t="s">
        <v>150</v>
      </c>
      <c r="E959" s="235" t="s">
        <v>1</v>
      </c>
      <c r="F959" s="236" t="s">
        <v>1844</v>
      </c>
      <c r="G959" s="233"/>
      <c r="H959" s="235" t="s">
        <v>1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2" t="s">
        <v>150</v>
      </c>
      <c r="AU959" s="242" t="s">
        <v>87</v>
      </c>
      <c r="AV959" s="13" t="s">
        <v>84</v>
      </c>
      <c r="AW959" s="13" t="s">
        <v>32</v>
      </c>
      <c r="AX959" s="13" t="s">
        <v>76</v>
      </c>
      <c r="AY959" s="242" t="s">
        <v>140</v>
      </c>
    </row>
    <row r="960" s="14" customFormat="1">
      <c r="A960" s="14"/>
      <c r="B960" s="243"/>
      <c r="C960" s="244"/>
      <c r="D960" s="234" t="s">
        <v>150</v>
      </c>
      <c r="E960" s="245" t="s">
        <v>1</v>
      </c>
      <c r="F960" s="246" t="s">
        <v>1845</v>
      </c>
      <c r="G960" s="244"/>
      <c r="H960" s="247">
        <v>26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150</v>
      </c>
      <c r="AU960" s="253" t="s">
        <v>87</v>
      </c>
      <c r="AV960" s="14" t="s">
        <v>87</v>
      </c>
      <c r="AW960" s="14" t="s">
        <v>32</v>
      </c>
      <c r="AX960" s="14" t="s">
        <v>84</v>
      </c>
      <c r="AY960" s="253" t="s">
        <v>140</v>
      </c>
    </row>
    <row r="961" s="2" customFormat="1" ht="24.15" customHeight="1">
      <c r="A961" s="39"/>
      <c r="B961" s="40"/>
      <c r="C961" s="219" t="s">
        <v>1846</v>
      </c>
      <c r="D961" s="219" t="s">
        <v>143</v>
      </c>
      <c r="E961" s="220" t="s">
        <v>1847</v>
      </c>
      <c r="F961" s="221" t="s">
        <v>1848</v>
      </c>
      <c r="G961" s="222" t="s">
        <v>155</v>
      </c>
      <c r="H961" s="223">
        <v>12</v>
      </c>
      <c r="I961" s="224"/>
      <c r="J961" s="225">
        <f>ROUND(I961*H961,2)</f>
        <v>0</v>
      </c>
      <c r="K961" s="221" t="s">
        <v>147</v>
      </c>
      <c r="L961" s="45"/>
      <c r="M961" s="226" t="s">
        <v>1</v>
      </c>
      <c r="N961" s="227" t="s">
        <v>41</v>
      </c>
      <c r="O961" s="92"/>
      <c r="P961" s="228">
        <f>O961*H961</f>
        <v>0</v>
      </c>
      <c r="Q961" s="228">
        <v>0</v>
      </c>
      <c r="R961" s="228">
        <f>Q961*H961</f>
        <v>0</v>
      </c>
      <c r="S961" s="228">
        <v>0</v>
      </c>
      <c r="T961" s="229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30" t="s">
        <v>148</v>
      </c>
      <c r="AT961" s="230" t="s">
        <v>143</v>
      </c>
      <c r="AU961" s="230" t="s">
        <v>87</v>
      </c>
      <c r="AY961" s="18" t="s">
        <v>140</v>
      </c>
      <c r="BE961" s="231">
        <f>IF(N961="základní",J961,0)</f>
        <v>0</v>
      </c>
      <c r="BF961" s="231">
        <f>IF(N961="snížená",J961,0)</f>
        <v>0</v>
      </c>
      <c r="BG961" s="231">
        <f>IF(N961="zákl. přenesená",J961,0)</f>
        <v>0</v>
      </c>
      <c r="BH961" s="231">
        <f>IF(N961="sníž. přenesená",J961,0)</f>
        <v>0</v>
      </c>
      <c r="BI961" s="231">
        <f>IF(N961="nulová",J961,0)</f>
        <v>0</v>
      </c>
      <c r="BJ961" s="18" t="s">
        <v>84</v>
      </c>
      <c r="BK961" s="231">
        <f>ROUND(I961*H961,2)</f>
        <v>0</v>
      </c>
      <c r="BL961" s="18" t="s">
        <v>148</v>
      </c>
      <c r="BM961" s="230" t="s">
        <v>1849</v>
      </c>
    </row>
    <row r="962" s="13" customFormat="1">
      <c r="A962" s="13"/>
      <c r="B962" s="232"/>
      <c r="C962" s="233"/>
      <c r="D962" s="234" t="s">
        <v>150</v>
      </c>
      <c r="E962" s="235" t="s">
        <v>1</v>
      </c>
      <c r="F962" s="236" t="s">
        <v>1833</v>
      </c>
      <c r="G962" s="233"/>
      <c r="H962" s="235" t="s">
        <v>1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2" t="s">
        <v>150</v>
      </c>
      <c r="AU962" s="242" t="s">
        <v>87</v>
      </c>
      <c r="AV962" s="13" t="s">
        <v>84</v>
      </c>
      <c r="AW962" s="13" t="s">
        <v>32</v>
      </c>
      <c r="AX962" s="13" t="s">
        <v>76</v>
      </c>
      <c r="AY962" s="242" t="s">
        <v>140</v>
      </c>
    </row>
    <row r="963" s="13" customFormat="1">
      <c r="A963" s="13"/>
      <c r="B963" s="232"/>
      <c r="C963" s="233"/>
      <c r="D963" s="234" t="s">
        <v>150</v>
      </c>
      <c r="E963" s="235" t="s">
        <v>1</v>
      </c>
      <c r="F963" s="236" t="s">
        <v>1837</v>
      </c>
      <c r="G963" s="233"/>
      <c r="H963" s="235" t="s">
        <v>1</v>
      </c>
      <c r="I963" s="237"/>
      <c r="J963" s="233"/>
      <c r="K963" s="233"/>
      <c r="L963" s="238"/>
      <c r="M963" s="239"/>
      <c r="N963" s="240"/>
      <c r="O963" s="240"/>
      <c r="P963" s="240"/>
      <c r="Q963" s="240"/>
      <c r="R963" s="240"/>
      <c r="S963" s="240"/>
      <c r="T963" s="24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2" t="s">
        <v>150</v>
      </c>
      <c r="AU963" s="242" t="s">
        <v>87</v>
      </c>
      <c r="AV963" s="13" t="s">
        <v>84</v>
      </c>
      <c r="AW963" s="13" t="s">
        <v>32</v>
      </c>
      <c r="AX963" s="13" t="s">
        <v>76</v>
      </c>
      <c r="AY963" s="242" t="s">
        <v>140</v>
      </c>
    </row>
    <row r="964" s="13" customFormat="1">
      <c r="A964" s="13"/>
      <c r="B964" s="232"/>
      <c r="C964" s="233"/>
      <c r="D964" s="234" t="s">
        <v>150</v>
      </c>
      <c r="E964" s="235" t="s">
        <v>1</v>
      </c>
      <c r="F964" s="236" t="s">
        <v>1844</v>
      </c>
      <c r="G964" s="233"/>
      <c r="H964" s="235" t="s">
        <v>1</v>
      </c>
      <c r="I964" s="237"/>
      <c r="J964" s="233"/>
      <c r="K964" s="233"/>
      <c r="L964" s="238"/>
      <c r="M964" s="239"/>
      <c r="N964" s="240"/>
      <c r="O964" s="240"/>
      <c r="P964" s="240"/>
      <c r="Q964" s="240"/>
      <c r="R964" s="240"/>
      <c r="S964" s="240"/>
      <c r="T964" s="24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2" t="s">
        <v>150</v>
      </c>
      <c r="AU964" s="242" t="s">
        <v>87</v>
      </c>
      <c r="AV964" s="13" t="s">
        <v>84</v>
      </c>
      <c r="AW964" s="13" t="s">
        <v>32</v>
      </c>
      <c r="AX964" s="13" t="s">
        <v>76</v>
      </c>
      <c r="AY964" s="242" t="s">
        <v>140</v>
      </c>
    </row>
    <row r="965" s="14" customFormat="1">
      <c r="A965" s="14"/>
      <c r="B965" s="243"/>
      <c r="C965" s="244"/>
      <c r="D965" s="234" t="s">
        <v>150</v>
      </c>
      <c r="E965" s="245" t="s">
        <v>1</v>
      </c>
      <c r="F965" s="246" t="s">
        <v>733</v>
      </c>
      <c r="G965" s="244"/>
      <c r="H965" s="247">
        <v>12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150</v>
      </c>
      <c r="AU965" s="253" t="s">
        <v>87</v>
      </c>
      <c r="AV965" s="14" t="s">
        <v>87</v>
      </c>
      <c r="AW965" s="14" t="s">
        <v>32</v>
      </c>
      <c r="AX965" s="14" t="s">
        <v>84</v>
      </c>
      <c r="AY965" s="253" t="s">
        <v>140</v>
      </c>
    </row>
    <row r="966" s="2" customFormat="1" ht="24.15" customHeight="1">
      <c r="A966" s="39"/>
      <c r="B966" s="40"/>
      <c r="C966" s="219" t="s">
        <v>1850</v>
      </c>
      <c r="D966" s="219" t="s">
        <v>143</v>
      </c>
      <c r="E966" s="220" t="s">
        <v>1851</v>
      </c>
      <c r="F966" s="221" t="s">
        <v>1852</v>
      </c>
      <c r="G966" s="222" t="s">
        <v>155</v>
      </c>
      <c r="H966" s="223">
        <v>38</v>
      </c>
      <c r="I966" s="224"/>
      <c r="J966" s="225">
        <f>ROUND(I966*H966,2)</f>
        <v>0</v>
      </c>
      <c r="K966" s="221" t="s">
        <v>147</v>
      </c>
      <c r="L966" s="45"/>
      <c r="M966" s="226" t="s">
        <v>1</v>
      </c>
      <c r="N966" s="227" t="s">
        <v>41</v>
      </c>
      <c r="O966" s="92"/>
      <c r="P966" s="228">
        <f>O966*H966</f>
        <v>0</v>
      </c>
      <c r="Q966" s="228">
        <v>0.0015299999999999999</v>
      </c>
      <c r="R966" s="228">
        <f>Q966*H966</f>
        <v>0.058139999999999997</v>
      </c>
      <c r="S966" s="228">
        <v>0</v>
      </c>
      <c r="T966" s="229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0" t="s">
        <v>148</v>
      </c>
      <c r="AT966" s="230" t="s">
        <v>143</v>
      </c>
      <c r="AU966" s="230" t="s">
        <v>87</v>
      </c>
      <c r="AY966" s="18" t="s">
        <v>140</v>
      </c>
      <c r="BE966" s="231">
        <f>IF(N966="základní",J966,0)</f>
        <v>0</v>
      </c>
      <c r="BF966" s="231">
        <f>IF(N966="snížená",J966,0)</f>
        <v>0</v>
      </c>
      <c r="BG966" s="231">
        <f>IF(N966="zákl. přenesená",J966,0)</f>
        <v>0</v>
      </c>
      <c r="BH966" s="231">
        <f>IF(N966="sníž. přenesená",J966,0)</f>
        <v>0</v>
      </c>
      <c r="BI966" s="231">
        <f>IF(N966="nulová",J966,0)</f>
        <v>0</v>
      </c>
      <c r="BJ966" s="18" t="s">
        <v>84</v>
      </c>
      <c r="BK966" s="231">
        <f>ROUND(I966*H966,2)</f>
        <v>0</v>
      </c>
      <c r="BL966" s="18" t="s">
        <v>148</v>
      </c>
      <c r="BM966" s="230" t="s">
        <v>1853</v>
      </c>
    </row>
    <row r="967" s="14" customFormat="1">
      <c r="A967" s="14"/>
      <c r="B967" s="243"/>
      <c r="C967" s="244"/>
      <c r="D967" s="234" t="s">
        <v>150</v>
      </c>
      <c r="E967" s="245" t="s">
        <v>1</v>
      </c>
      <c r="F967" s="246" t="s">
        <v>1854</v>
      </c>
      <c r="G967" s="244"/>
      <c r="H967" s="247">
        <v>38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150</v>
      </c>
      <c r="AU967" s="253" t="s">
        <v>87</v>
      </c>
      <c r="AV967" s="14" t="s">
        <v>87</v>
      </c>
      <c r="AW967" s="14" t="s">
        <v>32</v>
      </c>
      <c r="AX967" s="14" t="s">
        <v>84</v>
      </c>
      <c r="AY967" s="253" t="s">
        <v>140</v>
      </c>
    </row>
    <row r="968" s="2" customFormat="1" ht="24.15" customHeight="1">
      <c r="A968" s="39"/>
      <c r="B968" s="40"/>
      <c r="C968" s="219" t="s">
        <v>1855</v>
      </c>
      <c r="D968" s="219" t="s">
        <v>143</v>
      </c>
      <c r="E968" s="220" t="s">
        <v>1856</v>
      </c>
      <c r="F968" s="221" t="s">
        <v>1857</v>
      </c>
      <c r="G968" s="222" t="s">
        <v>155</v>
      </c>
      <c r="H968" s="223">
        <v>38</v>
      </c>
      <c r="I968" s="224"/>
      <c r="J968" s="225">
        <f>ROUND(I968*H968,2)</f>
        <v>0</v>
      </c>
      <c r="K968" s="221" t="s">
        <v>147</v>
      </c>
      <c r="L968" s="45"/>
      <c r="M968" s="226" t="s">
        <v>1</v>
      </c>
      <c r="N968" s="227" t="s">
        <v>41</v>
      </c>
      <c r="O968" s="92"/>
      <c r="P968" s="228">
        <f>O968*H968</f>
        <v>0</v>
      </c>
      <c r="Q968" s="228">
        <v>0.0041000000000000003</v>
      </c>
      <c r="R968" s="228">
        <f>Q968*H968</f>
        <v>0.15580000000000002</v>
      </c>
      <c r="S968" s="228">
        <v>0</v>
      </c>
      <c r="T968" s="229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0" t="s">
        <v>148</v>
      </c>
      <c r="AT968" s="230" t="s">
        <v>143</v>
      </c>
      <c r="AU968" s="230" t="s">
        <v>87</v>
      </c>
      <c r="AY968" s="18" t="s">
        <v>140</v>
      </c>
      <c r="BE968" s="231">
        <f>IF(N968="základní",J968,0)</f>
        <v>0</v>
      </c>
      <c r="BF968" s="231">
        <f>IF(N968="snížená",J968,0)</f>
        <v>0</v>
      </c>
      <c r="BG968" s="231">
        <f>IF(N968="zákl. přenesená",J968,0)</f>
        <v>0</v>
      </c>
      <c r="BH968" s="231">
        <f>IF(N968="sníž. přenesená",J968,0)</f>
        <v>0</v>
      </c>
      <c r="BI968" s="231">
        <f>IF(N968="nulová",J968,0)</f>
        <v>0</v>
      </c>
      <c r="BJ968" s="18" t="s">
        <v>84</v>
      </c>
      <c r="BK968" s="231">
        <f>ROUND(I968*H968,2)</f>
        <v>0</v>
      </c>
      <c r="BL968" s="18" t="s">
        <v>148</v>
      </c>
      <c r="BM968" s="230" t="s">
        <v>1858</v>
      </c>
    </row>
    <row r="969" s="14" customFormat="1">
      <c r="A969" s="14"/>
      <c r="B969" s="243"/>
      <c r="C969" s="244"/>
      <c r="D969" s="234" t="s">
        <v>150</v>
      </c>
      <c r="E969" s="245" t="s">
        <v>1</v>
      </c>
      <c r="F969" s="246" t="s">
        <v>1854</v>
      </c>
      <c r="G969" s="244"/>
      <c r="H969" s="247">
        <v>38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150</v>
      </c>
      <c r="AU969" s="253" t="s">
        <v>87</v>
      </c>
      <c r="AV969" s="14" t="s">
        <v>87</v>
      </c>
      <c r="AW969" s="14" t="s">
        <v>32</v>
      </c>
      <c r="AX969" s="14" t="s">
        <v>84</v>
      </c>
      <c r="AY969" s="253" t="s">
        <v>140</v>
      </c>
    </row>
    <row r="970" s="2" customFormat="1" ht="24.15" customHeight="1">
      <c r="A970" s="39"/>
      <c r="B970" s="40"/>
      <c r="C970" s="219" t="s">
        <v>1859</v>
      </c>
      <c r="D970" s="219" t="s">
        <v>143</v>
      </c>
      <c r="E970" s="220" t="s">
        <v>1860</v>
      </c>
      <c r="F970" s="221" t="s">
        <v>1861</v>
      </c>
      <c r="G970" s="222" t="s">
        <v>155</v>
      </c>
      <c r="H970" s="223">
        <v>16</v>
      </c>
      <c r="I970" s="224"/>
      <c r="J970" s="225">
        <f>ROUND(I970*H970,2)</f>
        <v>0</v>
      </c>
      <c r="K970" s="221" t="s">
        <v>147</v>
      </c>
      <c r="L970" s="45"/>
      <c r="M970" s="226" t="s">
        <v>1</v>
      </c>
      <c r="N970" s="227" t="s">
        <v>41</v>
      </c>
      <c r="O970" s="92"/>
      <c r="P970" s="228">
        <f>O970*H970</f>
        <v>0</v>
      </c>
      <c r="Q970" s="228">
        <v>0.020140000000000002</v>
      </c>
      <c r="R970" s="228">
        <f>Q970*H970</f>
        <v>0.32224000000000003</v>
      </c>
      <c r="S970" s="228">
        <v>0</v>
      </c>
      <c r="T970" s="229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0" t="s">
        <v>148</v>
      </c>
      <c r="AT970" s="230" t="s">
        <v>143</v>
      </c>
      <c r="AU970" s="230" t="s">
        <v>87</v>
      </c>
      <c r="AY970" s="18" t="s">
        <v>140</v>
      </c>
      <c r="BE970" s="231">
        <f>IF(N970="základní",J970,0)</f>
        <v>0</v>
      </c>
      <c r="BF970" s="231">
        <f>IF(N970="snížená",J970,0)</f>
        <v>0</v>
      </c>
      <c r="BG970" s="231">
        <f>IF(N970="zákl. přenesená",J970,0)</f>
        <v>0</v>
      </c>
      <c r="BH970" s="231">
        <f>IF(N970="sníž. přenesená",J970,0)</f>
        <v>0</v>
      </c>
      <c r="BI970" s="231">
        <f>IF(N970="nulová",J970,0)</f>
        <v>0</v>
      </c>
      <c r="BJ970" s="18" t="s">
        <v>84</v>
      </c>
      <c r="BK970" s="231">
        <f>ROUND(I970*H970,2)</f>
        <v>0</v>
      </c>
      <c r="BL970" s="18" t="s">
        <v>148</v>
      </c>
      <c r="BM970" s="230" t="s">
        <v>1862</v>
      </c>
    </row>
    <row r="971" s="13" customFormat="1">
      <c r="A971" s="13"/>
      <c r="B971" s="232"/>
      <c r="C971" s="233"/>
      <c r="D971" s="234" t="s">
        <v>150</v>
      </c>
      <c r="E971" s="235" t="s">
        <v>1</v>
      </c>
      <c r="F971" s="236" t="s">
        <v>1833</v>
      </c>
      <c r="G971" s="233"/>
      <c r="H971" s="235" t="s">
        <v>1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150</v>
      </c>
      <c r="AU971" s="242" t="s">
        <v>87</v>
      </c>
      <c r="AV971" s="13" t="s">
        <v>84</v>
      </c>
      <c r="AW971" s="13" t="s">
        <v>32</v>
      </c>
      <c r="AX971" s="13" t="s">
        <v>76</v>
      </c>
      <c r="AY971" s="242" t="s">
        <v>140</v>
      </c>
    </row>
    <row r="972" s="13" customFormat="1">
      <c r="A972" s="13"/>
      <c r="B972" s="232"/>
      <c r="C972" s="233"/>
      <c r="D972" s="234" t="s">
        <v>150</v>
      </c>
      <c r="E972" s="235" t="s">
        <v>1</v>
      </c>
      <c r="F972" s="236" t="s">
        <v>1863</v>
      </c>
      <c r="G972" s="233"/>
      <c r="H972" s="235" t="s">
        <v>1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150</v>
      </c>
      <c r="AU972" s="242" t="s">
        <v>87</v>
      </c>
      <c r="AV972" s="13" t="s">
        <v>84</v>
      </c>
      <c r="AW972" s="13" t="s">
        <v>32</v>
      </c>
      <c r="AX972" s="13" t="s">
        <v>76</v>
      </c>
      <c r="AY972" s="242" t="s">
        <v>140</v>
      </c>
    </row>
    <row r="973" s="13" customFormat="1">
      <c r="A973" s="13"/>
      <c r="B973" s="232"/>
      <c r="C973" s="233"/>
      <c r="D973" s="234" t="s">
        <v>150</v>
      </c>
      <c r="E973" s="235" t="s">
        <v>1</v>
      </c>
      <c r="F973" s="236" t="s">
        <v>1864</v>
      </c>
      <c r="G973" s="233"/>
      <c r="H973" s="235" t="s">
        <v>1</v>
      </c>
      <c r="I973" s="237"/>
      <c r="J973" s="233"/>
      <c r="K973" s="233"/>
      <c r="L973" s="238"/>
      <c r="M973" s="239"/>
      <c r="N973" s="240"/>
      <c r="O973" s="240"/>
      <c r="P973" s="240"/>
      <c r="Q973" s="240"/>
      <c r="R973" s="240"/>
      <c r="S973" s="240"/>
      <c r="T973" s="24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2" t="s">
        <v>150</v>
      </c>
      <c r="AU973" s="242" t="s">
        <v>87</v>
      </c>
      <c r="AV973" s="13" t="s">
        <v>84</v>
      </c>
      <c r="AW973" s="13" t="s">
        <v>32</v>
      </c>
      <c r="AX973" s="13" t="s">
        <v>76</v>
      </c>
      <c r="AY973" s="242" t="s">
        <v>140</v>
      </c>
    </row>
    <row r="974" s="13" customFormat="1">
      <c r="A974" s="13"/>
      <c r="B974" s="232"/>
      <c r="C974" s="233"/>
      <c r="D974" s="234" t="s">
        <v>150</v>
      </c>
      <c r="E974" s="235" t="s">
        <v>1</v>
      </c>
      <c r="F974" s="236" t="s">
        <v>1865</v>
      </c>
      <c r="G974" s="233"/>
      <c r="H974" s="235" t="s">
        <v>1</v>
      </c>
      <c r="I974" s="237"/>
      <c r="J974" s="233"/>
      <c r="K974" s="233"/>
      <c r="L974" s="238"/>
      <c r="M974" s="239"/>
      <c r="N974" s="240"/>
      <c r="O974" s="240"/>
      <c r="P974" s="240"/>
      <c r="Q974" s="240"/>
      <c r="R974" s="240"/>
      <c r="S974" s="240"/>
      <c r="T974" s="24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2" t="s">
        <v>150</v>
      </c>
      <c r="AU974" s="242" t="s">
        <v>87</v>
      </c>
      <c r="AV974" s="13" t="s">
        <v>84</v>
      </c>
      <c r="AW974" s="13" t="s">
        <v>32</v>
      </c>
      <c r="AX974" s="13" t="s">
        <v>76</v>
      </c>
      <c r="AY974" s="242" t="s">
        <v>140</v>
      </c>
    </row>
    <row r="975" s="14" customFormat="1">
      <c r="A975" s="14"/>
      <c r="B975" s="243"/>
      <c r="C975" s="244"/>
      <c r="D975" s="234" t="s">
        <v>150</v>
      </c>
      <c r="E975" s="245" t="s">
        <v>1</v>
      </c>
      <c r="F975" s="246" t="s">
        <v>1866</v>
      </c>
      <c r="G975" s="244"/>
      <c r="H975" s="247">
        <v>16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150</v>
      </c>
      <c r="AU975" s="253" t="s">
        <v>87</v>
      </c>
      <c r="AV975" s="14" t="s">
        <v>87</v>
      </c>
      <c r="AW975" s="14" t="s">
        <v>32</v>
      </c>
      <c r="AX975" s="14" t="s">
        <v>84</v>
      </c>
      <c r="AY975" s="253" t="s">
        <v>140</v>
      </c>
    </row>
    <row r="976" s="2" customFormat="1" ht="24.15" customHeight="1">
      <c r="A976" s="39"/>
      <c r="B976" s="40"/>
      <c r="C976" s="219" t="s">
        <v>1867</v>
      </c>
      <c r="D976" s="219" t="s">
        <v>143</v>
      </c>
      <c r="E976" s="220" t="s">
        <v>1868</v>
      </c>
      <c r="F976" s="221" t="s">
        <v>1869</v>
      </c>
      <c r="G976" s="222" t="s">
        <v>155</v>
      </c>
      <c r="H976" s="223">
        <v>11</v>
      </c>
      <c r="I976" s="224"/>
      <c r="J976" s="225">
        <f>ROUND(I976*H976,2)</f>
        <v>0</v>
      </c>
      <c r="K976" s="221" t="s">
        <v>147</v>
      </c>
      <c r="L976" s="45"/>
      <c r="M976" s="226" t="s">
        <v>1</v>
      </c>
      <c r="N976" s="227" t="s">
        <v>41</v>
      </c>
      <c r="O976" s="92"/>
      <c r="P976" s="228">
        <f>O976*H976</f>
        <v>0</v>
      </c>
      <c r="Q976" s="228">
        <v>0.060429999999999998</v>
      </c>
      <c r="R976" s="228">
        <f>Q976*H976</f>
        <v>0.66472999999999993</v>
      </c>
      <c r="S976" s="228">
        <v>0</v>
      </c>
      <c r="T976" s="229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0" t="s">
        <v>148</v>
      </c>
      <c r="AT976" s="230" t="s">
        <v>143</v>
      </c>
      <c r="AU976" s="230" t="s">
        <v>87</v>
      </c>
      <c r="AY976" s="18" t="s">
        <v>140</v>
      </c>
      <c r="BE976" s="231">
        <f>IF(N976="základní",J976,0)</f>
        <v>0</v>
      </c>
      <c r="BF976" s="231">
        <f>IF(N976="snížená",J976,0)</f>
        <v>0</v>
      </c>
      <c r="BG976" s="231">
        <f>IF(N976="zákl. přenesená",J976,0)</f>
        <v>0</v>
      </c>
      <c r="BH976" s="231">
        <f>IF(N976="sníž. přenesená",J976,0)</f>
        <v>0</v>
      </c>
      <c r="BI976" s="231">
        <f>IF(N976="nulová",J976,0)</f>
        <v>0</v>
      </c>
      <c r="BJ976" s="18" t="s">
        <v>84</v>
      </c>
      <c r="BK976" s="231">
        <f>ROUND(I976*H976,2)</f>
        <v>0</v>
      </c>
      <c r="BL976" s="18" t="s">
        <v>148</v>
      </c>
      <c r="BM976" s="230" t="s">
        <v>1870</v>
      </c>
    </row>
    <row r="977" s="13" customFormat="1">
      <c r="A977" s="13"/>
      <c r="B977" s="232"/>
      <c r="C977" s="233"/>
      <c r="D977" s="234" t="s">
        <v>150</v>
      </c>
      <c r="E977" s="235" t="s">
        <v>1</v>
      </c>
      <c r="F977" s="236" t="s">
        <v>1833</v>
      </c>
      <c r="G977" s="233"/>
      <c r="H977" s="235" t="s">
        <v>1</v>
      </c>
      <c r="I977" s="237"/>
      <c r="J977" s="233"/>
      <c r="K977" s="233"/>
      <c r="L977" s="238"/>
      <c r="M977" s="239"/>
      <c r="N977" s="240"/>
      <c r="O977" s="240"/>
      <c r="P977" s="240"/>
      <c r="Q977" s="240"/>
      <c r="R977" s="240"/>
      <c r="S977" s="240"/>
      <c r="T977" s="24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2" t="s">
        <v>150</v>
      </c>
      <c r="AU977" s="242" t="s">
        <v>87</v>
      </c>
      <c r="AV977" s="13" t="s">
        <v>84</v>
      </c>
      <c r="AW977" s="13" t="s">
        <v>32</v>
      </c>
      <c r="AX977" s="13" t="s">
        <v>76</v>
      </c>
      <c r="AY977" s="242" t="s">
        <v>140</v>
      </c>
    </row>
    <row r="978" s="13" customFormat="1">
      <c r="A978" s="13"/>
      <c r="B978" s="232"/>
      <c r="C978" s="233"/>
      <c r="D978" s="234" t="s">
        <v>150</v>
      </c>
      <c r="E978" s="235" t="s">
        <v>1</v>
      </c>
      <c r="F978" s="236" t="s">
        <v>1863</v>
      </c>
      <c r="G978" s="233"/>
      <c r="H978" s="235" t="s">
        <v>1</v>
      </c>
      <c r="I978" s="237"/>
      <c r="J978" s="233"/>
      <c r="K978" s="233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150</v>
      </c>
      <c r="AU978" s="242" t="s">
        <v>87</v>
      </c>
      <c r="AV978" s="13" t="s">
        <v>84</v>
      </c>
      <c r="AW978" s="13" t="s">
        <v>32</v>
      </c>
      <c r="AX978" s="13" t="s">
        <v>76</v>
      </c>
      <c r="AY978" s="242" t="s">
        <v>140</v>
      </c>
    </row>
    <row r="979" s="13" customFormat="1">
      <c r="A979" s="13"/>
      <c r="B979" s="232"/>
      <c r="C979" s="233"/>
      <c r="D979" s="234" t="s">
        <v>150</v>
      </c>
      <c r="E979" s="235" t="s">
        <v>1</v>
      </c>
      <c r="F979" s="236" t="s">
        <v>1864</v>
      </c>
      <c r="G979" s="233"/>
      <c r="H979" s="235" t="s">
        <v>1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150</v>
      </c>
      <c r="AU979" s="242" t="s">
        <v>87</v>
      </c>
      <c r="AV979" s="13" t="s">
        <v>84</v>
      </c>
      <c r="AW979" s="13" t="s">
        <v>32</v>
      </c>
      <c r="AX979" s="13" t="s">
        <v>76</v>
      </c>
      <c r="AY979" s="242" t="s">
        <v>140</v>
      </c>
    </row>
    <row r="980" s="13" customFormat="1">
      <c r="A980" s="13"/>
      <c r="B980" s="232"/>
      <c r="C980" s="233"/>
      <c r="D980" s="234" t="s">
        <v>150</v>
      </c>
      <c r="E980" s="235" t="s">
        <v>1</v>
      </c>
      <c r="F980" s="236" t="s">
        <v>1865</v>
      </c>
      <c r="G980" s="233"/>
      <c r="H980" s="235" t="s">
        <v>1</v>
      </c>
      <c r="I980" s="237"/>
      <c r="J980" s="233"/>
      <c r="K980" s="233"/>
      <c r="L980" s="238"/>
      <c r="M980" s="239"/>
      <c r="N980" s="240"/>
      <c r="O980" s="240"/>
      <c r="P980" s="240"/>
      <c r="Q980" s="240"/>
      <c r="R980" s="240"/>
      <c r="S980" s="240"/>
      <c r="T980" s="24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2" t="s">
        <v>150</v>
      </c>
      <c r="AU980" s="242" t="s">
        <v>87</v>
      </c>
      <c r="AV980" s="13" t="s">
        <v>84</v>
      </c>
      <c r="AW980" s="13" t="s">
        <v>32</v>
      </c>
      <c r="AX980" s="13" t="s">
        <v>76</v>
      </c>
      <c r="AY980" s="242" t="s">
        <v>140</v>
      </c>
    </row>
    <row r="981" s="14" customFormat="1">
      <c r="A981" s="14"/>
      <c r="B981" s="243"/>
      <c r="C981" s="244"/>
      <c r="D981" s="234" t="s">
        <v>150</v>
      </c>
      <c r="E981" s="245" t="s">
        <v>1</v>
      </c>
      <c r="F981" s="246" t="s">
        <v>1871</v>
      </c>
      <c r="G981" s="244"/>
      <c r="H981" s="247">
        <v>11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150</v>
      </c>
      <c r="AU981" s="253" t="s">
        <v>87</v>
      </c>
      <c r="AV981" s="14" t="s">
        <v>87</v>
      </c>
      <c r="AW981" s="14" t="s">
        <v>32</v>
      </c>
      <c r="AX981" s="14" t="s">
        <v>84</v>
      </c>
      <c r="AY981" s="253" t="s">
        <v>140</v>
      </c>
    </row>
    <row r="982" s="2" customFormat="1" ht="24.15" customHeight="1">
      <c r="A982" s="39"/>
      <c r="B982" s="40"/>
      <c r="C982" s="219" t="s">
        <v>1872</v>
      </c>
      <c r="D982" s="219" t="s">
        <v>143</v>
      </c>
      <c r="E982" s="220" t="s">
        <v>1873</v>
      </c>
      <c r="F982" s="221" t="s">
        <v>1874</v>
      </c>
      <c r="G982" s="222" t="s">
        <v>155</v>
      </c>
      <c r="H982" s="223">
        <v>7.2000000000000002</v>
      </c>
      <c r="I982" s="224"/>
      <c r="J982" s="225">
        <f>ROUND(I982*H982,2)</f>
        <v>0</v>
      </c>
      <c r="K982" s="221" t="s">
        <v>147</v>
      </c>
      <c r="L982" s="45"/>
      <c r="M982" s="226" t="s">
        <v>1</v>
      </c>
      <c r="N982" s="227" t="s">
        <v>41</v>
      </c>
      <c r="O982" s="92"/>
      <c r="P982" s="228">
        <f>O982*H982</f>
        <v>0</v>
      </c>
      <c r="Q982" s="228">
        <v>0.021100000000000001</v>
      </c>
      <c r="R982" s="228">
        <f>Q982*H982</f>
        <v>0.15192</v>
      </c>
      <c r="S982" s="228">
        <v>0</v>
      </c>
      <c r="T982" s="229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0" t="s">
        <v>148</v>
      </c>
      <c r="AT982" s="230" t="s">
        <v>143</v>
      </c>
      <c r="AU982" s="230" t="s">
        <v>87</v>
      </c>
      <c r="AY982" s="18" t="s">
        <v>140</v>
      </c>
      <c r="BE982" s="231">
        <f>IF(N982="základní",J982,0)</f>
        <v>0</v>
      </c>
      <c r="BF982" s="231">
        <f>IF(N982="snížená",J982,0)</f>
        <v>0</v>
      </c>
      <c r="BG982" s="231">
        <f>IF(N982="zákl. přenesená",J982,0)</f>
        <v>0</v>
      </c>
      <c r="BH982" s="231">
        <f>IF(N982="sníž. přenesená",J982,0)</f>
        <v>0</v>
      </c>
      <c r="BI982" s="231">
        <f>IF(N982="nulová",J982,0)</f>
        <v>0</v>
      </c>
      <c r="BJ982" s="18" t="s">
        <v>84</v>
      </c>
      <c r="BK982" s="231">
        <f>ROUND(I982*H982,2)</f>
        <v>0</v>
      </c>
      <c r="BL982" s="18" t="s">
        <v>148</v>
      </c>
      <c r="BM982" s="230" t="s">
        <v>1875</v>
      </c>
    </row>
    <row r="983" s="13" customFormat="1">
      <c r="A983" s="13"/>
      <c r="B983" s="232"/>
      <c r="C983" s="233"/>
      <c r="D983" s="234" t="s">
        <v>150</v>
      </c>
      <c r="E983" s="235" t="s">
        <v>1</v>
      </c>
      <c r="F983" s="236" t="s">
        <v>1833</v>
      </c>
      <c r="G983" s="233"/>
      <c r="H983" s="235" t="s">
        <v>1</v>
      </c>
      <c r="I983" s="237"/>
      <c r="J983" s="233"/>
      <c r="K983" s="233"/>
      <c r="L983" s="238"/>
      <c r="M983" s="239"/>
      <c r="N983" s="240"/>
      <c r="O983" s="240"/>
      <c r="P983" s="240"/>
      <c r="Q983" s="240"/>
      <c r="R983" s="240"/>
      <c r="S983" s="240"/>
      <c r="T983" s="24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2" t="s">
        <v>150</v>
      </c>
      <c r="AU983" s="242" t="s">
        <v>87</v>
      </c>
      <c r="AV983" s="13" t="s">
        <v>84</v>
      </c>
      <c r="AW983" s="13" t="s">
        <v>32</v>
      </c>
      <c r="AX983" s="13" t="s">
        <v>76</v>
      </c>
      <c r="AY983" s="242" t="s">
        <v>140</v>
      </c>
    </row>
    <row r="984" s="13" customFormat="1">
      <c r="A984" s="13"/>
      <c r="B984" s="232"/>
      <c r="C984" s="233"/>
      <c r="D984" s="234" t="s">
        <v>150</v>
      </c>
      <c r="E984" s="235" t="s">
        <v>1</v>
      </c>
      <c r="F984" s="236" t="s">
        <v>1837</v>
      </c>
      <c r="G984" s="233"/>
      <c r="H984" s="235" t="s">
        <v>1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2" t="s">
        <v>150</v>
      </c>
      <c r="AU984" s="242" t="s">
        <v>87</v>
      </c>
      <c r="AV984" s="13" t="s">
        <v>84</v>
      </c>
      <c r="AW984" s="13" t="s">
        <v>32</v>
      </c>
      <c r="AX984" s="13" t="s">
        <v>76</v>
      </c>
      <c r="AY984" s="242" t="s">
        <v>140</v>
      </c>
    </row>
    <row r="985" s="13" customFormat="1">
      <c r="A985" s="13"/>
      <c r="B985" s="232"/>
      <c r="C985" s="233"/>
      <c r="D985" s="234" t="s">
        <v>150</v>
      </c>
      <c r="E985" s="235" t="s">
        <v>1</v>
      </c>
      <c r="F985" s="236" t="s">
        <v>1876</v>
      </c>
      <c r="G985" s="233"/>
      <c r="H985" s="235" t="s">
        <v>1</v>
      </c>
      <c r="I985" s="237"/>
      <c r="J985" s="233"/>
      <c r="K985" s="233"/>
      <c r="L985" s="238"/>
      <c r="M985" s="239"/>
      <c r="N985" s="240"/>
      <c r="O985" s="240"/>
      <c r="P985" s="240"/>
      <c r="Q985" s="240"/>
      <c r="R985" s="240"/>
      <c r="S985" s="240"/>
      <c r="T985" s="24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2" t="s">
        <v>150</v>
      </c>
      <c r="AU985" s="242" t="s">
        <v>87</v>
      </c>
      <c r="AV985" s="13" t="s">
        <v>84</v>
      </c>
      <c r="AW985" s="13" t="s">
        <v>32</v>
      </c>
      <c r="AX985" s="13" t="s">
        <v>76</v>
      </c>
      <c r="AY985" s="242" t="s">
        <v>140</v>
      </c>
    </row>
    <row r="986" s="13" customFormat="1">
      <c r="A986" s="13"/>
      <c r="B986" s="232"/>
      <c r="C986" s="233"/>
      <c r="D986" s="234" t="s">
        <v>150</v>
      </c>
      <c r="E986" s="235" t="s">
        <v>1</v>
      </c>
      <c r="F986" s="236" t="s">
        <v>1864</v>
      </c>
      <c r="G986" s="233"/>
      <c r="H986" s="235" t="s">
        <v>1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2" t="s">
        <v>150</v>
      </c>
      <c r="AU986" s="242" t="s">
        <v>87</v>
      </c>
      <c r="AV986" s="13" t="s">
        <v>84</v>
      </c>
      <c r="AW986" s="13" t="s">
        <v>32</v>
      </c>
      <c r="AX986" s="13" t="s">
        <v>76</v>
      </c>
      <c r="AY986" s="242" t="s">
        <v>140</v>
      </c>
    </row>
    <row r="987" s="13" customFormat="1">
      <c r="A987" s="13"/>
      <c r="B987" s="232"/>
      <c r="C987" s="233"/>
      <c r="D987" s="234" t="s">
        <v>150</v>
      </c>
      <c r="E987" s="235" t="s">
        <v>1</v>
      </c>
      <c r="F987" s="236" t="s">
        <v>1865</v>
      </c>
      <c r="G987" s="233"/>
      <c r="H987" s="235" t="s">
        <v>1</v>
      </c>
      <c r="I987" s="237"/>
      <c r="J987" s="233"/>
      <c r="K987" s="233"/>
      <c r="L987" s="238"/>
      <c r="M987" s="239"/>
      <c r="N987" s="240"/>
      <c r="O987" s="240"/>
      <c r="P987" s="240"/>
      <c r="Q987" s="240"/>
      <c r="R987" s="240"/>
      <c r="S987" s="240"/>
      <c r="T987" s="24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2" t="s">
        <v>150</v>
      </c>
      <c r="AU987" s="242" t="s">
        <v>87</v>
      </c>
      <c r="AV987" s="13" t="s">
        <v>84</v>
      </c>
      <c r="AW987" s="13" t="s">
        <v>32</v>
      </c>
      <c r="AX987" s="13" t="s">
        <v>76</v>
      </c>
      <c r="AY987" s="242" t="s">
        <v>140</v>
      </c>
    </row>
    <row r="988" s="14" customFormat="1">
      <c r="A988" s="14"/>
      <c r="B988" s="243"/>
      <c r="C988" s="244"/>
      <c r="D988" s="234" t="s">
        <v>150</v>
      </c>
      <c r="E988" s="245" t="s">
        <v>1</v>
      </c>
      <c r="F988" s="246" t="s">
        <v>1877</v>
      </c>
      <c r="G988" s="244"/>
      <c r="H988" s="247">
        <v>7.2000000000000002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150</v>
      </c>
      <c r="AU988" s="253" t="s">
        <v>87</v>
      </c>
      <c r="AV988" s="14" t="s">
        <v>87</v>
      </c>
      <c r="AW988" s="14" t="s">
        <v>32</v>
      </c>
      <c r="AX988" s="14" t="s">
        <v>84</v>
      </c>
      <c r="AY988" s="253" t="s">
        <v>140</v>
      </c>
    </row>
    <row r="989" s="2" customFormat="1" ht="24.15" customHeight="1">
      <c r="A989" s="39"/>
      <c r="B989" s="40"/>
      <c r="C989" s="219" t="s">
        <v>1878</v>
      </c>
      <c r="D989" s="219" t="s">
        <v>143</v>
      </c>
      <c r="E989" s="220" t="s">
        <v>1879</v>
      </c>
      <c r="F989" s="221" t="s">
        <v>1880</v>
      </c>
      <c r="G989" s="222" t="s">
        <v>155</v>
      </c>
      <c r="H989" s="223">
        <v>4.7999999999999998</v>
      </c>
      <c r="I989" s="224"/>
      <c r="J989" s="225">
        <f>ROUND(I989*H989,2)</f>
        <v>0</v>
      </c>
      <c r="K989" s="221" t="s">
        <v>147</v>
      </c>
      <c r="L989" s="45"/>
      <c r="M989" s="226" t="s">
        <v>1</v>
      </c>
      <c r="N989" s="227" t="s">
        <v>41</v>
      </c>
      <c r="O989" s="92"/>
      <c r="P989" s="228">
        <f>O989*H989</f>
        <v>0</v>
      </c>
      <c r="Q989" s="228">
        <v>0.073300000000000004</v>
      </c>
      <c r="R989" s="228">
        <f>Q989*H989</f>
        <v>0.35183999999999999</v>
      </c>
      <c r="S989" s="228">
        <v>0</v>
      </c>
      <c r="T989" s="229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30" t="s">
        <v>148</v>
      </c>
      <c r="AT989" s="230" t="s">
        <v>143</v>
      </c>
      <c r="AU989" s="230" t="s">
        <v>87</v>
      </c>
      <c r="AY989" s="18" t="s">
        <v>140</v>
      </c>
      <c r="BE989" s="231">
        <f>IF(N989="základní",J989,0)</f>
        <v>0</v>
      </c>
      <c r="BF989" s="231">
        <f>IF(N989="snížená",J989,0)</f>
        <v>0</v>
      </c>
      <c r="BG989" s="231">
        <f>IF(N989="zákl. přenesená",J989,0)</f>
        <v>0</v>
      </c>
      <c r="BH989" s="231">
        <f>IF(N989="sníž. přenesená",J989,0)</f>
        <v>0</v>
      </c>
      <c r="BI989" s="231">
        <f>IF(N989="nulová",J989,0)</f>
        <v>0</v>
      </c>
      <c r="BJ989" s="18" t="s">
        <v>84</v>
      </c>
      <c r="BK989" s="231">
        <f>ROUND(I989*H989,2)</f>
        <v>0</v>
      </c>
      <c r="BL989" s="18" t="s">
        <v>148</v>
      </c>
      <c r="BM989" s="230" t="s">
        <v>1881</v>
      </c>
    </row>
    <row r="990" s="13" customFormat="1">
      <c r="A990" s="13"/>
      <c r="B990" s="232"/>
      <c r="C990" s="233"/>
      <c r="D990" s="234" t="s">
        <v>150</v>
      </c>
      <c r="E990" s="235" t="s">
        <v>1</v>
      </c>
      <c r="F990" s="236" t="s">
        <v>1833</v>
      </c>
      <c r="G990" s="233"/>
      <c r="H990" s="235" t="s">
        <v>1</v>
      </c>
      <c r="I990" s="237"/>
      <c r="J990" s="233"/>
      <c r="K990" s="233"/>
      <c r="L990" s="238"/>
      <c r="M990" s="239"/>
      <c r="N990" s="240"/>
      <c r="O990" s="240"/>
      <c r="P990" s="240"/>
      <c r="Q990" s="240"/>
      <c r="R990" s="240"/>
      <c r="S990" s="240"/>
      <c r="T990" s="24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2" t="s">
        <v>150</v>
      </c>
      <c r="AU990" s="242" t="s">
        <v>87</v>
      </c>
      <c r="AV990" s="13" t="s">
        <v>84</v>
      </c>
      <c r="AW990" s="13" t="s">
        <v>32</v>
      </c>
      <c r="AX990" s="13" t="s">
        <v>76</v>
      </c>
      <c r="AY990" s="242" t="s">
        <v>140</v>
      </c>
    </row>
    <row r="991" s="13" customFormat="1">
      <c r="A991" s="13"/>
      <c r="B991" s="232"/>
      <c r="C991" s="233"/>
      <c r="D991" s="234" t="s">
        <v>150</v>
      </c>
      <c r="E991" s="235" t="s">
        <v>1</v>
      </c>
      <c r="F991" s="236" t="s">
        <v>1837</v>
      </c>
      <c r="G991" s="233"/>
      <c r="H991" s="235" t="s">
        <v>1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2" t="s">
        <v>150</v>
      </c>
      <c r="AU991" s="242" t="s">
        <v>87</v>
      </c>
      <c r="AV991" s="13" t="s">
        <v>84</v>
      </c>
      <c r="AW991" s="13" t="s">
        <v>32</v>
      </c>
      <c r="AX991" s="13" t="s">
        <v>76</v>
      </c>
      <c r="AY991" s="242" t="s">
        <v>140</v>
      </c>
    </row>
    <row r="992" s="13" customFormat="1">
      <c r="A992" s="13"/>
      <c r="B992" s="232"/>
      <c r="C992" s="233"/>
      <c r="D992" s="234" t="s">
        <v>150</v>
      </c>
      <c r="E992" s="235" t="s">
        <v>1</v>
      </c>
      <c r="F992" s="236" t="s">
        <v>1876</v>
      </c>
      <c r="G992" s="233"/>
      <c r="H992" s="235" t="s">
        <v>1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150</v>
      </c>
      <c r="AU992" s="242" t="s">
        <v>87</v>
      </c>
      <c r="AV992" s="13" t="s">
        <v>84</v>
      </c>
      <c r="AW992" s="13" t="s">
        <v>32</v>
      </c>
      <c r="AX992" s="13" t="s">
        <v>76</v>
      </c>
      <c r="AY992" s="242" t="s">
        <v>140</v>
      </c>
    </row>
    <row r="993" s="13" customFormat="1">
      <c r="A993" s="13"/>
      <c r="B993" s="232"/>
      <c r="C993" s="233"/>
      <c r="D993" s="234" t="s">
        <v>150</v>
      </c>
      <c r="E993" s="235" t="s">
        <v>1</v>
      </c>
      <c r="F993" s="236" t="s">
        <v>1864</v>
      </c>
      <c r="G993" s="233"/>
      <c r="H993" s="235" t="s">
        <v>1</v>
      </c>
      <c r="I993" s="237"/>
      <c r="J993" s="233"/>
      <c r="K993" s="233"/>
      <c r="L993" s="238"/>
      <c r="M993" s="239"/>
      <c r="N993" s="240"/>
      <c r="O993" s="240"/>
      <c r="P993" s="240"/>
      <c r="Q993" s="240"/>
      <c r="R993" s="240"/>
      <c r="S993" s="240"/>
      <c r="T993" s="24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2" t="s">
        <v>150</v>
      </c>
      <c r="AU993" s="242" t="s">
        <v>87</v>
      </c>
      <c r="AV993" s="13" t="s">
        <v>84</v>
      </c>
      <c r="AW993" s="13" t="s">
        <v>32</v>
      </c>
      <c r="AX993" s="13" t="s">
        <v>76</v>
      </c>
      <c r="AY993" s="242" t="s">
        <v>140</v>
      </c>
    </row>
    <row r="994" s="13" customFormat="1">
      <c r="A994" s="13"/>
      <c r="B994" s="232"/>
      <c r="C994" s="233"/>
      <c r="D994" s="234" t="s">
        <v>150</v>
      </c>
      <c r="E994" s="235" t="s">
        <v>1</v>
      </c>
      <c r="F994" s="236" t="s">
        <v>1865</v>
      </c>
      <c r="G994" s="233"/>
      <c r="H994" s="235" t="s">
        <v>1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150</v>
      </c>
      <c r="AU994" s="242" t="s">
        <v>87</v>
      </c>
      <c r="AV994" s="13" t="s">
        <v>84</v>
      </c>
      <c r="AW994" s="13" t="s">
        <v>32</v>
      </c>
      <c r="AX994" s="13" t="s">
        <v>76</v>
      </c>
      <c r="AY994" s="242" t="s">
        <v>140</v>
      </c>
    </row>
    <row r="995" s="14" customFormat="1">
      <c r="A995" s="14"/>
      <c r="B995" s="243"/>
      <c r="C995" s="244"/>
      <c r="D995" s="234" t="s">
        <v>150</v>
      </c>
      <c r="E995" s="245" t="s">
        <v>1</v>
      </c>
      <c r="F995" s="246" t="s">
        <v>1882</v>
      </c>
      <c r="G995" s="244"/>
      <c r="H995" s="247">
        <v>4.7999999999999998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150</v>
      </c>
      <c r="AU995" s="253" t="s">
        <v>87</v>
      </c>
      <c r="AV995" s="14" t="s">
        <v>87</v>
      </c>
      <c r="AW995" s="14" t="s">
        <v>32</v>
      </c>
      <c r="AX995" s="14" t="s">
        <v>84</v>
      </c>
      <c r="AY995" s="253" t="s">
        <v>140</v>
      </c>
    </row>
    <row r="996" s="2" customFormat="1" ht="21.75" customHeight="1">
      <c r="A996" s="39"/>
      <c r="B996" s="40"/>
      <c r="C996" s="219" t="s">
        <v>1883</v>
      </c>
      <c r="D996" s="219" t="s">
        <v>143</v>
      </c>
      <c r="E996" s="220" t="s">
        <v>1884</v>
      </c>
      <c r="F996" s="221" t="s">
        <v>1885</v>
      </c>
      <c r="G996" s="222" t="s">
        <v>155</v>
      </c>
      <c r="H996" s="223">
        <v>36.200000000000003</v>
      </c>
      <c r="I996" s="224"/>
      <c r="J996" s="225">
        <f>ROUND(I996*H996,2)</f>
        <v>0</v>
      </c>
      <c r="K996" s="221" t="s">
        <v>1</v>
      </c>
      <c r="L996" s="45"/>
      <c r="M996" s="226" t="s">
        <v>1</v>
      </c>
      <c r="N996" s="227" t="s">
        <v>41</v>
      </c>
      <c r="O996" s="92"/>
      <c r="P996" s="228">
        <f>O996*H996</f>
        <v>0</v>
      </c>
      <c r="Q996" s="228">
        <v>0.00348</v>
      </c>
      <c r="R996" s="228">
        <f>Q996*H996</f>
        <v>0.12597600000000001</v>
      </c>
      <c r="S996" s="228">
        <v>0</v>
      </c>
      <c r="T996" s="229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30" t="s">
        <v>148</v>
      </c>
      <c r="AT996" s="230" t="s">
        <v>143</v>
      </c>
      <c r="AU996" s="230" t="s">
        <v>87</v>
      </c>
      <c r="AY996" s="18" t="s">
        <v>140</v>
      </c>
      <c r="BE996" s="231">
        <f>IF(N996="základní",J996,0)</f>
        <v>0</v>
      </c>
      <c r="BF996" s="231">
        <f>IF(N996="snížená",J996,0)</f>
        <v>0</v>
      </c>
      <c r="BG996" s="231">
        <f>IF(N996="zákl. přenesená",J996,0)</f>
        <v>0</v>
      </c>
      <c r="BH996" s="231">
        <f>IF(N996="sníž. přenesená",J996,0)</f>
        <v>0</v>
      </c>
      <c r="BI996" s="231">
        <f>IF(N996="nulová",J996,0)</f>
        <v>0</v>
      </c>
      <c r="BJ996" s="18" t="s">
        <v>84</v>
      </c>
      <c r="BK996" s="231">
        <f>ROUND(I996*H996,2)</f>
        <v>0</v>
      </c>
      <c r="BL996" s="18" t="s">
        <v>148</v>
      </c>
      <c r="BM996" s="230" t="s">
        <v>1886</v>
      </c>
    </row>
    <row r="997" s="2" customFormat="1" ht="24.15" customHeight="1">
      <c r="A997" s="39"/>
      <c r="B997" s="40"/>
      <c r="C997" s="219" t="s">
        <v>1887</v>
      </c>
      <c r="D997" s="219" t="s">
        <v>143</v>
      </c>
      <c r="E997" s="220" t="s">
        <v>1888</v>
      </c>
      <c r="F997" s="221" t="s">
        <v>1889</v>
      </c>
      <c r="G997" s="222" t="s">
        <v>155</v>
      </c>
      <c r="H997" s="223">
        <v>18.399999999999999</v>
      </c>
      <c r="I997" s="224"/>
      <c r="J997" s="225">
        <f>ROUND(I997*H997,2)</f>
        <v>0</v>
      </c>
      <c r="K997" s="221" t="s">
        <v>1</v>
      </c>
      <c r="L997" s="45"/>
      <c r="M997" s="226" t="s">
        <v>1</v>
      </c>
      <c r="N997" s="227" t="s">
        <v>41</v>
      </c>
      <c r="O997" s="92"/>
      <c r="P997" s="228">
        <f>O997*H997</f>
        <v>0</v>
      </c>
      <c r="Q997" s="228">
        <v>0.00348</v>
      </c>
      <c r="R997" s="228">
        <f>Q997*H997</f>
        <v>0.064031999999999992</v>
      </c>
      <c r="S997" s="228">
        <v>0</v>
      </c>
      <c r="T997" s="229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0" t="s">
        <v>148</v>
      </c>
      <c r="AT997" s="230" t="s">
        <v>143</v>
      </c>
      <c r="AU997" s="230" t="s">
        <v>87</v>
      </c>
      <c r="AY997" s="18" t="s">
        <v>140</v>
      </c>
      <c r="BE997" s="231">
        <f>IF(N997="základní",J997,0)</f>
        <v>0</v>
      </c>
      <c r="BF997" s="231">
        <f>IF(N997="snížená",J997,0)</f>
        <v>0</v>
      </c>
      <c r="BG997" s="231">
        <f>IF(N997="zákl. přenesená",J997,0)</f>
        <v>0</v>
      </c>
      <c r="BH997" s="231">
        <f>IF(N997="sníž. přenesená",J997,0)</f>
        <v>0</v>
      </c>
      <c r="BI997" s="231">
        <f>IF(N997="nulová",J997,0)</f>
        <v>0</v>
      </c>
      <c r="BJ997" s="18" t="s">
        <v>84</v>
      </c>
      <c r="BK997" s="231">
        <f>ROUND(I997*H997,2)</f>
        <v>0</v>
      </c>
      <c r="BL997" s="18" t="s">
        <v>148</v>
      </c>
      <c r="BM997" s="230" t="s">
        <v>1890</v>
      </c>
    </row>
    <row r="998" s="2" customFormat="1" ht="24.15" customHeight="1">
      <c r="A998" s="39"/>
      <c r="B998" s="40"/>
      <c r="C998" s="219" t="s">
        <v>1891</v>
      </c>
      <c r="D998" s="219" t="s">
        <v>143</v>
      </c>
      <c r="E998" s="220" t="s">
        <v>1892</v>
      </c>
      <c r="F998" s="221" t="s">
        <v>1893</v>
      </c>
      <c r="G998" s="222" t="s">
        <v>155</v>
      </c>
      <c r="H998" s="223">
        <v>38</v>
      </c>
      <c r="I998" s="224"/>
      <c r="J998" s="225">
        <f>ROUND(I998*H998,2)</f>
        <v>0</v>
      </c>
      <c r="K998" s="221" t="s">
        <v>147</v>
      </c>
      <c r="L998" s="45"/>
      <c r="M998" s="226" t="s">
        <v>1</v>
      </c>
      <c r="N998" s="227" t="s">
        <v>41</v>
      </c>
      <c r="O998" s="92"/>
      <c r="P998" s="228">
        <f>O998*H998</f>
        <v>0</v>
      </c>
      <c r="Q998" s="228">
        <v>0.00040999999999999999</v>
      </c>
      <c r="R998" s="228">
        <f>Q998*H998</f>
        <v>0.01558</v>
      </c>
      <c r="S998" s="228">
        <v>0</v>
      </c>
      <c r="T998" s="229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0" t="s">
        <v>148</v>
      </c>
      <c r="AT998" s="230" t="s">
        <v>143</v>
      </c>
      <c r="AU998" s="230" t="s">
        <v>87</v>
      </c>
      <c r="AY998" s="18" t="s">
        <v>140</v>
      </c>
      <c r="BE998" s="231">
        <f>IF(N998="základní",J998,0)</f>
        <v>0</v>
      </c>
      <c r="BF998" s="231">
        <f>IF(N998="snížená",J998,0)</f>
        <v>0</v>
      </c>
      <c r="BG998" s="231">
        <f>IF(N998="zákl. přenesená",J998,0)</f>
        <v>0</v>
      </c>
      <c r="BH998" s="231">
        <f>IF(N998="sníž. přenesená",J998,0)</f>
        <v>0</v>
      </c>
      <c r="BI998" s="231">
        <f>IF(N998="nulová",J998,0)</f>
        <v>0</v>
      </c>
      <c r="BJ998" s="18" t="s">
        <v>84</v>
      </c>
      <c r="BK998" s="231">
        <f>ROUND(I998*H998,2)</f>
        <v>0</v>
      </c>
      <c r="BL998" s="18" t="s">
        <v>148</v>
      </c>
      <c r="BM998" s="230" t="s">
        <v>1894</v>
      </c>
    </row>
    <row r="999" s="14" customFormat="1">
      <c r="A999" s="14"/>
      <c r="B999" s="243"/>
      <c r="C999" s="244"/>
      <c r="D999" s="234" t="s">
        <v>150</v>
      </c>
      <c r="E999" s="245" t="s">
        <v>1</v>
      </c>
      <c r="F999" s="246" t="s">
        <v>1854</v>
      </c>
      <c r="G999" s="244"/>
      <c r="H999" s="247">
        <v>38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3" t="s">
        <v>150</v>
      </c>
      <c r="AU999" s="253" t="s">
        <v>87</v>
      </c>
      <c r="AV999" s="14" t="s">
        <v>87</v>
      </c>
      <c r="AW999" s="14" t="s">
        <v>32</v>
      </c>
      <c r="AX999" s="14" t="s">
        <v>84</v>
      </c>
      <c r="AY999" s="253" t="s">
        <v>140</v>
      </c>
    </row>
    <row r="1000" s="12" customFormat="1" ht="22.8" customHeight="1">
      <c r="A1000" s="12"/>
      <c r="B1000" s="203"/>
      <c r="C1000" s="204"/>
      <c r="D1000" s="205" t="s">
        <v>75</v>
      </c>
      <c r="E1000" s="217" t="s">
        <v>434</v>
      </c>
      <c r="F1000" s="217" t="s">
        <v>435</v>
      </c>
      <c r="G1000" s="204"/>
      <c r="H1000" s="204"/>
      <c r="I1000" s="207"/>
      <c r="J1000" s="218">
        <f>BK1000</f>
        <v>0</v>
      </c>
      <c r="K1000" s="204"/>
      <c r="L1000" s="209"/>
      <c r="M1000" s="210"/>
      <c r="N1000" s="211"/>
      <c r="O1000" s="211"/>
      <c r="P1000" s="212">
        <f>SUM(P1001:P1028)</f>
        <v>0</v>
      </c>
      <c r="Q1000" s="211"/>
      <c r="R1000" s="212">
        <f>SUM(R1001:R1028)</f>
        <v>0</v>
      </c>
      <c r="S1000" s="211"/>
      <c r="T1000" s="213">
        <f>SUM(T1001:T1028)</f>
        <v>0</v>
      </c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R1000" s="214" t="s">
        <v>84</v>
      </c>
      <c r="AT1000" s="215" t="s">
        <v>75</v>
      </c>
      <c r="AU1000" s="215" t="s">
        <v>84</v>
      </c>
      <c r="AY1000" s="214" t="s">
        <v>140</v>
      </c>
      <c r="BK1000" s="216">
        <f>SUM(BK1001:BK1028)</f>
        <v>0</v>
      </c>
    </row>
    <row r="1001" s="2" customFormat="1" ht="33" customHeight="1">
      <c r="A1001" s="39"/>
      <c r="B1001" s="40"/>
      <c r="C1001" s="219" t="s">
        <v>1895</v>
      </c>
      <c r="D1001" s="219" t="s">
        <v>143</v>
      </c>
      <c r="E1001" s="220" t="s">
        <v>1896</v>
      </c>
      <c r="F1001" s="221" t="s">
        <v>1897</v>
      </c>
      <c r="G1001" s="222" t="s">
        <v>439</v>
      </c>
      <c r="H1001" s="223">
        <v>194.87600000000001</v>
      </c>
      <c r="I1001" s="224"/>
      <c r="J1001" s="225">
        <f>ROUND(I1001*H1001,2)</f>
        <v>0</v>
      </c>
      <c r="K1001" s="221" t="s">
        <v>147</v>
      </c>
      <c r="L1001" s="45"/>
      <c r="M1001" s="226" t="s">
        <v>1</v>
      </c>
      <c r="N1001" s="227" t="s">
        <v>41</v>
      </c>
      <c r="O1001" s="92"/>
      <c r="P1001" s="228">
        <f>O1001*H1001</f>
        <v>0</v>
      </c>
      <c r="Q1001" s="228">
        <v>0</v>
      </c>
      <c r="R1001" s="228">
        <f>Q1001*H1001</f>
        <v>0</v>
      </c>
      <c r="S1001" s="228">
        <v>0</v>
      </c>
      <c r="T1001" s="229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0" t="s">
        <v>148</v>
      </c>
      <c r="AT1001" s="230" t="s">
        <v>143</v>
      </c>
      <c r="AU1001" s="230" t="s">
        <v>87</v>
      </c>
      <c r="AY1001" s="18" t="s">
        <v>140</v>
      </c>
      <c r="BE1001" s="231">
        <f>IF(N1001="základní",J1001,0)</f>
        <v>0</v>
      </c>
      <c r="BF1001" s="231">
        <f>IF(N1001="snížená",J1001,0)</f>
        <v>0</v>
      </c>
      <c r="BG1001" s="231">
        <f>IF(N1001="zákl. přenesená",J1001,0)</f>
        <v>0</v>
      </c>
      <c r="BH1001" s="231">
        <f>IF(N1001="sníž. přenesená",J1001,0)</f>
        <v>0</v>
      </c>
      <c r="BI1001" s="231">
        <f>IF(N1001="nulová",J1001,0)</f>
        <v>0</v>
      </c>
      <c r="BJ1001" s="18" t="s">
        <v>84</v>
      </c>
      <c r="BK1001" s="231">
        <f>ROUND(I1001*H1001,2)</f>
        <v>0</v>
      </c>
      <c r="BL1001" s="18" t="s">
        <v>148</v>
      </c>
      <c r="BM1001" s="230" t="s">
        <v>1898</v>
      </c>
    </row>
    <row r="1002" s="13" customFormat="1">
      <c r="A1002" s="13"/>
      <c r="B1002" s="232"/>
      <c r="C1002" s="233"/>
      <c r="D1002" s="234" t="s">
        <v>150</v>
      </c>
      <c r="E1002" s="235" t="s">
        <v>1</v>
      </c>
      <c r="F1002" s="236" t="s">
        <v>1899</v>
      </c>
      <c r="G1002" s="233"/>
      <c r="H1002" s="235" t="s">
        <v>1</v>
      </c>
      <c r="I1002" s="237"/>
      <c r="J1002" s="233"/>
      <c r="K1002" s="233"/>
      <c r="L1002" s="238"/>
      <c r="M1002" s="239"/>
      <c r="N1002" s="240"/>
      <c r="O1002" s="240"/>
      <c r="P1002" s="240"/>
      <c r="Q1002" s="240"/>
      <c r="R1002" s="240"/>
      <c r="S1002" s="240"/>
      <c r="T1002" s="24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2" t="s">
        <v>150</v>
      </c>
      <c r="AU1002" s="242" t="s">
        <v>87</v>
      </c>
      <c r="AV1002" s="13" t="s">
        <v>84</v>
      </c>
      <c r="AW1002" s="13" t="s">
        <v>32</v>
      </c>
      <c r="AX1002" s="13" t="s">
        <v>76</v>
      </c>
      <c r="AY1002" s="242" t="s">
        <v>140</v>
      </c>
    </row>
    <row r="1003" s="14" customFormat="1">
      <c r="A1003" s="14"/>
      <c r="B1003" s="243"/>
      <c r="C1003" s="244"/>
      <c r="D1003" s="234" t="s">
        <v>150</v>
      </c>
      <c r="E1003" s="245" t="s">
        <v>1</v>
      </c>
      <c r="F1003" s="246" t="s">
        <v>1900</v>
      </c>
      <c r="G1003" s="244"/>
      <c r="H1003" s="247">
        <v>187.61500000000001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150</v>
      </c>
      <c r="AU1003" s="253" t="s">
        <v>87</v>
      </c>
      <c r="AV1003" s="14" t="s">
        <v>87</v>
      </c>
      <c r="AW1003" s="14" t="s">
        <v>32</v>
      </c>
      <c r="AX1003" s="14" t="s">
        <v>76</v>
      </c>
      <c r="AY1003" s="253" t="s">
        <v>140</v>
      </c>
    </row>
    <row r="1004" s="13" customFormat="1">
      <c r="A1004" s="13"/>
      <c r="B1004" s="232"/>
      <c r="C1004" s="233"/>
      <c r="D1004" s="234" t="s">
        <v>150</v>
      </c>
      <c r="E1004" s="235" t="s">
        <v>1</v>
      </c>
      <c r="F1004" s="236" t="s">
        <v>1901</v>
      </c>
      <c r="G1004" s="233"/>
      <c r="H1004" s="235" t="s">
        <v>1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150</v>
      </c>
      <c r="AU1004" s="242" t="s">
        <v>87</v>
      </c>
      <c r="AV1004" s="13" t="s">
        <v>84</v>
      </c>
      <c r="AW1004" s="13" t="s">
        <v>32</v>
      </c>
      <c r="AX1004" s="13" t="s">
        <v>76</v>
      </c>
      <c r="AY1004" s="242" t="s">
        <v>140</v>
      </c>
    </row>
    <row r="1005" s="14" customFormat="1">
      <c r="A1005" s="14"/>
      <c r="B1005" s="243"/>
      <c r="C1005" s="244"/>
      <c r="D1005" s="234" t="s">
        <v>150</v>
      </c>
      <c r="E1005" s="245" t="s">
        <v>1</v>
      </c>
      <c r="F1005" s="246" t="s">
        <v>1902</v>
      </c>
      <c r="G1005" s="244"/>
      <c r="H1005" s="247">
        <v>7.2610000000000001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150</v>
      </c>
      <c r="AU1005" s="253" t="s">
        <v>87</v>
      </c>
      <c r="AV1005" s="14" t="s">
        <v>87</v>
      </c>
      <c r="AW1005" s="14" t="s">
        <v>32</v>
      </c>
      <c r="AX1005" s="14" t="s">
        <v>76</v>
      </c>
      <c r="AY1005" s="253" t="s">
        <v>140</v>
      </c>
    </row>
    <row r="1006" s="15" customFormat="1">
      <c r="A1006" s="15"/>
      <c r="B1006" s="254"/>
      <c r="C1006" s="255"/>
      <c r="D1006" s="234" t="s">
        <v>150</v>
      </c>
      <c r="E1006" s="256" t="s">
        <v>1</v>
      </c>
      <c r="F1006" s="257" t="s">
        <v>173</v>
      </c>
      <c r="G1006" s="255"/>
      <c r="H1006" s="258">
        <v>194.87600000000001</v>
      </c>
      <c r="I1006" s="259"/>
      <c r="J1006" s="255"/>
      <c r="K1006" s="255"/>
      <c r="L1006" s="260"/>
      <c r="M1006" s="261"/>
      <c r="N1006" s="262"/>
      <c r="O1006" s="262"/>
      <c r="P1006" s="262"/>
      <c r="Q1006" s="262"/>
      <c r="R1006" s="262"/>
      <c r="S1006" s="262"/>
      <c r="T1006" s="263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64" t="s">
        <v>150</v>
      </c>
      <c r="AU1006" s="264" t="s">
        <v>87</v>
      </c>
      <c r="AV1006" s="15" t="s">
        <v>148</v>
      </c>
      <c r="AW1006" s="15" t="s">
        <v>32</v>
      </c>
      <c r="AX1006" s="15" t="s">
        <v>84</v>
      </c>
      <c r="AY1006" s="264" t="s">
        <v>140</v>
      </c>
    </row>
    <row r="1007" s="2" customFormat="1" ht="24.15" customHeight="1">
      <c r="A1007" s="39"/>
      <c r="B1007" s="40"/>
      <c r="C1007" s="219" t="s">
        <v>1903</v>
      </c>
      <c r="D1007" s="219" t="s">
        <v>143</v>
      </c>
      <c r="E1007" s="220" t="s">
        <v>442</v>
      </c>
      <c r="F1007" s="221" t="s">
        <v>443</v>
      </c>
      <c r="G1007" s="222" t="s">
        <v>439</v>
      </c>
      <c r="H1007" s="223">
        <v>194.87600000000001</v>
      </c>
      <c r="I1007" s="224"/>
      <c r="J1007" s="225">
        <f>ROUND(I1007*H1007,2)</f>
        <v>0</v>
      </c>
      <c r="K1007" s="221" t="s">
        <v>147</v>
      </c>
      <c r="L1007" s="45"/>
      <c r="M1007" s="226" t="s">
        <v>1</v>
      </c>
      <c r="N1007" s="227" t="s">
        <v>41</v>
      </c>
      <c r="O1007" s="92"/>
      <c r="P1007" s="228">
        <f>O1007*H1007</f>
        <v>0</v>
      </c>
      <c r="Q1007" s="228">
        <v>0</v>
      </c>
      <c r="R1007" s="228">
        <f>Q1007*H1007</f>
        <v>0</v>
      </c>
      <c r="S1007" s="228">
        <v>0</v>
      </c>
      <c r="T1007" s="229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0" t="s">
        <v>148</v>
      </c>
      <c r="AT1007" s="230" t="s">
        <v>143</v>
      </c>
      <c r="AU1007" s="230" t="s">
        <v>87</v>
      </c>
      <c r="AY1007" s="18" t="s">
        <v>140</v>
      </c>
      <c r="BE1007" s="231">
        <f>IF(N1007="základní",J1007,0)</f>
        <v>0</v>
      </c>
      <c r="BF1007" s="231">
        <f>IF(N1007="snížená",J1007,0)</f>
        <v>0</v>
      </c>
      <c r="BG1007" s="231">
        <f>IF(N1007="zákl. přenesená",J1007,0)</f>
        <v>0</v>
      </c>
      <c r="BH1007" s="231">
        <f>IF(N1007="sníž. přenesená",J1007,0)</f>
        <v>0</v>
      </c>
      <c r="BI1007" s="231">
        <f>IF(N1007="nulová",J1007,0)</f>
        <v>0</v>
      </c>
      <c r="BJ1007" s="18" t="s">
        <v>84</v>
      </c>
      <c r="BK1007" s="231">
        <f>ROUND(I1007*H1007,2)</f>
        <v>0</v>
      </c>
      <c r="BL1007" s="18" t="s">
        <v>148</v>
      </c>
      <c r="BM1007" s="230" t="s">
        <v>1904</v>
      </c>
    </row>
    <row r="1008" s="2" customFormat="1" ht="24.15" customHeight="1">
      <c r="A1008" s="39"/>
      <c r="B1008" s="40"/>
      <c r="C1008" s="219" t="s">
        <v>1905</v>
      </c>
      <c r="D1008" s="219" t="s">
        <v>143</v>
      </c>
      <c r="E1008" s="220" t="s">
        <v>446</v>
      </c>
      <c r="F1008" s="221" t="s">
        <v>1906</v>
      </c>
      <c r="G1008" s="222" t="s">
        <v>439</v>
      </c>
      <c r="H1008" s="223">
        <v>1948.2660000000001</v>
      </c>
      <c r="I1008" s="224"/>
      <c r="J1008" s="225">
        <f>ROUND(I1008*H1008,2)</f>
        <v>0</v>
      </c>
      <c r="K1008" s="221" t="s">
        <v>147</v>
      </c>
      <c r="L1008" s="45"/>
      <c r="M1008" s="226" t="s">
        <v>1</v>
      </c>
      <c r="N1008" s="227" t="s">
        <v>41</v>
      </c>
      <c r="O1008" s="92"/>
      <c r="P1008" s="228">
        <f>O1008*H1008</f>
        <v>0</v>
      </c>
      <c r="Q1008" s="228">
        <v>0</v>
      </c>
      <c r="R1008" s="228">
        <f>Q1008*H1008</f>
        <v>0</v>
      </c>
      <c r="S1008" s="228">
        <v>0</v>
      </c>
      <c r="T1008" s="229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0" t="s">
        <v>148</v>
      </c>
      <c r="AT1008" s="230" t="s">
        <v>143</v>
      </c>
      <c r="AU1008" s="230" t="s">
        <v>87</v>
      </c>
      <c r="AY1008" s="18" t="s">
        <v>140</v>
      </c>
      <c r="BE1008" s="231">
        <f>IF(N1008="základní",J1008,0)</f>
        <v>0</v>
      </c>
      <c r="BF1008" s="231">
        <f>IF(N1008="snížená",J1008,0)</f>
        <v>0</v>
      </c>
      <c r="BG1008" s="231">
        <f>IF(N1008="zákl. přenesená",J1008,0)</f>
        <v>0</v>
      </c>
      <c r="BH1008" s="231">
        <f>IF(N1008="sníž. přenesená",J1008,0)</f>
        <v>0</v>
      </c>
      <c r="BI1008" s="231">
        <f>IF(N1008="nulová",J1008,0)</f>
        <v>0</v>
      </c>
      <c r="BJ1008" s="18" t="s">
        <v>84</v>
      </c>
      <c r="BK1008" s="231">
        <f>ROUND(I1008*H1008,2)</f>
        <v>0</v>
      </c>
      <c r="BL1008" s="18" t="s">
        <v>148</v>
      </c>
      <c r="BM1008" s="230" t="s">
        <v>1907</v>
      </c>
    </row>
    <row r="1009" s="13" customFormat="1">
      <c r="A1009" s="13"/>
      <c r="B1009" s="232"/>
      <c r="C1009" s="233"/>
      <c r="D1009" s="234" t="s">
        <v>150</v>
      </c>
      <c r="E1009" s="235" t="s">
        <v>1</v>
      </c>
      <c r="F1009" s="236" t="s">
        <v>940</v>
      </c>
      <c r="G1009" s="233"/>
      <c r="H1009" s="235" t="s">
        <v>1</v>
      </c>
      <c r="I1009" s="237"/>
      <c r="J1009" s="233"/>
      <c r="K1009" s="233"/>
      <c r="L1009" s="238"/>
      <c r="M1009" s="239"/>
      <c r="N1009" s="240"/>
      <c r="O1009" s="240"/>
      <c r="P1009" s="240"/>
      <c r="Q1009" s="240"/>
      <c r="R1009" s="240"/>
      <c r="S1009" s="240"/>
      <c r="T1009" s="24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2" t="s">
        <v>150</v>
      </c>
      <c r="AU1009" s="242" t="s">
        <v>87</v>
      </c>
      <c r="AV1009" s="13" t="s">
        <v>84</v>
      </c>
      <c r="AW1009" s="13" t="s">
        <v>32</v>
      </c>
      <c r="AX1009" s="13" t="s">
        <v>76</v>
      </c>
      <c r="AY1009" s="242" t="s">
        <v>140</v>
      </c>
    </row>
    <row r="1010" s="14" customFormat="1">
      <c r="A1010" s="14"/>
      <c r="B1010" s="243"/>
      <c r="C1010" s="244"/>
      <c r="D1010" s="234" t="s">
        <v>150</v>
      </c>
      <c r="E1010" s="245" t="s">
        <v>1</v>
      </c>
      <c r="F1010" s="246" t="s">
        <v>1908</v>
      </c>
      <c r="G1010" s="244"/>
      <c r="H1010" s="247">
        <v>1948.2660000000001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150</v>
      </c>
      <c r="AU1010" s="253" t="s">
        <v>87</v>
      </c>
      <c r="AV1010" s="14" t="s">
        <v>87</v>
      </c>
      <c r="AW1010" s="14" t="s">
        <v>32</v>
      </c>
      <c r="AX1010" s="14" t="s">
        <v>84</v>
      </c>
      <c r="AY1010" s="253" t="s">
        <v>140</v>
      </c>
    </row>
    <row r="1011" s="2" customFormat="1" ht="24.15" customHeight="1">
      <c r="A1011" s="39"/>
      <c r="B1011" s="40"/>
      <c r="C1011" s="219" t="s">
        <v>1909</v>
      </c>
      <c r="D1011" s="219" t="s">
        <v>143</v>
      </c>
      <c r="E1011" s="220" t="s">
        <v>1910</v>
      </c>
      <c r="F1011" s="221" t="s">
        <v>1911</v>
      </c>
      <c r="G1011" s="222" t="s">
        <v>439</v>
      </c>
      <c r="H1011" s="223">
        <v>87.403000000000006</v>
      </c>
      <c r="I1011" s="224"/>
      <c r="J1011" s="225">
        <f>ROUND(I1011*H1011,2)</f>
        <v>0</v>
      </c>
      <c r="K1011" s="221" t="s">
        <v>1</v>
      </c>
      <c r="L1011" s="45"/>
      <c r="M1011" s="226" t="s">
        <v>1</v>
      </c>
      <c r="N1011" s="227" t="s">
        <v>41</v>
      </c>
      <c r="O1011" s="92"/>
      <c r="P1011" s="228">
        <f>O1011*H1011</f>
        <v>0</v>
      </c>
      <c r="Q1011" s="228">
        <v>0</v>
      </c>
      <c r="R1011" s="228">
        <f>Q1011*H1011</f>
        <v>0</v>
      </c>
      <c r="S1011" s="228">
        <v>0</v>
      </c>
      <c r="T1011" s="229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0" t="s">
        <v>148</v>
      </c>
      <c r="AT1011" s="230" t="s">
        <v>143</v>
      </c>
      <c r="AU1011" s="230" t="s">
        <v>87</v>
      </c>
      <c r="AY1011" s="18" t="s">
        <v>140</v>
      </c>
      <c r="BE1011" s="231">
        <f>IF(N1011="základní",J1011,0)</f>
        <v>0</v>
      </c>
      <c r="BF1011" s="231">
        <f>IF(N1011="snížená",J1011,0)</f>
        <v>0</v>
      </c>
      <c r="BG1011" s="231">
        <f>IF(N1011="zákl. přenesená",J1011,0)</f>
        <v>0</v>
      </c>
      <c r="BH1011" s="231">
        <f>IF(N1011="sníž. přenesená",J1011,0)</f>
        <v>0</v>
      </c>
      <c r="BI1011" s="231">
        <f>IF(N1011="nulová",J1011,0)</f>
        <v>0</v>
      </c>
      <c r="BJ1011" s="18" t="s">
        <v>84</v>
      </c>
      <c r="BK1011" s="231">
        <f>ROUND(I1011*H1011,2)</f>
        <v>0</v>
      </c>
      <c r="BL1011" s="18" t="s">
        <v>148</v>
      </c>
      <c r="BM1011" s="230" t="s">
        <v>1912</v>
      </c>
    </row>
    <row r="1012" s="2" customFormat="1" ht="24.15" customHeight="1">
      <c r="A1012" s="39"/>
      <c r="B1012" s="40"/>
      <c r="C1012" s="219" t="s">
        <v>1913</v>
      </c>
      <c r="D1012" s="219" t="s">
        <v>143</v>
      </c>
      <c r="E1012" s="220" t="s">
        <v>1914</v>
      </c>
      <c r="F1012" s="221" t="s">
        <v>1915</v>
      </c>
      <c r="G1012" s="222" t="s">
        <v>439</v>
      </c>
      <c r="H1012" s="223">
        <v>85.688000000000002</v>
      </c>
      <c r="I1012" s="224"/>
      <c r="J1012" s="225">
        <f>ROUND(I1012*H1012,2)</f>
        <v>0</v>
      </c>
      <c r="K1012" s="221" t="s">
        <v>1</v>
      </c>
      <c r="L1012" s="45"/>
      <c r="M1012" s="226" t="s">
        <v>1</v>
      </c>
      <c r="N1012" s="227" t="s">
        <v>41</v>
      </c>
      <c r="O1012" s="92"/>
      <c r="P1012" s="228">
        <f>O1012*H1012</f>
        <v>0</v>
      </c>
      <c r="Q1012" s="228">
        <v>0</v>
      </c>
      <c r="R1012" s="228">
        <f>Q1012*H1012</f>
        <v>0</v>
      </c>
      <c r="S1012" s="228">
        <v>0</v>
      </c>
      <c r="T1012" s="229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30" t="s">
        <v>148</v>
      </c>
      <c r="AT1012" s="230" t="s">
        <v>143</v>
      </c>
      <c r="AU1012" s="230" t="s">
        <v>87</v>
      </c>
      <c r="AY1012" s="18" t="s">
        <v>140</v>
      </c>
      <c r="BE1012" s="231">
        <f>IF(N1012="základní",J1012,0)</f>
        <v>0</v>
      </c>
      <c r="BF1012" s="231">
        <f>IF(N1012="snížená",J1012,0)</f>
        <v>0</v>
      </c>
      <c r="BG1012" s="231">
        <f>IF(N1012="zákl. přenesená",J1012,0)</f>
        <v>0</v>
      </c>
      <c r="BH1012" s="231">
        <f>IF(N1012="sníž. přenesená",J1012,0)</f>
        <v>0</v>
      </c>
      <c r="BI1012" s="231">
        <f>IF(N1012="nulová",J1012,0)</f>
        <v>0</v>
      </c>
      <c r="BJ1012" s="18" t="s">
        <v>84</v>
      </c>
      <c r="BK1012" s="231">
        <f>ROUND(I1012*H1012,2)</f>
        <v>0</v>
      </c>
      <c r="BL1012" s="18" t="s">
        <v>148</v>
      </c>
      <c r="BM1012" s="230" t="s">
        <v>1916</v>
      </c>
    </row>
    <row r="1013" s="2" customFormat="1" ht="24.15" customHeight="1">
      <c r="A1013" s="39"/>
      <c r="B1013" s="40"/>
      <c r="C1013" s="219" t="s">
        <v>1917</v>
      </c>
      <c r="D1013" s="219" t="s">
        <v>143</v>
      </c>
      <c r="E1013" s="220" t="s">
        <v>1918</v>
      </c>
      <c r="F1013" s="221" t="s">
        <v>453</v>
      </c>
      <c r="G1013" s="222" t="s">
        <v>439</v>
      </c>
      <c r="H1013" s="223">
        <v>21.785</v>
      </c>
      <c r="I1013" s="224"/>
      <c r="J1013" s="225">
        <f>ROUND(I1013*H1013,2)</f>
        <v>0</v>
      </c>
      <c r="K1013" s="221" t="s">
        <v>1</v>
      </c>
      <c r="L1013" s="45"/>
      <c r="M1013" s="226" t="s">
        <v>1</v>
      </c>
      <c r="N1013" s="227" t="s">
        <v>41</v>
      </c>
      <c r="O1013" s="92"/>
      <c r="P1013" s="228">
        <f>O1013*H1013</f>
        <v>0</v>
      </c>
      <c r="Q1013" s="228">
        <v>0</v>
      </c>
      <c r="R1013" s="228">
        <f>Q1013*H1013</f>
        <v>0</v>
      </c>
      <c r="S1013" s="228">
        <v>0</v>
      </c>
      <c r="T1013" s="229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30" t="s">
        <v>148</v>
      </c>
      <c r="AT1013" s="230" t="s">
        <v>143</v>
      </c>
      <c r="AU1013" s="230" t="s">
        <v>87</v>
      </c>
      <c r="AY1013" s="18" t="s">
        <v>140</v>
      </c>
      <c r="BE1013" s="231">
        <f>IF(N1013="základní",J1013,0)</f>
        <v>0</v>
      </c>
      <c r="BF1013" s="231">
        <f>IF(N1013="snížená",J1013,0)</f>
        <v>0</v>
      </c>
      <c r="BG1013" s="231">
        <f>IF(N1013="zákl. přenesená",J1013,0)</f>
        <v>0</v>
      </c>
      <c r="BH1013" s="231">
        <f>IF(N1013="sníž. přenesená",J1013,0)</f>
        <v>0</v>
      </c>
      <c r="BI1013" s="231">
        <f>IF(N1013="nulová",J1013,0)</f>
        <v>0</v>
      </c>
      <c r="BJ1013" s="18" t="s">
        <v>84</v>
      </c>
      <c r="BK1013" s="231">
        <f>ROUND(I1013*H1013,2)</f>
        <v>0</v>
      </c>
      <c r="BL1013" s="18" t="s">
        <v>148</v>
      </c>
      <c r="BM1013" s="230" t="s">
        <v>1919</v>
      </c>
    </row>
    <row r="1014" s="2" customFormat="1" ht="21.75" customHeight="1">
      <c r="A1014" s="39"/>
      <c r="B1014" s="40"/>
      <c r="C1014" s="219" t="s">
        <v>1920</v>
      </c>
      <c r="D1014" s="219" t="s">
        <v>143</v>
      </c>
      <c r="E1014" s="220" t="s">
        <v>1921</v>
      </c>
      <c r="F1014" s="221" t="s">
        <v>1922</v>
      </c>
      <c r="G1014" s="222" t="s">
        <v>439</v>
      </c>
      <c r="H1014" s="223">
        <v>26.103000000000002</v>
      </c>
      <c r="I1014" s="224"/>
      <c r="J1014" s="225">
        <f>ROUND(I1014*H1014,2)</f>
        <v>0</v>
      </c>
      <c r="K1014" s="221" t="s">
        <v>147</v>
      </c>
      <c r="L1014" s="45"/>
      <c r="M1014" s="226" t="s">
        <v>1</v>
      </c>
      <c r="N1014" s="227" t="s">
        <v>41</v>
      </c>
      <c r="O1014" s="92"/>
      <c r="P1014" s="228">
        <f>O1014*H1014</f>
        <v>0</v>
      </c>
      <c r="Q1014" s="228">
        <v>0</v>
      </c>
      <c r="R1014" s="228">
        <f>Q1014*H1014</f>
        <v>0</v>
      </c>
      <c r="S1014" s="228">
        <v>0</v>
      </c>
      <c r="T1014" s="229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0" t="s">
        <v>148</v>
      </c>
      <c r="AT1014" s="230" t="s">
        <v>143</v>
      </c>
      <c r="AU1014" s="230" t="s">
        <v>87</v>
      </c>
      <c r="AY1014" s="18" t="s">
        <v>140</v>
      </c>
      <c r="BE1014" s="231">
        <f>IF(N1014="základní",J1014,0)</f>
        <v>0</v>
      </c>
      <c r="BF1014" s="231">
        <f>IF(N1014="snížená",J1014,0)</f>
        <v>0</v>
      </c>
      <c r="BG1014" s="231">
        <f>IF(N1014="zákl. přenesená",J1014,0)</f>
        <v>0</v>
      </c>
      <c r="BH1014" s="231">
        <f>IF(N1014="sníž. přenesená",J1014,0)</f>
        <v>0</v>
      </c>
      <c r="BI1014" s="231">
        <f>IF(N1014="nulová",J1014,0)</f>
        <v>0</v>
      </c>
      <c r="BJ1014" s="18" t="s">
        <v>84</v>
      </c>
      <c r="BK1014" s="231">
        <f>ROUND(I1014*H1014,2)</f>
        <v>0</v>
      </c>
      <c r="BL1014" s="18" t="s">
        <v>148</v>
      </c>
      <c r="BM1014" s="230" t="s">
        <v>1923</v>
      </c>
    </row>
    <row r="1015" s="13" customFormat="1">
      <c r="A1015" s="13"/>
      <c r="B1015" s="232"/>
      <c r="C1015" s="233"/>
      <c r="D1015" s="234" t="s">
        <v>150</v>
      </c>
      <c r="E1015" s="235" t="s">
        <v>1</v>
      </c>
      <c r="F1015" s="236" t="s">
        <v>1924</v>
      </c>
      <c r="G1015" s="233"/>
      <c r="H1015" s="235" t="s">
        <v>1</v>
      </c>
      <c r="I1015" s="237"/>
      <c r="J1015" s="233"/>
      <c r="K1015" s="233"/>
      <c r="L1015" s="238"/>
      <c r="M1015" s="239"/>
      <c r="N1015" s="240"/>
      <c r="O1015" s="240"/>
      <c r="P1015" s="240"/>
      <c r="Q1015" s="240"/>
      <c r="R1015" s="240"/>
      <c r="S1015" s="240"/>
      <c r="T1015" s="24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2" t="s">
        <v>150</v>
      </c>
      <c r="AU1015" s="242" t="s">
        <v>87</v>
      </c>
      <c r="AV1015" s="13" t="s">
        <v>84</v>
      </c>
      <c r="AW1015" s="13" t="s">
        <v>32</v>
      </c>
      <c r="AX1015" s="13" t="s">
        <v>76</v>
      </c>
      <c r="AY1015" s="242" t="s">
        <v>140</v>
      </c>
    </row>
    <row r="1016" s="14" customFormat="1">
      <c r="A1016" s="14"/>
      <c r="B1016" s="243"/>
      <c r="C1016" s="244"/>
      <c r="D1016" s="234" t="s">
        <v>150</v>
      </c>
      <c r="E1016" s="245" t="s">
        <v>1</v>
      </c>
      <c r="F1016" s="246" t="s">
        <v>1925</v>
      </c>
      <c r="G1016" s="244"/>
      <c r="H1016" s="247">
        <v>26.103000000000002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150</v>
      </c>
      <c r="AU1016" s="253" t="s">
        <v>87</v>
      </c>
      <c r="AV1016" s="14" t="s">
        <v>87</v>
      </c>
      <c r="AW1016" s="14" t="s">
        <v>32</v>
      </c>
      <c r="AX1016" s="14" t="s">
        <v>84</v>
      </c>
      <c r="AY1016" s="253" t="s">
        <v>140</v>
      </c>
    </row>
    <row r="1017" s="2" customFormat="1" ht="24.15" customHeight="1">
      <c r="A1017" s="39"/>
      <c r="B1017" s="40"/>
      <c r="C1017" s="219" t="s">
        <v>1926</v>
      </c>
      <c r="D1017" s="219" t="s">
        <v>143</v>
      </c>
      <c r="E1017" s="220" t="s">
        <v>1927</v>
      </c>
      <c r="F1017" s="221" t="s">
        <v>1928</v>
      </c>
      <c r="G1017" s="222" t="s">
        <v>439</v>
      </c>
      <c r="H1017" s="223">
        <v>234.92699999999999</v>
      </c>
      <c r="I1017" s="224"/>
      <c r="J1017" s="225">
        <f>ROUND(I1017*H1017,2)</f>
        <v>0</v>
      </c>
      <c r="K1017" s="221" t="s">
        <v>147</v>
      </c>
      <c r="L1017" s="45"/>
      <c r="M1017" s="226" t="s">
        <v>1</v>
      </c>
      <c r="N1017" s="227" t="s">
        <v>41</v>
      </c>
      <c r="O1017" s="92"/>
      <c r="P1017" s="228">
        <f>O1017*H1017</f>
        <v>0</v>
      </c>
      <c r="Q1017" s="228">
        <v>0</v>
      </c>
      <c r="R1017" s="228">
        <f>Q1017*H1017</f>
        <v>0</v>
      </c>
      <c r="S1017" s="228">
        <v>0</v>
      </c>
      <c r="T1017" s="229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0" t="s">
        <v>148</v>
      </c>
      <c r="AT1017" s="230" t="s">
        <v>143</v>
      </c>
      <c r="AU1017" s="230" t="s">
        <v>87</v>
      </c>
      <c r="AY1017" s="18" t="s">
        <v>140</v>
      </c>
      <c r="BE1017" s="231">
        <f>IF(N1017="základní",J1017,0)</f>
        <v>0</v>
      </c>
      <c r="BF1017" s="231">
        <f>IF(N1017="snížená",J1017,0)</f>
        <v>0</v>
      </c>
      <c r="BG1017" s="231">
        <f>IF(N1017="zákl. přenesená",J1017,0)</f>
        <v>0</v>
      </c>
      <c r="BH1017" s="231">
        <f>IF(N1017="sníž. přenesená",J1017,0)</f>
        <v>0</v>
      </c>
      <c r="BI1017" s="231">
        <f>IF(N1017="nulová",J1017,0)</f>
        <v>0</v>
      </c>
      <c r="BJ1017" s="18" t="s">
        <v>84</v>
      </c>
      <c r="BK1017" s="231">
        <f>ROUND(I1017*H1017,2)</f>
        <v>0</v>
      </c>
      <c r="BL1017" s="18" t="s">
        <v>148</v>
      </c>
      <c r="BM1017" s="230" t="s">
        <v>1929</v>
      </c>
    </row>
    <row r="1018" s="13" customFormat="1">
      <c r="A1018" s="13"/>
      <c r="B1018" s="232"/>
      <c r="C1018" s="233"/>
      <c r="D1018" s="234" t="s">
        <v>150</v>
      </c>
      <c r="E1018" s="235" t="s">
        <v>1</v>
      </c>
      <c r="F1018" s="236" t="s">
        <v>940</v>
      </c>
      <c r="G1018" s="233"/>
      <c r="H1018" s="235" t="s">
        <v>1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150</v>
      </c>
      <c r="AU1018" s="242" t="s">
        <v>87</v>
      </c>
      <c r="AV1018" s="13" t="s">
        <v>84</v>
      </c>
      <c r="AW1018" s="13" t="s">
        <v>32</v>
      </c>
      <c r="AX1018" s="13" t="s">
        <v>76</v>
      </c>
      <c r="AY1018" s="242" t="s">
        <v>140</v>
      </c>
    </row>
    <row r="1019" s="14" customFormat="1">
      <c r="A1019" s="14"/>
      <c r="B1019" s="243"/>
      <c r="C1019" s="244"/>
      <c r="D1019" s="234" t="s">
        <v>150</v>
      </c>
      <c r="E1019" s="245" t="s">
        <v>1</v>
      </c>
      <c r="F1019" s="246" t="s">
        <v>1930</v>
      </c>
      <c r="G1019" s="244"/>
      <c r="H1019" s="247">
        <v>234.92699999999999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150</v>
      </c>
      <c r="AU1019" s="253" t="s">
        <v>87</v>
      </c>
      <c r="AV1019" s="14" t="s">
        <v>87</v>
      </c>
      <c r="AW1019" s="14" t="s">
        <v>32</v>
      </c>
      <c r="AX1019" s="14" t="s">
        <v>84</v>
      </c>
      <c r="AY1019" s="253" t="s">
        <v>140</v>
      </c>
    </row>
    <row r="1020" s="2" customFormat="1" ht="24.15" customHeight="1">
      <c r="A1020" s="39"/>
      <c r="B1020" s="40"/>
      <c r="C1020" s="219" t="s">
        <v>1931</v>
      </c>
      <c r="D1020" s="219" t="s">
        <v>143</v>
      </c>
      <c r="E1020" s="220" t="s">
        <v>1932</v>
      </c>
      <c r="F1020" s="221" t="s">
        <v>1933</v>
      </c>
      <c r="G1020" s="222" t="s">
        <v>439</v>
      </c>
      <c r="H1020" s="223">
        <v>5.0149999999999997</v>
      </c>
      <c r="I1020" s="224"/>
      <c r="J1020" s="225">
        <f>ROUND(I1020*H1020,2)</f>
        <v>0</v>
      </c>
      <c r="K1020" s="221" t="s">
        <v>1</v>
      </c>
      <c r="L1020" s="45"/>
      <c r="M1020" s="226" t="s">
        <v>1</v>
      </c>
      <c r="N1020" s="227" t="s">
        <v>41</v>
      </c>
      <c r="O1020" s="92"/>
      <c r="P1020" s="228">
        <f>O1020*H1020</f>
        <v>0</v>
      </c>
      <c r="Q1020" s="228">
        <v>0</v>
      </c>
      <c r="R1020" s="228">
        <f>Q1020*H1020</f>
        <v>0</v>
      </c>
      <c r="S1020" s="228">
        <v>0</v>
      </c>
      <c r="T1020" s="229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0" t="s">
        <v>148</v>
      </c>
      <c r="AT1020" s="230" t="s">
        <v>143</v>
      </c>
      <c r="AU1020" s="230" t="s">
        <v>87</v>
      </c>
      <c r="AY1020" s="18" t="s">
        <v>140</v>
      </c>
      <c r="BE1020" s="231">
        <f>IF(N1020="základní",J1020,0)</f>
        <v>0</v>
      </c>
      <c r="BF1020" s="231">
        <f>IF(N1020="snížená",J1020,0)</f>
        <v>0</v>
      </c>
      <c r="BG1020" s="231">
        <f>IF(N1020="zákl. přenesená",J1020,0)</f>
        <v>0</v>
      </c>
      <c r="BH1020" s="231">
        <f>IF(N1020="sníž. přenesená",J1020,0)</f>
        <v>0</v>
      </c>
      <c r="BI1020" s="231">
        <f>IF(N1020="nulová",J1020,0)</f>
        <v>0</v>
      </c>
      <c r="BJ1020" s="18" t="s">
        <v>84</v>
      </c>
      <c r="BK1020" s="231">
        <f>ROUND(I1020*H1020,2)</f>
        <v>0</v>
      </c>
      <c r="BL1020" s="18" t="s">
        <v>148</v>
      </c>
      <c r="BM1020" s="230" t="s">
        <v>1934</v>
      </c>
    </row>
    <row r="1021" s="13" customFormat="1">
      <c r="A1021" s="13"/>
      <c r="B1021" s="232"/>
      <c r="C1021" s="233"/>
      <c r="D1021" s="234" t="s">
        <v>150</v>
      </c>
      <c r="E1021" s="235" t="s">
        <v>1</v>
      </c>
      <c r="F1021" s="236" t="s">
        <v>1935</v>
      </c>
      <c r="G1021" s="233"/>
      <c r="H1021" s="235" t="s">
        <v>1</v>
      </c>
      <c r="I1021" s="237"/>
      <c r="J1021" s="233"/>
      <c r="K1021" s="233"/>
      <c r="L1021" s="238"/>
      <c r="M1021" s="239"/>
      <c r="N1021" s="240"/>
      <c r="O1021" s="240"/>
      <c r="P1021" s="240"/>
      <c r="Q1021" s="240"/>
      <c r="R1021" s="240"/>
      <c r="S1021" s="240"/>
      <c r="T1021" s="24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2" t="s">
        <v>150</v>
      </c>
      <c r="AU1021" s="242" t="s">
        <v>87</v>
      </c>
      <c r="AV1021" s="13" t="s">
        <v>84</v>
      </c>
      <c r="AW1021" s="13" t="s">
        <v>32</v>
      </c>
      <c r="AX1021" s="13" t="s">
        <v>76</v>
      </c>
      <c r="AY1021" s="242" t="s">
        <v>140</v>
      </c>
    </row>
    <row r="1022" s="14" customFormat="1">
      <c r="A1022" s="14"/>
      <c r="B1022" s="243"/>
      <c r="C1022" s="244"/>
      <c r="D1022" s="234" t="s">
        <v>150</v>
      </c>
      <c r="E1022" s="245" t="s">
        <v>1</v>
      </c>
      <c r="F1022" s="246" t="s">
        <v>1936</v>
      </c>
      <c r="G1022" s="244"/>
      <c r="H1022" s="247">
        <v>5.0149999999999997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150</v>
      </c>
      <c r="AU1022" s="253" t="s">
        <v>87</v>
      </c>
      <c r="AV1022" s="14" t="s">
        <v>87</v>
      </c>
      <c r="AW1022" s="14" t="s">
        <v>32</v>
      </c>
      <c r="AX1022" s="14" t="s">
        <v>84</v>
      </c>
      <c r="AY1022" s="253" t="s">
        <v>140</v>
      </c>
    </row>
    <row r="1023" s="2" customFormat="1" ht="24.15" customHeight="1">
      <c r="A1023" s="39"/>
      <c r="B1023" s="40"/>
      <c r="C1023" s="219" t="s">
        <v>1937</v>
      </c>
      <c r="D1023" s="219" t="s">
        <v>143</v>
      </c>
      <c r="E1023" s="220" t="s">
        <v>1938</v>
      </c>
      <c r="F1023" s="221" t="s">
        <v>1939</v>
      </c>
      <c r="G1023" s="222" t="s">
        <v>439</v>
      </c>
      <c r="H1023" s="223">
        <v>5.6879999999999997</v>
      </c>
      <c r="I1023" s="224"/>
      <c r="J1023" s="225">
        <f>ROUND(I1023*H1023,2)</f>
        <v>0</v>
      </c>
      <c r="K1023" s="221" t="s">
        <v>1</v>
      </c>
      <c r="L1023" s="45"/>
      <c r="M1023" s="226" t="s">
        <v>1</v>
      </c>
      <c r="N1023" s="227" t="s">
        <v>41</v>
      </c>
      <c r="O1023" s="92"/>
      <c r="P1023" s="228">
        <f>O1023*H1023</f>
        <v>0</v>
      </c>
      <c r="Q1023" s="228">
        <v>0</v>
      </c>
      <c r="R1023" s="228">
        <f>Q1023*H1023</f>
        <v>0</v>
      </c>
      <c r="S1023" s="228">
        <v>0</v>
      </c>
      <c r="T1023" s="229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30" t="s">
        <v>148</v>
      </c>
      <c r="AT1023" s="230" t="s">
        <v>143</v>
      </c>
      <c r="AU1023" s="230" t="s">
        <v>87</v>
      </c>
      <c r="AY1023" s="18" t="s">
        <v>140</v>
      </c>
      <c r="BE1023" s="231">
        <f>IF(N1023="základní",J1023,0)</f>
        <v>0</v>
      </c>
      <c r="BF1023" s="231">
        <f>IF(N1023="snížená",J1023,0)</f>
        <v>0</v>
      </c>
      <c r="BG1023" s="231">
        <f>IF(N1023="zákl. přenesená",J1023,0)</f>
        <v>0</v>
      </c>
      <c r="BH1023" s="231">
        <f>IF(N1023="sníž. přenesená",J1023,0)</f>
        <v>0</v>
      </c>
      <c r="BI1023" s="231">
        <f>IF(N1023="nulová",J1023,0)</f>
        <v>0</v>
      </c>
      <c r="BJ1023" s="18" t="s">
        <v>84</v>
      </c>
      <c r="BK1023" s="231">
        <f>ROUND(I1023*H1023,2)</f>
        <v>0</v>
      </c>
      <c r="BL1023" s="18" t="s">
        <v>148</v>
      </c>
      <c r="BM1023" s="230" t="s">
        <v>1940</v>
      </c>
    </row>
    <row r="1024" s="13" customFormat="1">
      <c r="A1024" s="13"/>
      <c r="B1024" s="232"/>
      <c r="C1024" s="233"/>
      <c r="D1024" s="234" t="s">
        <v>150</v>
      </c>
      <c r="E1024" s="235" t="s">
        <v>1</v>
      </c>
      <c r="F1024" s="236" t="s">
        <v>1941</v>
      </c>
      <c r="G1024" s="233"/>
      <c r="H1024" s="235" t="s">
        <v>1</v>
      </c>
      <c r="I1024" s="237"/>
      <c r="J1024" s="233"/>
      <c r="K1024" s="233"/>
      <c r="L1024" s="238"/>
      <c r="M1024" s="239"/>
      <c r="N1024" s="240"/>
      <c r="O1024" s="240"/>
      <c r="P1024" s="240"/>
      <c r="Q1024" s="240"/>
      <c r="R1024" s="240"/>
      <c r="S1024" s="240"/>
      <c r="T1024" s="24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2" t="s">
        <v>150</v>
      </c>
      <c r="AU1024" s="242" t="s">
        <v>87</v>
      </c>
      <c r="AV1024" s="13" t="s">
        <v>84</v>
      </c>
      <c r="AW1024" s="13" t="s">
        <v>32</v>
      </c>
      <c r="AX1024" s="13" t="s">
        <v>76</v>
      </c>
      <c r="AY1024" s="242" t="s">
        <v>140</v>
      </c>
    </row>
    <row r="1025" s="14" customFormat="1">
      <c r="A1025" s="14"/>
      <c r="B1025" s="243"/>
      <c r="C1025" s="244"/>
      <c r="D1025" s="234" t="s">
        <v>150</v>
      </c>
      <c r="E1025" s="245" t="s">
        <v>1</v>
      </c>
      <c r="F1025" s="246" t="s">
        <v>1942</v>
      </c>
      <c r="G1025" s="244"/>
      <c r="H1025" s="247">
        <v>5.6879999999999997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150</v>
      </c>
      <c r="AU1025" s="253" t="s">
        <v>87</v>
      </c>
      <c r="AV1025" s="14" t="s">
        <v>87</v>
      </c>
      <c r="AW1025" s="14" t="s">
        <v>32</v>
      </c>
      <c r="AX1025" s="14" t="s">
        <v>84</v>
      </c>
      <c r="AY1025" s="253" t="s">
        <v>140</v>
      </c>
    </row>
    <row r="1026" s="2" customFormat="1" ht="24.15" customHeight="1">
      <c r="A1026" s="39"/>
      <c r="B1026" s="40"/>
      <c r="C1026" s="219" t="s">
        <v>1943</v>
      </c>
      <c r="D1026" s="219" t="s">
        <v>143</v>
      </c>
      <c r="E1026" s="220" t="s">
        <v>1944</v>
      </c>
      <c r="F1026" s="221" t="s">
        <v>1945</v>
      </c>
      <c r="G1026" s="222" t="s">
        <v>439</v>
      </c>
      <c r="H1026" s="223">
        <v>15.4</v>
      </c>
      <c r="I1026" s="224"/>
      <c r="J1026" s="225">
        <f>ROUND(I1026*H1026,2)</f>
        <v>0</v>
      </c>
      <c r="K1026" s="221" t="s">
        <v>1</v>
      </c>
      <c r="L1026" s="45"/>
      <c r="M1026" s="226" t="s">
        <v>1</v>
      </c>
      <c r="N1026" s="227" t="s">
        <v>41</v>
      </c>
      <c r="O1026" s="92"/>
      <c r="P1026" s="228">
        <f>O1026*H1026</f>
        <v>0</v>
      </c>
      <c r="Q1026" s="228">
        <v>0</v>
      </c>
      <c r="R1026" s="228">
        <f>Q1026*H1026</f>
        <v>0</v>
      </c>
      <c r="S1026" s="228">
        <v>0</v>
      </c>
      <c r="T1026" s="229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0" t="s">
        <v>148</v>
      </c>
      <c r="AT1026" s="230" t="s">
        <v>143</v>
      </c>
      <c r="AU1026" s="230" t="s">
        <v>87</v>
      </c>
      <c r="AY1026" s="18" t="s">
        <v>140</v>
      </c>
      <c r="BE1026" s="231">
        <f>IF(N1026="základní",J1026,0)</f>
        <v>0</v>
      </c>
      <c r="BF1026" s="231">
        <f>IF(N1026="snížená",J1026,0)</f>
        <v>0</v>
      </c>
      <c r="BG1026" s="231">
        <f>IF(N1026="zákl. přenesená",J1026,0)</f>
        <v>0</v>
      </c>
      <c r="BH1026" s="231">
        <f>IF(N1026="sníž. přenesená",J1026,0)</f>
        <v>0</v>
      </c>
      <c r="BI1026" s="231">
        <f>IF(N1026="nulová",J1026,0)</f>
        <v>0</v>
      </c>
      <c r="BJ1026" s="18" t="s">
        <v>84</v>
      </c>
      <c r="BK1026" s="231">
        <f>ROUND(I1026*H1026,2)</f>
        <v>0</v>
      </c>
      <c r="BL1026" s="18" t="s">
        <v>148</v>
      </c>
      <c r="BM1026" s="230" t="s">
        <v>1946</v>
      </c>
    </row>
    <row r="1027" s="13" customFormat="1">
      <c r="A1027" s="13"/>
      <c r="B1027" s="232"/>
      <c r="C1027" s="233"/>
      <c r="D1027" s="234" t="s">
        <v>150</v>
      </c>
      <c r="E1027" s="235" t="s">
        <v>1</v>
      </c>
      <c r="F1027" s="236" t="s">
        <v>1947</v>
      </c>
      <c r="G1027" s="233"/>
      <c r="H1027" s="235" t="s">
        <v>1</v>
      </c>
      <c r="I1027" s="237"/>
      <c r="J1027" s="233"/>
      <c r="K1027" s="233"/>
      <c r="L1027" s="238"/>
      <c r="M1027" s="239"/>
      <c r="N1027" s="240"/>
      <c r="O1027" s="240"/>
      <c r="P1027" s="240"/>
      <c r="Q1027" s="240"/>
      <c r="R1027" s="240"/>
      <c r="S1027" s="240"/>
      <c r="T1027" s="24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2" t="s">
        <v>150</v>
      </c>
      <c r="AU1027" s="242" t="s">
        <v>87</v>
      </c>
      <c r="AV1027" s="13" t="s">
        <v>84</v>
      </c>
      <c r="AW1027" s="13" t="s">
        <v>32</v>
      </c>
      <c r="AX1027" s="13" t="s">
        <v>76</v>
      </c>
      <c r="AY1027" s="242" t="s">
        <v>140</v>
      </c>
    </row>
    <row r="1028" s="14" customFormat="1">
      <c r="A1028" s="14"/>
      <c r="B1028" s="243"/>
      <c r="C1028" s="244"/>
      <c r="D1028" s="234" t="s">
        <v>150</v>
      </c>
      <c r="E1028" s="245" t="s">
        <v>1</v>
      </c>
      <c r="F1028" s="246" t="s">
        <v>1948</v>
      </c>
      <c r="G1028" s="244"/>
      <c r="H1028" s="247">
        <v>15.4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150</v>
      </c>
      <c r="AU1028" s="253" t="s">
        <v>87</v>
      </c>
      <c r="AV1028" s="14" t="s">
        <v>87</v>
      </c>
      <c r="AW1028" s="14" t="s">
        <v>32</v>
      </c>
      <c r="AX1028" s="14" t="s">
        <v>84</v>
      </c>
      <c r="AY1028" s="253" t="s">
        <v>140</v>
      </c>
    </row>
    <row r="1029" s="12" customFormat="1" ht="22.8" customHeight="1">
      <c r="A1029" s="12"/>
      <c r="B1029" s="203"/>
      <c r="C1029" s="204"/>
      <c r="D1029" s="205" t="s">
        <v>75</v>
      </c>
      <c r="E1029" s="217" t="s">
        <v>455</v>
      </c>
      <c r="F1029" s="217" t="s">
        <v>456</v>
      </c>
      <c r="G1029" s="204"/>
      <c r="H1029" s="204"/>
      <c r="I1029" s="207"/>
      <c r="J1029" s="218">
        <f>BK1029</f>
        <v>0</v>
      </c>
      <c r="K1029" s="204"/>
      <c r="L1029" s="209"/>
      <c r="M1029" s="210"/>
      <c r="N1029" s="211"/>
      <c r="O1029" s="211"/>
      <c r="P1029" s="212">
        <f>P1030</f>
        <v>0</v>
      </c>
      <c r="Q1029" s="211"/>
      <c r="R1029" s="212">
        <f>R1030</f>
        <v>0</v>
      </c>
      <c r="S1029" s="211"/>
      <c r="T1029" s="213">
        <f>T1030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14" t="s">
        <v>84</v>
      </c>
      <c r="AT1029" s="215" t="s">
        <v>75</v>
      </c>
      <c r="AU1029" s="215" t="s">
        <v>84</v>
      </c>
      <c r="AY1029" s="214" t="s">
        <v>140</v>
      </c>
      <c r="BK1029" s="216">
        <f>BK1030</f>
        <v>0</v>
      </c>
    </row>
    <row r="1030" s="2" customFormat="1" ht="21.75" customHeight="1">
      <c r="A1030" s="39"/>
      <c r="B1030" s="40"/>
      <c r="C1030" s="219" t="s">
        <v>1949</v>
      </c>
      <c r="D1030" s="219" t="s">
        <v>143</v>
      </c>
      <c r="E1030" s="220" t="s">
        <v>458</v>
      </c>
      <c r="F1030" s="221" t="s">
        <v>459</v>
      </c>
      <c r="G1030" s="222" t="s">
        <v>439</v>
      </c>
      <c r="H1030" s="223">
        <v>233.80500000000001</v>
      </c>
      <c r="I1030" s="224"/>
      <c r="J1030" s="225">
        <f>ROUND(I1030*H1030,2)</f>
        <v>0</v>
      </c>
      <c r="K1030" s="221" t="s">
        <v>147</v>
      </c>
      <c r="L1030" s="45"/>
      <c r="M1030" s="226" t="s">
        <v>1</v>
      </c>
      <c r="N1030" s="227" t="s">
        <v>41</v>
      </c>
      <c r="O1030" s="92"/>
      <c r="P1030" s="228">
        <f>O1030*H1030</f>
        <v>0</v>
      </c>
      <c r="Q1030" s="228">
        <v>0</v>
      </c>
      <c r="R1030" s="228">
        <f>Q1030*H1030</f>
        <v>0</v>
      </c>
      <c r="S1030" s="228">
        <v>0</v>
      </c>
      <c r="T1030" s="229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0" t="s">
        <v>148</v>
      </c>
      <c r="AT1030" s="230" t="s">
        <v>143</v>
      </c>
      <c r="AU1030" s="230" t="s">
        <v>87</v>
      </c>
      <c r="AY1030" s="18" t="s">
        <v>140</v>
      </c>
      <c r="BE1030" s="231">
        <f>IF(N1030="základní",J1030,0)</f>
        <v>0</v>
      </c>
      <c r="BF1030" s="231">
        <f>IF(N1030="snížená",J1030,0)</f>
        <v>0</v>
      </c>
      <c r="BG1030" s="231">
        <f>IF(N1030="zákl. přenesená",J1030,0)</f>
        <v>0</v>
      </c>
      <c r="BH1030" s="231">
        <f>IF(N1030="sníž. přenesená",J1030,0)</f>
        <v>0</v>
      </c>
      <c r="BI1030" s="231">
        <f>IF(N1030="nulová",J1030,0)</f>
        <v>0</v>
      </c>
      <c r="BJ1030" s="18" t="s">
        <v>84</v>
      </c>
      <c r="BK1030" s="231">
        <f>ROUND(I1030*H1030,2)</f>
        <v>0</v>
      </c>
      <c r="BL1030" s="18" t="s">
        <v>148</v>
      </c>
      <c r="BM1030" s="230" t="s">
        <v>1950</v>
      </c>
    </row>
    <row r="1031" s="12" customFormat="1" ht="25.92" customHeight="1">
      <c r="A1031" s="12"/>
      <c r="B1031" s="203"/>
      <c r="C1031" s="204"/>
      <c r="D1031" s="205" t="s">
        <v>75</v>
      </c>
      <c r="E1031" s="206" t="s">
        <v>461</v>
      </c>
      <c r="F1031" s="206" t="s">
        <v>462</v>
      </c>
      <c r="G1031" s="204"/>
      <c r="H1031" s="204"/>
      <c r="I1031" s="207"/>
      <c r="J1031" s="208">
        <f>BK1031</f>
        <v>0</v>
      </c>
      <c r="K1031" s="204"/>
      <c r="L1031" s="209"/>
      <c r="M1031" s="210"/>
      <c r="N1031" s="211"/>
      <c r="O1031" s="211"/>
      <c r="P1031" s="212">
        <f>P1032+P1157+P1182+P1200+P1228+P1237+P1245+P1283+P1302+P1487+P1528</f>
        <v>0</v>
      </c>
      <c r="Q1031" s="211"/>
      <c r="R1031" s="212">
        <f>R1032+R1157+R1182+R1200+R1228+R1237+R1245+R1283+R1302+R1487+R1528</f>
        <v>3.0401180000000001</v>
      </c>
      <c r="S1031" s="211"/>
      <c r="T1031" s="213">
        <f>T1032+T1157+T1182+T1200+T1228+T1237+T1245+T1283+T1302+T1487+T1528</f>
        <v>7.2609659999999998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14" t="s">
        <v>87</v>
      </c>
      <c r="AT1031" s="215" t="s">
        <v>75</v>
      </c>
      <c r="AU1031" s="215" t="s">
        <v>76</v>
      </c>
      <c r="AY1031" s="214" t="s">
        <v>140</v>
      </c>
      <c r="BK1031" s="216">
        <f>BK1032+BK1157+BK1182+BK1200+BK1228+BK1237+BK1245+BK1283+BK1302+BK1487+BK1528</f>
        <v>0</v>
      </c>
    </row>
    <row r="1032" s="12" customFormat="1" ht="22.8" customHeight="1">
      <c r="A1032" s="12"/>
      <c r="B1032" s="203"/>
      <c r="C1032" s="204"/>
      <c r="D1032" s="205" t="s">
        <v>75</v>
      </c>
      <c r="E1032" s="217" t="s">
        <v>75</v>
      </c>
      <c r="F1032" s="217" t="s">
        <v>1951</v>
      </c>
      <c r="G1032" s="204"/>
      <c r="H1032" s="204"/>
      <c r="I1032" s="207"/>
      <c r="J1032" s="218">
        <f>BK1032</f>
        <v>0</v>
      </c>
      <c r="K1032" s="204"/>
      <c r="L1032" s="209"/>
      <c r="M1032" s="210"/>
      <c r="N1032" s="211"/>
      <c r="O1032" s="211"/>
      <c r="P1032" s="212">
        <f>SUM(P1033:P1156)</f>
        <v>0</v>
      </c>
      <c r="Q1032" s="211"/>
      <c r="R1032" s="212">
        <f>SUM(R1033:R1156)</f>
        <v>0</v>
      </c>
      <c r="S1032" s="211"/>
      <c r="T1032" s="213">
        <f>SUM(T1033:T1156)</f>
        <v>7.2609659999999998</v>
      </c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R1032" s="214" t="s">
        <v>84</v>
      </c>
      <c r="AT1032" s="215" t="s">
        <v>75</v>
      </c>
      <c r="AU1032" s="215" t="s">
        <v>84</v>
      </c>
      <c r="AY1032" s="214" t="s">
        <v>140</v>
      </c>
      <c r="BK1032" s="216">
        <f>SUM(BK1033:BK1156)</f>
        <v>0</v>
      </c>
    </row>
    <row r="1033" s="2" customFormat="1" ht="24.15" customHeight="1">
      <c r="A1033" s="39"/>
      <c r="B1033" s="40"/>
      <c r="C1033" s="219" t="s">
        <v>1952</v>
      </c>
      <c r="D1033" s="219" t="s">
        <v>143</v>
      </c>
      <c r="E1033" s="220" t="s">
        <v>1953</v>
      </c>
      <c r="F1033" s="221" t="s">
        <v>1954</v>
      </c>
      <c r="G1033" s="222" t="s">
        <v>218</v>
      </c>
      <c r="H1033" s="223">
        <v>120</v>
      </c>
      <c r="I1033" s="224"/>
      <c r="J1033" s="225">
        <f>ROUND(I1033*H1033,2)</f>
        <v>0</v>
      </c>
      <c r="K1033" s="221" t="s">
        <v>147</v>
      </c>
      <c r="L1033" s="45"/>
      <c r="M1033" s="226" t="s">
        <v>1</v>
      </c>
      <c r="N1033" s="227" t="s">
        <v>41</v>
      </c>
      <c r="O1033" s="92"/>
      <c r="P1033" s="228">
        <f>O1033*H1033</f>
        <v>0</v>
      </c>
      <c r="Q1033" s="228">
        <v>0</v>
      </c>
      <c r="R1033" s="228">
        <f>Q1033*H1033</f>
        <v>0</v>
      </c>
      <c r="S1033" s="228">
        <v>0.00040000000000000002</v>
      </c>
      <c r="T1033" s="229">
        <f>S1033*H1033</f>
        <v>0.048000000000000001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0" t="s">
        <v>148</v>
      </c>
      <c r="AT1033" s="230" t="s">
        <v>143</v>
      </c>
      <c r="AU1033" s="230" t="s">
        <v>87</v>
      </c>
      <c r="AY1033" s="18" t="s">
        <v>140</v>
      </c>
      <c r="BE1033" s="231">
        <f>IF(N1033="základní",J1033,0)</f>
        <v>0</v>
      </c>
      <c r="BF1033" s="231">
        <f>IF(N1033="snížená",J1033,0)</f>
        <v>0</v>
      </c>
      <c r="BG1033" s="231">
        <f>IF(N1033="zákl. přenesená",J1033,0)</f>
        <v>0</v>
      </c>
      <c r="BH1033" s="231">
        <f>IF(N1033="sníž. přenesená",J1033,0)</f>
        <v>0</v>
      </c>
      <c r="BI1033" s="231">
        <f>IF(N1033="nulová",J1033,0)</f>
        <v>0</v>
      </c>
      <c r="BJ1033" s="18" t="s">
        <v>84</v>
      </c>
      <c r="BK1033" s="231">
        <f>ROUND(I1033*H1033,2)</f>
        <v>0</v>
      </c>
      <c r="BL1033" s="18" t="s">
        <v>148</v>
      </c>
      <c r="BM1033" s="230" t="s">
        <v>1955</v>
      </c>
    </row>
    <row r="1034" s="13" customFormat="1">
      <c r="A1034" s="13"/>
      <c r="B1034" s="232"/>
      <c r="C1034" s="233"/>
      <c r="D1034" s="234" t="s">
        <v>150</v>
      </c>
      <c r="E1034" s="235" t="s">
        <v>1</v>
      </c>
      <c r="F1034" s="236" t="s">
        <v>1956</v>
      </c>
      <c r="G1034" s="233"/>
      <c r="H1034" s="235" t="s">
        <v>1</v>
      </c>
      <c r="I1034" s="237"/>
      <c r="J1034" s="233"/>
      <c r="K1034" s="233"/>
      <c r="L1034" s="238"/>
      <c r="M1034" s="239"/>
      <c r="N1034" s="240"/>
      <c r="O1034" s="240"/>
      <c r="P1034" s="240"/>
      <c r="Q1034" s="240"/>
      <c r="R1034" s="240"/>
      <c r="S1034" s="240"/>
      <c r="T1034" s="24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2" t="s">
        <v>150</v>
      </c>
      <c r="AU1034" s="242" t="s">
        <v>87</v>
      </c>
      <c r="AV1034" s="13" t="s">
        <v>84</v>
      </c>
      <c r="AW1034" s="13" t="s">
        <v>32</v>
      </c>
      <c r="AX1034" s="13" t="s">
        <v>76</v>
      </c>
      <c r="AY1034" s="242" t="s">
        <v>140</v>
      </c>
    </row>
    <row r="1035" s="14" customFormat="1">
      <c r="A1035" s="14"/>
      <c r="B1035" s="243"/>
      <c r="C1035" s="244"/>
      <c r="D1035" s="234" t="s">
        <v>150</v>
      </c>
      <c r="E1035" s="245" t="s">
        <v>1</v>
      </c>
      <c r="F1035" s="246" t="s">
        <v>1957</v>
      </c>
      <c r="G1035" s="244"/>
      <c r="H1035" s="247">
        <v>120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150</v>
      </c>
      <c r="AU1035" s="253" t="s">
        <v>87</v>
      </c>
      <c r="AV1035" s="14" t="s">
        <v>87</v>
      </c>
      <c r="AW1035" s="14" t="s">
        <v>32</v>
      </c>
      <c r="AX1035" s="14" t="s">
        <v>84</v>
      </c>
      <c r="AY1035" s="253" t="s">
        <v>140</v>
      </c>
    </row>
    <row r="1036" s="2" customFormat="1" ht="24.15" customHeight="1">
      <c r="A1036" s="39"/>
      <c r="B1036" s="40"/>
      <c r="C1036" s="219" t="s">
        <v>1958</v>
      </c>
      <c r="D1036" s="219" t="s">
        <v>143</v>
      </c>
      <c r="E1036" s="220" t="s">
        <v>1959</v>
      </c>
      <c r="F1036" s="221" t="s">
        <v>1960</v>
      </c>
      <c r="G1036" s="222" t="s">
        <v>293</v>
      </c>
      <c r="H1036" s="223">
        <v>100</v>
      </c>
      <c r="I1036" s="224"/>
      <c r="J1036" s="225">
        <f>ROUND(I1036*H1036,2)</f>
        <v>0</v>
      </c>
      <c r="K1036" s="221" t="s">
        <v>147</v>
      </c>
      <c r="L1036" s="45"/>
      <c r="M1036" s="226" t="s">
        <v>1</v>
      </c>
      <c r="N1036" s="227" t="s">
        <v>41</v>
      </c>
      <c r="O1036" s="92"/>
      <c r="P1036" s="228">
        <f>O1036*H1036</f>
        <v>0</v>
      </c>
      <c r="Q1036" s="228">
        <v>0</v>
      </c>
      <c r="R1036" s="228">
        <f>Q1036*H1036</f>
        <v>0</v>
      </c>
      <c r="S1036" s="228">
        <v>0.00021000000000000001</v>
      </c>
      <c r="T1036" s="229">
        <f>S1036*H1036</f>
        <v>0.021000000000000001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0" t="s">
        <v>148</v>
      </c>
      <c r="AT1036" s="230" t="s">
        <v>143</v>
      </c>
      <c r="AU1036" s="230" t="s">
        <v>87</v>
      </c>
      <c r="AY1036" s="18" t="s">
        <v>140</v>
      </c>
      <c r="BE1036" s="231">
        <f>IF(N1036="základní",J1036,0)</f>
        <v>0</v>
      </c>
      <c r="BF1036" s="231">
        <f>IF(N1036="snížená",J1036,0)</f>
        <v>0</v>
      </c>
      <c r="BG1036" s="231">
        <f>IF(N1036="zákl. přenesená",J1036,0)</f>
        <v>0</v>
      </c>
      <c r="BH1036" s="231">
        <f>IF(N1036="sníž. přenesená",J1036,0)</f>
        <v>0</v>
      </c>
      <c r="BI1036" s="231">
        <f>IF(N1036="nulová",J1036,0)</f>
        <v>0</v>
      </c>
      <c r="BJ1036" s="18" t="s">
        <v>84</v>
      </c>
      <c r="BK1036" s="231">
        <f>ROUND(I1036*H1036,2)</f>
        <v>0</v>
      </c>
      <c r="BL1036" s="18" t="s">
        <v>148</v>
      </c>
      <c r="BM1036" s="230" t="s">
        <v>1961</v>
      </c>
    </row>
    <row r="1037" s="13" customFormat="1">
      <c r="A1037" s="13"/>
      <c r="B1037" s="232"/>
      <c r="C1037" s="233"/>
      <c r="D1037" s="234" t="s">
        <v>150</v>
      </c>
      <c r="E1037" s="235" t="s">
        <v>1</v>
      </c>
      <c r="F1037" s="236" t="s">
        <v>1956</v>
      </c>
      <c r="G1037" s="233"/>
      <c r="H1037" s="235" t="s">
        <v>1</v>
      </c>
      <c r="I1037" s="237"/>
      <c r="J1037" s="233"/>
      <c r="K1037" s="233"/>
      <c r="L1037" s="238"/>
      <c r="M1037" s="239"/>
      <c r="N1037" s="240"/>
      <c r="O1037" s="240"/>
      <c r="P1037" s="240"/>
      <c r="Q1037" s="240"/>
      <c r="R1037" s="240"/>
      <c r="S1037" s="240"/>
      <c r="T1037" s="24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2" t="s">
        <v>150</v>
      </c>
      <c r="AU1037" s="242" t="s">
        <v>87</v>
      </c>
      <c r="AV1037" s="13" t="s">
        <v>84</v>
      </c>
      <c r="AW1037" s="13" t="s">
        <v>32</v>
      </c>
      <c r="AX1037" s="13" t="s">
        <v>76</v>
      </c>
      <c r="AY1037" s="242" t="s">
        <v>140</v>
      </c>
    </row>
    <row r="1038" s="14" customFormat="1">
      <c r="A1038" s="14"/>
      <c r="B1038" s="243"/>
      <c r="C1038" s="244"/>
      <c r="D1038" s="234" t="s">
        <v>150</v>
      </c>
      <c r="E1038" s="245" t="s">
        <v>1</v>
      </c>
      <c r="F1038" s="246" t="s">
        <v>1962</v>
      </c>
      <c r="G1038" s="244"/>
      <c r="H1038" s="247">
        <v>100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150</v>
      </c>
      <c r="AU1038" s="253" t="s">
        <v>87</v>
      </c>
      <c r="AV1038" s="14" t="s">
        <v>87</v>
      </c>
      <c r="AW1038" s="14" t="s">
        <v>32</v>
      </c>
      <c r="AX1038" s="14" t="s">
        <v>84</v>
      </c>
      <c r="AY1038" s="253" t="s">
        <v>140</v>
      </c>
    </row>
    <row r="1039" s="2" customFormat="1" ht="33" customHeight="1">
      <c r="A1039" s="39"/>
      <c r="B1039" s="40"/>
      <c r="C1039" s="219" t="s">
        <v>1963</v>
      </c>
      <c r="D1039" s="219" t="s">
        <v>143</v>
      </c>
      <c r="E1039" s="220" t="s">
        <v>1964</v>
      </c>
      <c r="F1039" s="221" t="s">
        <v>1965</v>
      </c>
      <c r="G1039" s="222" t="s">
        <v>1966</v>
      </c>
      <c r="H1039" s="223">
        <v>1</v>
      </c>
      <c r="I1039" s="224"/>
      <c r="J1039" s="225">
        <f>ROUND(I1039*H1039,2)</f>
        <v>0</v>
      </c>
      <c r="K1039" s="221" t="s">
        <v>1</v>
      </c>
      <c r="L1039" s="45"/>
      <c r="M1039" s="226" t="s">
        <v>1</v>
      </c>
      <c r="N1039" s="227" t="s">
        <v>41</v>
      </c>
      <c r="O1039" s="92"/>
      <c r="P1039" s="228">
        <f>O1039*H1039</f>
        <v>0</v>
      </c>
      <c r="Q1039" s="228">
        <v>0</v>
      </c>
      <c r="R1039" s="228">
        <f>Q1039*H1039</f>
        <v>0</v>
      </c>
      <c r="S1039" s="228">
        <v>0.029999999999999999</v>
      </c>
      <c r="T1039" s="229">
        <f>S1039*H1039</f>
        <v>0.029999999999999999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0" t="s">
        <v>148</v>
      </c>
      <c r="AT1039" s="230" t="s">
        <v>143</v>
      </c>
      <c r="AU1039" s="230" t="s">
        <v>87</v>
      </c>
      <c r="AY1039" s="18" t="s">
        <v>140</v>
      </c>
      <c r="BE1039" s="231">
        <f>IF(N1039="základní",J1039,0)</f>
        <v>0</v>
      </c>
      <c r="BF1039" s="231">
        <f>IF(N1039="snížená",J1039,0)</f>
        <v>0</v>
      </c>
      <c r="BG1039" s="231">
        <f>IF(N1039="zákl. přenesená",J1039,0)</f>
        <v>0</v>
      </c>
      <c r="BH1039" s="231">
        <f>IF(N1039="sníž. přenesená",J1039,0)</f>
        <v>0</v>
      </c>
      <c r="BI1039" s="231">
        <f>IF(N1039="nulová",J1039,0)</f>
        <v>0</v>
      </c>
      <c r="BJ1039" s="18" t="s">
        <v>84</v>
      </c>
      <c r="BK1039" s="231">
        <f>ROUND(I1039*H1039,2)</f>
        <v>0</v>
      </c>
      <c r="BL1039" s="18" t="s">
        <v>148</v>
      </c>
      <c r="BM1039" s="230" t="s">
        <v>1967</v>
      </c>
    </row>
    <row r="1040" s="2" customFormat="1" ht="33" customHeight="1">
      <c r="A1040" s="39"/>
      <c r="B1040" s="40"/>
      <c r="C1040" s="219" t="s">
        <v>1968</v>
      </c>
      <c r="D1040" s="219" t="s">
        <v>143</v>
      </c>
      <c r="E1040" s="220" t="s">
        <v>1969</v>
      </c>
      <c r="F1040" s="221" t="s">
        <v>1970</v>
      </c>
      <c r="G1040" s="222" t="s">
        <v>293</v>
      </c>
      <c r="H1040" s="223">
        <v>2</v>
      </c>
      <c r="I1040" s="224"/>
      <c r="J1040" s="225">
        <f>ROUND(I1040*H1040,2)</f>
        <v>0</v>
      </c>
      <c r="K1040" s="221" t="s">
        <v>147</v>
      </c>
      <c r="L1040" s="45"/>
      <c r="M1040" s="226" t="s">
        <v>1</v>
      </c>
      <c r="N1040" s="227" t="s">
        <v>41</v>
      </c>
      <c r="O1040" s="92"/>
      <c r="P1040" s="228">
        <f>O1040*H1040</f>
        <v>0</v>
      </c>
      <c r="Q1040" s="228">
        <v>0</v>
      </c>
      <c r="R1040" s="228">
        <f>Q1040*H1040</f>
        <v>0</v>
      </c>
      <c r="S1040" s="228">
        <v>0.001</v>
      </c>
      <c r="T1040" s="229">
        <f>S1040*H1040</f>
        <v>0.002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0" t="s">
        <v>148</v>
      </c>
      <c r="AT1040" s="230" t="s">
        <v>143</v>
      </c>
      <c r="AU1040" s="230" t="s">
        <v>87</v>
      </c>
      <c r="AY1040" s="18" t="s">
        <v>140</v>
      </c>
      <c r="BE1040" s="231">
        <f>IF(N1040="základní",J1040,0)</f>
        <v>0</v>
      </c>
      <c r="BF1040" s="231">
        <f>IF(N1040="snížená",J1040,0)</f>
        <v>0</v>
      </c>
      <c r="BG1040" s="231">
        <f>IF(N1040="zákl. přenesená",J1040,0)</f>
        <v>0</v>
      </c>
      <c r="BH1040" s="231">
        <f>IF(N1040="sníž. přenesená",J1040,0)</f>
        <v>0</v>
      </c>
      <c r="BI1040" s="231">
        <f>IF(N1040="nulová",J1040,0)</f>
        <v>0</v>
      </c>
      <c r="BJ1040" s="18" t="s">
        <v>84</v>
      </c>
      <c r="BK1040" s="231">
        <f>ROUND(I1040*H1040,2)</f>
        <v>0</v>
      </c>
      <c r="BL1040" s="18" t="s">
        <v>148</v>
      </c>
      <c r="BM1040" s="230" t="s">
        <v>1971</v>
      </c>
    </row>
    <row r="1041" s="13" customFormat="1">
      <c r="A1041" s="13"/>
      <c r="B1041" s="232"/>
      <c r="C1041" s="233"/>
      <c r="D1041" s="234" t="s">
        <v>150</v>
      </c>
      <c r="E1041" s="235" t="s">
        <v>1</v>
      </c>
      <c r="F1041" s="236" t="s">
        <v>1972</v>
      </c>
      <c r="G1041" s="233"/>
      <c r="H1041" s="235" t="s">
        <v>1</v>
      </c>
      <c r="I1041" s="237"/>
      <c r="J1041" s="233"/>
      <c r="K1041" s="233"/>
      <c r="L1041" s="238"/>
      <c r="M1041" s="239"/>
      <c r="N1041" s="240"/>
      <c r="O1041" s="240"/>
      <c r="P1041" s="240"/>
      <c r="Q1041" s="240"/>
      <c r="R1041" s="240"/>
      <c r="S1041" s="240"/>
      <c r="T1041" s="24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2" t="s">
        <v>150</v>
      </c>
      <c r="AU1041" s="242" t="s">
        <v>87</v>
      </c>
      <c r="AV1041" s="13" t="s">
        <v>84</v>
      </c>
      <c r="AW1041" s="13" t="s">
        <v>32</v>
      </c>
      <c r="AX1041" s="13" t="s">
        <v>76</v>
      </c>
      <c r="AY1041" s="242" t="s">
        <v>140</v>
      </c>
    </row>
    <row r="1042" s="14" customFormat="1">
      <c r="A1042" s="14"/>
      <c r="B1042" s="243"/>
      <c r="C1042" s="244"/>
      <c r="D1042" s="234" t="s">
        <v>150</v>
      </c>
      <c r="E1042" s="245" t="s">
        <v>1</v>
      </c>
      <c r="F1042" s="246" t="s">
        <v>87</v>
      </c>
      <c r="G1042" s="244"/>
      <c r="H1042" s="247">
        <v>2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150</v>
      </c>
      <c r="AU1042" s="253" t="s">
        <v>87</v>
      </c>
      <c r="AV1042" s="14" t="s">
        <v>87</v>
      </c>
      <c r="AW1042" s="14" t="s">
        <v>32</v>
      </c>
      <c r="AX1042" s="14" t="s">
        <v>84</v>
      </c>
      <c r="AY1042" s="253" t="s">
        <v>140</v>
      </c>
    </row>
    <row r="1043" s="2" customFormat="1" ht="33" customHeight="1">
      <c r="A1043" s="39"/>
      <c r="B1043" s="40"/>
      <c r="C1043" s="219" t="s">
        <v>1973</v>
      </c>
      <c r="D1043" s="219" t="s">
        <v>143</v>
      </c>
      <c r="E1043" s="220" t="s">
        <v>1974</v>
      </c>
      <c r="F1043" s="221" t="s">
        <v>1975</v>
      </c>
      <c r="G1043" s="222" t="s">
        <v>293</v>
      </c>
      <c r="H1043" s="223">
        <v>4</v>
      </c>
      <c r="I1043" s="224"/>
      <c r="J1043" s="225">
        <f>ROUND(I1043*H1043,2)</f>
        <v>0</v>
      </c>
      <c r="K1043" s="221" t="s">
        <v>147</v>
      </c>
      <c r="L1043" s="45"/>
      <c r="M1043" s="226" t="s">
        <v>1</v>
      </c>
      <c r="N1043" s="227" t="s">
        <v>41</v>
      </c>
      <c r="O1043" s="92"/>
      <c r="P1043" s="228">
        <f>O1043*H1043</f>
        <v>0</v>
      </c>
      <c r="Q1043" s="228">
        <v>0</v>
      </c>
      <c r="R1043" s="228">
        <f>Q1043*H1043</f>
        <v>0</v>
      </c>
      <c r="S1043" s="228">
        <v>0.0015</v>
      </c>
      <c r="T1043" s="229">
        <f>S1043*H1043</f>
        <v>0.0060000000000000001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0" t="s">
        <v>148</v>
      </c>
      <c r="AT1043" s="230" t="s">
        <v>143</v>
      </c>
      <c r="AU1043" s="230" t="s">
        <v>87</v>
      </c>
      <c r="AY1043" s="18" t="s">
        <v>140</v>
      </c>
      <c r="BE1043" s="231">
        <f>IF(N1043="základní",J1043,0)</f>
        <v>0</v>
      </c>
      <c r="BF1043" s="231">
        <f>IF(N1043="snížená",J1043,0)</f>
        <v>0</v>
      </c>
      <c r="BG1043" s="231">
        <f>IF(N1043="zákl. přenesená",J1043,0)</f>
        <v>0</v>
      </c>
      <c r="BH1043" s="231">
        <f>IF(N1043="sníž. přenesená",J1043,0)</f>
        <v>0</v>
      </c>
      <c r="BI1043" s="231">
        <f>IF(N1043="nulová",J1043,0)</f>
        <v>0</v>
      </c>
      <c r="BJ1043" s="18" t="s">
        <v>84</v>
      </c>
      <c r="BK1043" s="231">
        <f>ROUND(I1043*H1043,2)</f>
        <v>0</v>
      </c>
      <c r="BL1043" s="18" t="s">
        <v>148</v>
      </c>
      <c r="BM1043" s="230" t="s">
        <v>1976</v>
      </c>
    </row>
    <row r="1044" s="13" customFormat="1">
      <c r="A1044" s="13"/>
      <c r="B1044" s="232"/>
      <c r="C1044" s="233"/>
      <c r="D1044" s="234" t="s">
        <v>150</v>
      </c>
      <c r="E1044" s="235" t="s">
        <v>1</v>
      </c>
      <c r="F1044" s="236" t="s">
        <v>1972</v>
      </c>
      <c r="G1044" s="233"/>
      <c r="H1044" s="235" t="s">
        <v>1</v>
      </c>
      <c r="I1044" s="237"/>
      <c r="J1044" s="233"/>
      <c r="K1044" s="233"/>
      <c r="L1044" s="238"/>
      <c r="M1044" s="239"/>
      <c r="N1044" s="240"/>
      <c r="O1044" s="240"/>
      <c r="P1044" s="240"/>
      <c r="Q1044" s="240"/>
      <c r="R1044" s="240"/>
      <c r="S1044" s="240"/>
      <c r="T1044" s="241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2" t="s">
        <v>150</v>
      </c>
      <c r="AU1044" s="242" t="s">
        <v>87</v>
      </c>
      <c r="AV1044" s="13" t="s">
        <v>84</v>
      </c>
      <c r="AW1044" s="13" t="s">
        <v>32</v>
      </c>
      <c r="AX1044" s="13" t="s">
        <v>76</v>
      </c>
      <c r="AY1044" s="242" t="s">
        <v>140</v>
      </c>
    </row>
    <row r="1045" s="14" customFormat="1">
      <c r="A1045" s="14"/>
      <c r="B1045" s="243"/>
      <c r="C1045" s="244"/>
      <c r="D1045" s="234" t="s">
        <v>150</v>
      </c>
      <c r="E1045" s="245" t="s">
        <v>1</v>
      </c>
      <c r="F1045" s="246" t="s">
        <v>148</v>
      </c>
      <c r="G1045" s="244"/>
      <c r="H1045" s="247">
        <v>4</v>
      </c>
      <c r="I1045" s="248"/>
      <c r="J1045" s="244"/>
      <c r="K1045" s="244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3" t="s">
        <v>150</v>
      </c>
      <c r="AU1045" s="253" t="s">
        <v>87</v>
      </c>
      <c r="AV1045" s="14" t="s">
        <v>87</v>
      </c>
      <c r="AW1045" s="14" t="s">
        <v>32</v>
      </c>
      <c r="AX1045" s="14" t="s">
        <v>84</v>
      </c>
      <c r="AY1045" s="253" t="s">
        <v>140</v>
      </c>
    </row>
    <row r="1046" s="2" customFormat="1" ht="21.75" customHeight="1">
      <c r="A1046" s="39"/>
      <c r="B1046" s="40"/>
      <c r="C1046" s="219" t="s">
        <v>1977</v>
      </c>
      <c r="D1046" s="219" t="s">
        <v>143</v>
      </c>
      <c r="E1046" s="220" t="s">
        <v>1978</v>
      </c>
      <c r="F1046" s="221" t="s">
        <v>1979</v>
      </c>
      <c r="G1046" s="222" t="s">
        <v>293</v>
      </c>
      <c r="H1046" s="223">
        <v>10</v>
      </c>
      <c r="I1046" s="224"/>
      <c r="J1046" s="225">
        <f>ROUND(I1046*H1046,2)</f>
        <v>0</v>
      </c>
      <c r="K1046" s="221" t="s">
        <v>147</v>
      </c>
      <c r="L1046" s="45"/>
      <c r="M1046" s="226" t="s">
        <v>1</v>
      </c>
      <c r="N1046" s="227" t="s">
        <v>41</v>
      </c>
      <c r="O1046" s="92"/>
      <c r="P1046" s="228">
        <f>O1046*H1046</f>
        <v>0</v>
      </c>
      <c r="Q1046" s="228">
        <v>0</v>
      </c>
      <c r="R1046" s="228">
        <f>Q1046*H1046</f>
        <v>0</v>
      </c>
      <c r="S1046" s="228">
        <v>5.0000000000000002E-05</v>
      </c>
      <c r="T1046" s="229">
        <f>S1046*H1046</f>
        <v>0.00050000000000000001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0" t="s">
        <v>148</v>
      </c>
      <c r="AT1046" s="230" t="s">
        <v>143</v>
      </c>
      <c r="AU1046" s="230" t="s">
        <v>87</v>
      </c>
      <c r="AY1046" s="18" t="s">
        <v>140</v>
      </c>
      <c r="BE1046" s="231">
        <f>IF(N1046="základní",J1046,0)</f>
        <v>0</v>
      </c>
      <c r="BF1046" s="231">
        <f>IF(N1046="snížená",J1046,0)</f>
        <v>0</v>
      </c>
      <c r="BG1046" s="231">
        <f>IF(N1046="zákl. přenesená",J1046,0)</f>
        <v>0</v>
      </c>
      <c r="BH1046" s="231">
        <f>IF(N1046="sníž. přenesená",J1046,0)</f>
        <v>0</v>
      </c>
      <c r="BI1046" s="231">
        <f>IF(N1046="nulová",J1046,0)</f>
        <v>0</v>
      </c>
      <c r="BJ1046" s="18" t="s">
        <v>84</v>
      </c>
      <c r="BK1046" s="231">
        <f>ROUND(I1046*H1046,2)</f>
        <v>0</v>
      </c>
      <c r="BL1046" s="18" t="s">
        <v>148</v>
      </c>
      <c r="BM1046" s="230" t="s">
        <v>1980</v>
      </c>
    </row>
    <row r="1047" s="13" customFormat="1">
      <c r="A1047" s="13"/>
      <c r="B1047" s="232"/>
      <c r="C1047" s="233"/>
      <c r="D1047" s="234" t="s">
        <v>150</v>
      </c>
      <c r="E1047" s="235" t="s">
        <v>1</v>
      </c>
      <c r="F1047" s="236" t="s">
        <v>1972</v>
      </c>
      <c r="G1047" s="233"/>
      <c r="H1047" s="235" t="s">
        <v>1</v>
      </c>
      <c r="I1047" s="237"/>
      <c r="J1047" s="233"/>
      <c r="K1047" s="233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2" t="s">
        <v>150</v>
      </c>
      <c r="AU1047" s="242" t="s">
        <v>87</v>
      </c>
      <c r="AV1047" s="13" t="s">
        <v>84</v>
      </c>
      <c r="AW1047" s="13" t="s">
        <v>32</v>
      </c>
      <c r="AX1047" s="13" t="s">
        <v>76</v>
      </c>
      <c r="AY1047" s="242" t="s">
        <v>140</v>
      </c>
    </row>
    <row r="1048" s="14" customFormat="1">
      <c r="A1048" s="14"/>
      <c r="B1048" s="243"/>
      <c r="C1048" s="244"/>
      <c r="D1048" s="234" t="s">
        <v>150</v>
      </c>
      <c r="E1048" s="245" t="s">
        <v>1</v>
      </c>
      <c r="F1048" s="246" t="s">
        <v>232</v>
      </c>
      <c r="G1048" s="244"/>
      <c r="H1048" s="247">
        <v>10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150</v>
      </c>
      <c r="AU1048" s="253" t="s">
        <v>87</v>
      </c>
      <c r="AV1048" s="14" t="s">
        <v>87</v>
      </c>
      <c r="AW1048" s="14" t="s">
        <v>32</v>
      </c>
      <c r="AX1048" s="14" t="s">
        <v>84</v>
      </c>
      <c r="AY1048" s="253" t="s">
        <v>140</v>
      </c>
    </row>
    <row r="1049" s="2" customFormat="1" ht="24.15" customHeight="1">
      <c r="A1049" s="39"/>
      <c r="B1049" s="40"/>
      <c r="C1049" s="219" t="s">
        <v>1981</v>
      </c>
      <c r="D1049" s="219" t="s">
        <v>143</v>
      </c>
      <c r="E1049" s="220" t="s">
        <v>1982</v>
      </c>
      <c r="F1049" s="221" t="s">
        <v>1983</v>
      </c>
      <c r="G1049" s="222" t="s">
        <v>293</v>
      </c>
      <c r="H1049" s="223">
        <v>4</v>
      </c>
      <c r="I1049" s="224"/>
      <c r="J1049" s="225">
        <f>ROUND(I1049*H1049,2)</f>
        <v>0</v>
      </c>
      <c r="K1049" s="221" t="s">
        <v>147</v>
      </c>
      <c r="L1049" s="45"/>
      <c r="M1049" s="226" t="s">
        <v>1</v>
      </c>
      <c r="N1049" s="227" t="s">
        <v>41</v>
      </c>
      <c r="O1049" s="92"/>
      <c r="P1049" s="228">
        <f>O1049*H1049</f>
        <v>0</v>
      </c>
      <c r="Q1049" s="228">
        <v>0</v>
      </c>
      <c r="R1049" s="228">
        <f>Q1049*H1049</f>
        <v>0</v>
      </c>
      <c r="S1049" s="228">
        <v>0.00010000000000000001</v>
      </c>
      <c r="T1049" s="229">
        <f>S1049*H1049</f>
        <v>0.00040000000000000002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0" t="s">
        <v>148</v>
      </c>
      <c r="AT1049" s="230" t="s">
        <v>143</v>
      </c>
      <c r="AU1049" s="230" t="s">
        <v>87</v>
      </c>
      <c r="AY1049" s="18" t="s">
        <v>140</v>
      </c>
      <c r="BE1049" s="231">
        <f>IF(N1049="základní",J1049,0)</f>
        <v>0</v>
      </c>
      <c r="BF1049" s="231">
        <f>IF(N1049="snížená",J1049,0)</f>
        <v>0</v>
      </c>
      <c r="BG1049" s="231">
        <f>IF(N1049="zákl. přenesená",J1049,0)</f>
        <v>0</v>
      </c>
      <c r="BH1049" s="231">
        <f>IF(N1049="sníž. přenesená",J1049,0)</f>
        <v>0</v>
      </c>
      <c r="BI1049" s="231">
        <f>IF(N1049="nulová",J1049,0)</f>
        <v>0</v>
      </c>
      <c r="BJ1049" s="18" t="s">
        <v>84</v>
      </c>
      <c r="BK1049" s="231">
        <f>ROUND(I1049*H1049,2)</f>
        <v>0</v>
      </c>
      <c r="BL1049" s="18" t="s">
        <v>148</v>
      </c>
      <c r="BM1049" s="230" t="s">
        <v>1984</v>
      </c>
    </row>
    <row r="1050" s="13" customFormat="1">
      <c r="A1050" s="13"/>
      <c r="B1050" s="232"/>
      <c r="C1050" s="233"/>
      <c r="D1050" s="234" t="s">
        <v>150</v>
      </c>
      <c r="E1050" s="235" t="s">
        <v>1</v>
      </c>
      <c r="F1050" s="236" t="s">
        <v>1972</v>
      </c>
      <c r="G1050" s="233"/>
      <c r="H1050" s="235" t="s">
        <v>1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150</v>
      </c>
      <c r="AU1050" s="242" t="s">
        <v>87</v>
      </c>
      <c r="AV1050" s="13" t="s">
        <v>84</v>
      </c>
      <c r="AW1050" s="13" t="s">
        <v>32</v>
      </c>
      <c r="AX1050" s="13" t="s">
        <v>76</v>
      </c>
      <c r="AY1050" s="242" t="s">
        <v>140</v>
      </c>
    </row>
    <row r="1051" s="14" customFormat="1">
      <c r="A1051" s="14"/>
      <c r="B1051" s="243"/>
      <c r="C1051" s="244"/>
      <c r="D1051" s="234" t="s">
        <v>150</v>
      </c>
      <c r="E1051" s="245" t="s">
        <v>1</v>
      </c>
      <c r="F1051" s="246" t="s">
        <v>148</v>
      </c>
      <c r="G1051" s="244"/>
      <c r="H1051" s="247">
        <v>4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150</v>
      </c>
      <c r="AU1051" s="253" t="s">
        <v>87</v>
      </c>
      <c r="AV1051" s="14" t="s">
        <v>87</v>
      </c>
      <c r="AW1051" s="14" t="s">
        <v>32</v>
      </c>
      <c r="AX1051" s="14" t="s">
        <v>84</v>
      </c>
      <c r="AY1051" s="253" t="s">
        <v>140</v>
      </c>
    </row>
    <row r="1052" s="2" customFormat="1" ht="16.5" customHeight="1">
      <c r="A1052" s="39"/>
      <c r="B1052" s="40"/>
      <c r="C1052" s="219" t="s">
        <v>1985</v>
      </c>
      <c r="D1052" s="219" t="s">
        <v>143</v>
      </c>
      <c r="E1052" s="220" t="s">
        <v>1986</v>
      </c>
      <c r="F1052" s="221" t="s">
        <v>1987</v>
      </c>
      <c r="G1052" s="222" t="s">
        <v>293</v>
      </c>
      <c r="H1052" s="223">
        <v>1</v>
      </c>
      <c r="I1052" s="224"/>
      <c r="J1052" s="225">
        <f>ROUND(I1052*H1052,2)</f>
        <v>0</v>
      </c>
      <c r="K1052" s="221" t="s">
        <v>1</v>
      </c>
      <c r="L1052" s="45"/>
      <c r="M1052" s="226" t="s">
        <v>1</v>
      </c>
      <c r="N1052" s="227" t="s">
        <v>41</v>
      </c>
      <c r="O1052" s="92"/>
      <c r="P1052" s="228">
        <f>O1052*H1052</f>
        <v>0</v>
      </c>
      <c r="Q1052" s="228">
        <v>0</v>
      </c>
      <c r="R1052" s="228">
        <f>Q1052*H1052</f>
        <v>0</v>
      </c>
      <c r="S1052" s="228">
        <v>0</v>
      </c>
      <c r="T1052" s="229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0" t="s">
        <v>148</v>
      </c>
      <c r="AT1052" s="230" t="s">
        <v>143</v>
      </c>
      <c r="AU1052" s="230" t="s">
        <v>87</v>
      </c>
      <c r="AY1052" s="18" t="s">
        <v>140</v>
      </c>
      <c r="BE1052" s="231">
        <f>IF(N1052="základní",J1052,0)</f>
        <v>0</v>
      </c>
      <c r="BF1052" s="231">
        <f>IF(N1052="snížená",J1052,0)</f>
        <v>0</v>
      </c>
      <c r="BG1052" s="231">
        <f>IF(N1052="zákl. přenesená",J1052,0)</f>
        <v>0</v>
      </c>
      <c r="BH1052" s="231">
        <f>IF(N1052="sníž. přenesená",J1052,0)</f>
        <v>0</v>
      </c>
      <c r="BI1052" s="231">
        <f>IF(N1052="nulová",J1052,0)</f>
        <v>0</v>
      </c>
      <c r="BJ1052" s="18" t="s">
        <v>84</v>
      </c>
      <c r="BK1052" s="231">
        <f>ROUND(I1052*H1052,2)</f>
        <v>0</v>
      </c>
      <c r="BL1052" s="18" t="s">
        <v>148</v>
      </c>
      <c r="BM1052" s="230" t="s">
        <v>1988</v>
      </c>
    </row>
    <row r="1053" s="2" customFormat="1" ht="21.75" customHeight="1">
      <c r="A1053" s="39"/>
      <c r="B1053" s="40"/>
      <c r="C1053" s="219" t="s">
        <v>1989</v>
      </c>
      <c r="D1053" s="219" t="s">
        <v>143</v>
      </c>
      <c r="E1053" s="220" t="s">
        <v>1990</v>
      </c>
      <c r="F1053" s="221" t="s">
        <v>1991</v>
      </c>
      <c r="G1053" s="222" t="s">
        <v>218</v>
      </c>
      <c r="H1053" s="223">
        <v>2</v>
      </c>
      <c r="I1053" s="224"/>
      <c r="J1053" s="225">
        <f>ROUND(I1053*H1053,2)</f>
        <v>0</v>
      </c>
      <c r="K1053" s="221" t="s">
        <v>147</v>
      </c>
      <c r="L1053" s="45"/>
      <c r="M1053" s="226" t="s">
        <v>1</v>
      </c>
      <c r="N1053" s="227" t="s">
        <v>41</v>
      </c>
      <c r="O1053" s="92"/>
      <c r="P1053" s="228">
        <f>O1053*H1053</f>
        <v>0</v>
      </c>
      <c r="Q1053" s="228">
        <v>0</v>
      </c>
      <c r="R1053" s="228">
        <f>Q1053*H1053</f>
        <v>0</v>
      </c>
      <c r="S1053" s="228">
        <v>0.016</v>
      </c>
      <c r="T1053" s="229">
        <f>S1053*H1053</f>
        <v>0.032000000000000001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0" t="s">
        <v>148</v>
      </c>
      <c r="AT1053" s="230" t="s">
        <v>143</v>
      </c>
      <c r="AU1053" s="230" t="s">
        <v>87</v>
      </c>
      <c r="AY1053" s="18" t="s">
        <v>140</v>
      </c>
      <c r="BE1053" s="231">
        <f>IF(N1053="základní",J1053,0)</f>
        <v>0</v>
      </c>
      <c r="BF1053" s="231">
        <f>IF(N1053="snížená",J1053,0)</f>
        <v>0</v>
      </c>
      <c r="BG1053" s="231">
        <f>IF(N1053="zákl. přenesená",J1053,0)</f>
        <v>0</v>
      </c>
      <c r="BH1053" s="231">
        <f>IF(N1053="sníž. přenesená",J1053,0)</f>
        <v>0</v>
      </c>
      <c r="BI1053" s="231">
        <f>IF(N1053="nulová",J1053,0)</f>
        <v>0</v>
      </c>
      <c r="BJ1053" s="18" t="s">
        <v>84</v>
      </c>
      <c r="BK1053" s="231">
        <f>ROUND(I1053*H1053,2)</f>
        <v>0</v>
      </c>
      <c r="BL1053" s="18" t="s">
        <v>148</v>
      </c>
      <c r="BM1053" s="230" t="s">
        <v>1992</v>
      </c>
    </row>
    <row r="1054" s="13" customFormat="1">
      <c r="A1054" s="13"/>
      <c r="B1054" s="232"/>
      <c r="C1054" s="233"/>
      <c r="D1054" s="234" t="s">
        <v>150</v>
      </c>
      <c r="E1054" s="235" t="s">
        <v>1</v>
      </c>
      <c r="F1054" s="236" t="s">
        <v>1993</v>
      </c>
      <c r="G1054" s="233"/>
      <c r="H1054" s="235" t="s">
        <v>1</v>
      </c>
      <c r="I1054" s="237"/>
      <c r="J1054" s="233"/>
      <c r="K1054" s="233"/>
      <c r="L1054" s="238"/>
      <c r="M1054" s="239"/>
      <c r="N1054" s="240"/>
      <c r="O1054" s="240"/>
      <c r="P1054" s="240"/>
      <c r="Q1054" s="240"/>
      <c r="R1054" s="240"/>
      <c r="S1054" s="240"/>
      <c r="T1054" s="24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2" t="s">
        <v>150</v>
      </c>
      <c r="AU1054" s="242" t="s">
        <v>87</v>
      </c>
      <c r="AV1054" s="13" t="s">
        <v>84</v>
      </c>
      <c r="AW1054" s="13" t="s">
        <v>32</v>
      </c>
      <c r="AX1054" s="13" t="s">
        <v>76</v>
      </c>
      <c r="AY1054" s="242" t="s">
        <v>140</v>
      </c>
    </row>
    <row r="1055" s="13" customFormat="1">
      <c r="A1055" s="13"/>
      <c r="B1055" s="232"/>
      <c r="C1055" s="233"/>
      <c r="D1055" s="234" t="s">
        <v>150</v>
      </c>
      <c r="E1055" s="235" t="s">
        <v>1</v>
      </c>
      <c r="F1055" s="236" t="s">
        <v>1994</v>
      </c>
      <c r="G1055" s="233"/>
      <c r="H1055" s="235" t="s">
        <v>1</v>
      </c>
      <c r="I1055" s="237"/>
      <c r="J1055" s="233"/>
      <c r="K1055" s="233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150</v>
      </c>
      <c r="AU1055" s="242" t="s">
        <v>87</v>
      </c>
      <c r="AV1055" s="13" t="s">
        <v>84</v>
      </c>
      <c r="AW1055" s="13" t="s">
        <v>32</v>
      </c>
      <c r="AX1055" s="13" t="s">
        <v>76</v>
      </c>
      <c r="AY1055" s="242" t="s">
        <v>140</v>
      </c>
    </row>
    <row r="1056" s="14" customFormat="1">
      <c r="A1056" s="14"/>
      <c r="B1056" s="243"/>
      <c r="C1056" s="244"/>
      <c r="D1056" s="234" t="s">
        <v>150</v>
      </c>
      <c r="E1056" s="245" t="s">
        <v>1</v>
      </c>
      <c r="F1056" s="246" t="s">
        <v>1995</v>
      </c>
      <c r="G1056" s="244"/>
      <c r="H1056" s="247">
        <v>2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150</v>
      </c>
      <c r="AU1056" s="253" t="s">
        <v>87</v>
      </c>
      <c r="AV1056" s="14" t="s">
        <v>87</v>
      </c>
      <c r="AW1056" s="14" t="s">
        <v>32</v>
      </c>
      <c r="AX1056" s="14" t="s">
        <v>84</v>
      </c>
      <c r="AY1056" s="253" t="s">
        <v>140</v>
      </c>
    </row>
    <row r="1057" s="2" customFormat="1" ht="16.5" customHeight="1">
      <c r="A1057" s="39"/>
      <c r="B1057" s="40"/>
      <c r="C1057" s="219" t="s">
        <v>1996</v>
      </c>
      <c r="D1057" s="219" t="s">
        <v>143</v>
      </c>
      <c r="E1057" s="220" t="s">
        <v>326</v>
      </c>
      <c r="F1057" s="221" t="s">
        <v>327</v>
      </c>
      <c r="G1057" s="222" t="s">
        <v>155</v>
      </c>
      <c r="H1057" s="223">
        <v>54</v>
      </c>
      <c r="I1057" s="224"/>
      <c r="J1057" s="225">
        <f>ROUND(I1057*H1057,2)</f>
        <v>0</v>
      </c>
      <c r="K1057" s="221" t="s">
        <v>147</v>
      </c>
      <c r="L1057" s="45"/>
      <c r="M1057" s="226" t="s">
        <v>1</v>
      </c>
      <c r="N1057" s="227" t="s">
        <v>41</v>
      </c>
      <c r="O1057" s="92"/>
      <c r="P1057" s="228">
        <f>O1057*H1057</f>
        <v>0</v>
      </c>
      <c r="Q1057" s="228">
        <v>0</v>
      </c>
      <c r="R1057" s="228">
        <f>Q1057*H1057</f>
        <v>0</v>
      </c>
      <c r="S1057" s="228">
        <v>0.02</v>
      </c>
      <c r="T1057" s="229">
        <f>S1057*H1057</f>
        <v>1.0800000000000001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0" t="s">
        <v>148</v>
      </c>
      <c r="AT1057" s="230" t="s">
        <v>143</v>
      </c>
      <c r="AU1057" s="230" t="s">
        <v>87</v>
      </c>
      <c r="AY1057" s="18" t="s">
        <v>140</v>
      </c>
      <c r="BE1057" s="231">
        <f>IF(N1057="základní",J1057,0)</f>
        <v>0</v>
      </c>
      <c r="BF1057" s="231">
        <f>IF(N1057="snížená",J1057,0)</f>
        <v>0</v>
      </c>
      <c r="BG1057" s="231">
        <f>IF(N1057="zákl. přenesená",J1057,0)</f>
        <v>0</v>
      </c>
      <c r="BH1057" s="231">
        <f>IF(N1057="sníž. přenesená",J1057,0)</f>
        <v>0</v>
      </c>
      <c r="BI1057" s="231">
        <f>IF(N1057="nulová",J1057,0)</f>
        <v>0</v>
      </c>
      <c r="BJ1057" s="18" t="s">
        <v>84</v>
      </c>
      <c r="BK1057" s="231">
        <f>ROUND(I1057*H1057,2)</f>
        <v>0</v>
      </c>
      <c r="BL1057" s="18" t="s">
        <v>148</v>
      </c>
      <c r="BM1057" s="230" t="s">
        <v>1997</v>
      </c>
    </row>
    <row r="1058" s="13" customFormat="1">
      <c r="A1058" s="13"/>
      <c r="B1058" s="232"/>
      <c r="C1058" s="233"/>
      <c r="D1058" s="234" t="s">
        <v>150</v>
      </c>
      <c r="E1058" s="235" t="s">
        <v>1</v>
      </c>
      <c r="F1058" s="236" t="s">
        <v>1998</v>
      </c>
      <c r="G1058" s="233"/>
      <c r="H1058" s="235" t="s">
        <v>1</v>
      </c>
      <c r="I1058" s="237"/>
      <c r="J1058" s="233"/>
      <c r="K1058" s="233"/>
      <c r="L1058" s="238"/>
      <c r="M1058" s="239"/>
      <c r="N1058" s="240"/>
      <c r="O1058" s="240"/>
      <c r="P1058" s="240"/>
      <c r="Q1058" s="240"/>
      <c r="R1058" s="240"/>
      <c r="S1058" s="240"/>
      <c r="T1058" s="24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2" t="s">
        <v>150</v>
      </c>
      <c r="AU1058" s="242" t="s">
        <v>87</v>
      </c>
      <c r="AV1058" s="13" t="s">
        <v>84</v>
      </c>
      <c r="AW1058" s="13" t="s">
        <v>32</v>
      </c>
      <c r="AX1058" s="13" t="s">
        <v>76</v>
      </c>
      <c r="AY1058" s="242" t="s">
        <v>140</v>
      </c>
    </row>
    <row r="1059" s="13" customFormat="1">
      <c r="A1059" s="13"/>
      <c r="B1059" s="232"/>
      <c r="C1059" s="233"/>
      <c r="D1059" s="234" t="s">
        <v>150</v>
      </c>
      <c r="E1059" s="235" t="s">
        <v>1</v>
      </c>
      <c r="F1059" s="236" t="s">
        <v>1999</v>
      </c>
      <c r="G1059" s="233"/>
      <c r="H1059" s="235" t="s">
        <v>1</v>
      </c>
      <c r="I1059" s="237"/>
      <c r="J1059" s="233"/>
      <c r="K1059" s="233"/>
      <c r="L1059" s="238"/>
      <c r="M1059" s="239"/>
      <c r="N1059" s="240"/>
      <c r="O1059" s="240"/>
      <c r="P1059" s="240"/>
      <c r="Q1059" s="240"/>
      <c r="R1059" s="240"/>
      <c r="S1059" s="240"/>
      <c r="T1059" s="241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2" t="s">
        <v>150</v>
      </c>
      <c r="AU1059" s="242" t="s">
        <v>87</v>
      </c>
      <c r="AV1059" s="13" t="s">
        <v>84</v>
      </c>
      <c r="AW1059" s="13" t="s">
        <v>32</v>
      </c>
      <c r="AX1059" s="13" t="s">
        <v>76</v>
      </c>
      <c r="AY1059" s="242" t="s">
        <v>140</v>
      </c>
    </row>
    <row r="1060" s="14" customFormat="1">
      <c r="A1060" s="14"/>
      <c r="B1060" s="243"/>
      <c r="C1060" s="244"/>
      <c r="D1060" s="234" t="s">
        <v>150</v>
      </c>
      <c r="E1060" s="245" t="s">
        <v>1</v>
      </c>
      <c r="F1060" s="246" t="s">
        <v>2000</v>
      </c>
      <c r="G1060" s="244"/>
      <c r="H1060" s="247">
        <v>2.4700000000000002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150</v>
      </c>
      <c r="AU1060" s="253" t="s">
        <v>87</v>
      </c>
      <c r="AV1060" s="14" t="s">
        <v>87</v>
      </c>
      <c r="AW1060" s="14" t="s">
        <v>32</v>
      </c>
      <c r="AX1060" s="14" t="s">
        <v>76</v>
      </c>
      <c r="AY1060" s="253" t="s">
        <v>140</v>
      </c>
    </row>
    <row r="1061" s="13" customFormat="1">
      <c r="A1061" s="13"/>
      <c r="B1061" s="232"/>
      <c r="C1061" s="233"/>
      <c r="D1061" s="234" t="s">
        <v>150</v>
      </c>
      <c r="E1061" s="235" t="s">
        <v>1</v>
      </c>
      <c r="F1061" s="236" t="s">
        <v>2001</v>
      </c>
      <c r="G1061" s="233"/>
      <c r="H1061" s="235" t="s">
        <v>1</v>
      </c>
      <c r="I1061" s="237"/>
      <c r="J1061" s="233"/>
      <c r="K1061" s="233"/>
      <c r="L1061" s="238"/>
      <c r="M1061" s="239"/>
      <c r="N1061" s="240"/>
      <c r="O1061" s="240"/>
      <c r="P1061" s="240"/>
      <c r="Q1061" s="240"/>
      <c r="R1061" s="240"/>
      <c r="S1061" s="240"/>
      <c r="T1061" s="24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2" t="s">
        <v>150</v>
      </c>
      <c r="AU1061" s="242" t="s">
        <v>87</v>
      </c>
      <c r="AV1061" s="13" t="s">
        <v>84</v>
      </c>
      <c r="AW1061" s="13" t="s">
        <v>32</v>
      </c>
      <c r="AX1061" s="13" t="s">
        <v>76</v>
      </c>
      <c r="AY1061" s="242" t="s">
        <v>140</v>
      </c>
    </row>
    <row r="1062" s="14" customFormat="1">
      <c r="A1062" s="14"/>
      <c r="B1062" s="243"/>
      <c r="C1062" s="244"/>
      <c r="D1062" s="234" t="s">
        <v>150</v>
      </c>
      <c r="E1062" s="245" t="s">
        <v>1</v>
      </c>
      <c r="F1062" s="246" t="s">
        <v>2002</v>
      </c>
      <c r="G1062" s="244"/>
      <c r="H1062" s="247">
        <v>17.640000000000001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150</v>
      </c>
      <c r="AU1062" s="253" t="s">
        <v>87</v>
      </c>
      <c r="AV1062" s="14" t="s">
        <v>87</v>
      </c>
      <c r="AW1062" s="14" t="s">
        <v>32</v>
      </c>
      <c r="AX1062" s="14" t="s">
        <v>76</v>
      </c>
      <c r="AY1062" s="253" t="s">
        <v>140</v>
      </c>
    </row>
    <row r="1063" s="13" customFormat="1">
      <c r="A1063" s="13"/>
      <c r="B1063" s="232"/>
      <c r="C1063" s="233"/>
      <c r="D1063" s="234" t="s">
        <v>150</v>
      </c>
      <c r="E1063" s="235" t="s">
        <v>1</v>
      </c>
      <c r="F1063" s="236" t="s">
        <v>2003</v>
      </c>
      <c r="G1063" s="233"/>
      <c r="H1063" s="235" t="s">
        <v>1</v>
      </c>
      <c r="I1063" s="237"/>
      <c r="J1063" s="233"/>
      <c r="K1063" s="233"/>
      <c r="L1063" s="238"/>
      <c r="M1063" s="239"/>
      <c r="N1063" s="240"/>
      <c r="O1063" s="240"/>
      <c r="P1063" s="240"/>
      <c r="Q1063" s="240"/>
      <c r="R1063" s="240"/>
      <c r="S1063" s="240"/>
      <c r="T1063" s="24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2" t="s">
        <v>150</v>
      </c>
      <c r="AU1063" s="242" t="s">
        <v>87</v>
      </c>
      <c r="AV1063" s="13" t="s">
        <v>84</v>
      </c>
      <c r="AW1063" s="13" t="s">
        <v>32</v>
      </c>
      <c r="AX1063" s="13" t="s">
        <v>76</v>
      </c>
      <c r="AY1063" s="242" t="s">
        <v>140</v>
      </c>
    </row>
    <row r="1064" s="14" customFormat="1">
      <c r="A1064" s="14"/>
      <c r="B1064" s="243"/>
      <c r="C1064" s="244"/>
      <c r="D1064" s="234" t="s">
        <v>150</v>
      </c>
      <c r="E1064" s="245" t="s">
        <v>1</v>
      </c>
      <c r="F1064" s="246" t="s">
        <v>2004</v>
      </c>
      <c r="G1064" s="244"/>
      <c r="H1064" s="247">
        <v>11.560000000000001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150</v>
      </c>
      <c r="AU1064" s="253" t="s">
        <v>87</v>
      </c>
      <c r="AV1064" s="14" t="s">
        <v>87</v>
      </c>
      <c r="AW1064" s="14" t="s">
        <v>32</v>
      </c>
      <c r="AX1064" s="14" t="s">
        <v>76</v>
      </c>
      <c r="AY1064" s="253" t="s">
        <v>140</v>
      </c>
    </row>
    <row r="1065" s="13" customFormat="1">
      <c r="A1065" s="13"/>
      <c r="B1065" s="232"/>
      <c r="C1065" s="233"/>
      <c r="D1065" s="234" t="s">
        <v>150</v>
      </c>
      <c r="E1065" s="235" t="s">
        <v>1</v>
      </c>
      <c r="F1065" s="236" t="s">
        <v>2005</v>
      </c>
      <c r="G1065" s="233"/>
      <c r="H1065" s="235" t="s">
        <v>1</v>
      </c>
      <c r="I1065" s="237"/>
      <c r="J1065" s="233"/>
      <c r="K1065" s="233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150</v>
      </c>
      <c r="AU1065" s="242" t="s">
        <v>87</v>
      </c>
      <c r="AV1065" s="13" t="s">
        <v>84</v>
      </c>
      <c r="AW1065" s="13" t="s">
        <v>32</v>
      </c>
      <c r="AX1065" s="13" t="s">
        <v>76</v>
      </c>
      <c r="AY1065" s="242" t="s">
        <v>140</v>
      </c>
    </row>
    <row r="1066" s="14" customFormat="1">
      <c r="A1066" s="14"/>
      <c r="B1066" s="243"/>
      <c r="C1066" s="244"/>
      <c r="D1066" s="234" t="s">
        <v>150</v>
      </c>
      <c r="E1066" s="245" t="s">
        <v>1</v>
      </c>
      <c r="F1066" s="246" t="s">
        <v>2006</v>
      </c>
      <c r="G1066" s="244"/>
      <c r="H1066" s="247">
        <v>3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150</v>
      </c>
      <c r="AU1066" s="253" t="s">
        <v>87</v>
      </c>
      <c r="AV1066" s="14" t="s">
        <v>87</v>
      </c>
      <c r="AW1066" s="14" t="s">
        <v>32</v>
      </c>
      <c r="AX1066" s="14" t="s">
        <v>76</v>
      </c>
      <c r="AY1066" s="253" t="s">
        <v>140</v>
      </c>
    </row>
    <row r="1067" s="13" customFormat="1">
      <c r="A1067" s="13"/>
      <c r="B1067" s="232"/>
      <c r="C1067" s="233"/>
      <c r="D1067" s="234" t="s">
        <v>150</v>
      </c>
      <c r="E1067" s="235" t="s">
        <v>1</v>
      </c>
      <c r="F1067" s="236" t="s">
        <v>2007</v>
      </c>
      <c r="G1067" s="233"/>
      <c r="H1067" s="235" t="s">
        <v>1</v>
      </c>
      <c r="I1067" s="237"/>
      <c r="J1067" s="233"/>
      <c r="K1067" s="233"/>
      <c r="L1067" s="238"/>
      <c r="M1067" s="239"/>
      <c r="N1067" s="240"/>
      <c r="O1067" s="240"/>
      <c r="P1067" s="240"/>
      <c r="Q1067" s="240"/>
      <c r="R1067" s="240"/>
      <c r="S1067" s="240"/>
      <c r="T1067" s="24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2" t="s">
        <v>150</v>
      </c>
      <c r="AU1067" s="242" t="s">
        <v>87</v>
      </c>
      <c r="AV1067" s="13" t="s">
        <v>84</v>
      </c>
      <c r="AW1067" s="13" t="s">
        <v>32</v>
      </c>
      <c r="AX1067" s="13" t="s">
        <v>76</v>
      </c>
      <c r="AY1067" s="242" t="s">
        <v>140</v>
      </c>
    </row>
    <row r="1068" s="14" customFormat="1">
      <c r="A1068" s="14"/>
      <c r="B1068" s="243"/>
      <c r="C1068" s="244"/>
      <c r="D1068" s="234" t="s">
        <v>150</v>
      </c>
      <c r="E1068" s="245" t="s">
        <v>1</v>
      </c>
      <c r="F1068" s="246" t="s">
        <v>2008</v>
      </c>
      <c r="G1068" s="244"/>
      <c r="H1068" s="247">
        <v>2.0249999999999999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150</v>
      </c>
      <c r="AU1068" s="253" t="s">
        <v>87</v>
      </c>
      <c r="AV1068" s="14" t="s">
        <v>87</v>
      </c>
      <c r="AW1068" s="14" t="s">
        <v>32</v>
      </c>
      <c r="AX1068" s="14" t="s">
        <v>76</v>
      </c>
      <c r="AY1068" s="253" t="s">
        <v>140</v>
      </c>
    </row>
    <row r="1069" s="14" customFormat="1">
      <c r="A1069" s="14"/>
      <c r="B1069" s="243"/>
      <c r="C1069" s="244"/>
      <c r="D1069" s="234" t="s">
        <v>150</v>
      </c>
      <c r="E1069" s="245" t="s">
        <v>1</v>
      </c>
      <c r="F1069" s="246" t="s">
        <v>2009</v>
      </c>
      <c r="G1069" s="244"/>
      <c r="H1069" s="247">
        <v>0.30499999999999999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150</v>
      </c>
      <c r="AU1069" s="253" t="s">
        <v>87</v>
      </c>
      <c r="AV1069" s="14" t="s">
        <v>87</v>
      </c>
      <c r="AW1069" s="14" t="s">
        <v>32</v>
      </c>
      <c r="AX1069" s="14" t="s">
        <v>76</v>
      </c>
      <c r="AY1069" s="253" t="s">
        <v>140</v>
      </c>
    </row>
    <row r="1070" s="16" customFormat="1">
      <c r="A1070" s="16"/>
      <c r="B1070" s="279"/>
      <c r="C1070" s="280"/>
      <c r="D1070" s="234" t="s">
        <v>150</v>
      </c>
      <c r="E1070" s="281" t="s">
        <v>1</v>
      </c>
      <c r="F1070" s="282" t="s">
        <v>608</v>
      </c>
      <c r="G1070" s="280"/>
      <c r="H1070" s="283">
        <v>37</v>
      </c>
      <c r="I1070" s="284"/>
      <c r="J1070" s="280"/>
      <c r="K1070" s="280"/>
      <c r="L1070" s="285"/>
      <c r="M1070" s="286"/>
      <c r="N1070" s="287"/>
      <c r="O1070" s="287"/>
      <c r="P1070" s="287"/>
      <c r="Q1070" s="287"/>
      <c r="R1070" s="287"/>
      <c r="S1070" s="287"/>
      <c r="T1070" s="288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T1070" s="289" t="s">
        <v>150</v>
      </c>
      <c r="AU1070" s="289" t="s">
        <v>87</v>
      </c>
      <c r="AV1070" s="16" t="s">
        <v>141</v>
      </c>
      <c r="AW1070" s="16" t="s">
        <v>32</v>
      </c>
      <c r="AX1070" s="16" t="s">
        <v>76</v>
      </c>
      <c r="AY1070" s="289" t="s">
        <v>140</v>
      </c>
    </row>
    <row r="1071" s="13" customFormat="1">
      <c r="A1071" s="13"/>
      <c r="B1071" s="232"/>
      <c r="C1071" s="233"/>
      <c r="D1071" s="234" t="s">
        <v>150</v>
      </c>
      <c r="E1071" s="235" t="s">
        <v>1</v>
      </c>
      <c r="F1071" s="236" t="s">
        <v>2010</v>
      </c>
      <c r="G1071" s="233"/>
      <c r="H1071" s="235" t="s">
        <v>1</v>
      </c>
      <c r="I1071" s="237"/>
      <c r="J1071" s="233"/>
      <c r="K1071" s="233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150</v>
      </c>
      <c r="AU1071" s="242" t="s">
        <v>87</v>
      </c>
      <c r="AV1071" s="13" t="s">
        <v>84</v>
      </c>
      <c r="AW1071" s="13" t="s">
        <v>32</v>
      </c>
      <c r="AX1071" s="13" t="s">
        <v>76</v>
      </c>
      <c r="AY1071" s="242" t="s">
        <v>140</v>
      </c>
    </row>
    <row r="1072" s="14" customFormat="1">
      <c r="A1072" s="14"/>
      <c r="B1072" s="243"/>
      <c r="C1072" s="244"/>
      <c r="D1072" s="234" t="s">
        <v>150</v>
      </c>
      <c r="E1072" s="245" t="s">
        <v>1</v>
      </c>
      <c r="F1072" s="246" t="s">
        <v>2011</v>
      </c>
      <c r="G1072" s="244"/>
      <c r="H1072" s="247">
        <v>7.3680000000000003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150</v>
      </c>
      <c r="AU1072" s="253" t="s">
        <v>87</v>
      </c>
      <c r="AV1072" s="14" t="s">
        <v>87</v>
      </c>
      <c r="AW1072" s="14" t="s">
        <v>32</v>
      </c>
      <c r="AX1072" s="14" t="s">
        <v>76</v>
      </c>
      <c r="AY1072" s="253" t="s">
        <v>140</v>
      </c>
    </row>
    <row r="1073" s="14" customFormat="1">
      <c r="A1073" s="14"/>
      <c r="B1073" s="243"/>
      <c r="C1073" s="244"/>
      <c r="D1073" s="234" t="s">
        <v>150</v>
      </c>
      <c r="E1073" s="245" t="s">
        <v>1</v>
      </c>
      <c r="F1073" s="246" t="s">
        <v>2012</v>
      </c>
      <c r="G1073" s="244"/>
      <c r="H1073" s="247">
        <v>8.9280000000000008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150</v>
      </c>
      <c r="AU1073" s="253" t="s">
        <v>87</v>
      </c>
      <c r="AV1073" s="14" t="s">
        <v>87</v>
      </c>
      <c r="AW1073" s="14" t="s">
        <v>32</v>
      </c>
      <c r="AX1073" s="14" t="s">
        <v>76</v>
      </c>
      <c r="AY1073" s="253" t="s">
        <v>140</v>
      </c>
    </row>
    <row r="1074" s="14" customFormat="1">
      <c r="A1074" s="14"/>
      <c r="B1074" s="243"/>
      <c r="C1074" s="244"/>
      <c r="D1074" s="234" t="s">
        <v>150</v>
      </c>
      <c r="E1074" s="245" t="s">
        <v>1</v>
      </c>
      <c r="F1074" s="246" t="s">
        <v>2013</v>
      </c>
      <c r="G1074" s="244"/>
      <c r="H1074" s="247">
        <v>0.70399999999999996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150</v>
      </c>
      <c r="AU1074" s="253" t="s">
        <v>87</v>
      </c>
      <c r="AV1074" s="14" t="s">
        <v>87</v>
      </c>
      <c r="AW1074" s="14" t="s">
        <v>32</v>
      </c>
      <c r="AX1074" s="14" t="s">
        <v>76</v>
      </c>
      <c r="AY1074" s="253" t="s">
        <v>140</v>
      </c>
    </row>
    <row r="1075" s="16" customFormat="1">
      <c r="A1075" s="16"/>
      <c r="B1075" s="279"/>
      <c r="C1075" s="280"/>
      <c r="D1075" s="234" t="s">
        <v>150</v>
      </c>
      <c r="E1075" s="281" t="s">
        <v>1</v>
      </c>
      <c r="F1075" s="282" t="s">
        <v>611</v>
      </c>
      <c r="G1075" s="280"/>
      <c r="H1075" s="283">
        <v>17</v>
      </c>
      <c r="I1075" s="284"/>
      <c r="J1075" s="280"/>
      <c r="K1075" s="280"/>
      <c r="L1075" s="285"/>
      <c r="M1075" s="286"/>
      <c r="N1075" s="287"/>
      <c r="O1075" s="287"/>
      <c r="P1075" s="287"/>
      <c r="Q1075" s="287"/>
      <c r="R1075" s="287"/>
      <c r="S1075" s="287"/>
      <c r="T1075" s="288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T1075" s="289" t="s">
        <v>150</v>
      </c>
      <c r="AU1075" s="289" t="s">
        <v>87</v>
      </c>
      <c r="AV1075" s="16" t="s">
        <v>141</v>
      </c>
      <c r="AW1075" s="16" t="s">
        <v>32</v>
      </c>
      <c r="AX1075" s="16" t="s">
        <v>76</v>
      </c>
      <c r="AY1075" s="289" t="s">
        <v>140</v>
      </c>
    </row>
    <row r="1076" s="15" customFormat="1">
      <c r="A1076" s="15"/>
      <c r="B1076" s="254"/>
      <c r="C1076" s="255"/>
      <c r="D1076" s="234" t="s">
        <v>150</v>
      </c>
      <c r="E1076" s="256" t="s">
        <v>1</v>
      </c>
      <c r="F1076" s="257" t="s">
        <v>173</v>
      </c>
      <c r="G1076" s="255"/>
      <c r="H1076" s="258">
        <v>54.000000000000007</v>
      </c>
      <c r="I1076" s="259"/>
      <c r="J1076" s="255"/>
      <c r="K1076" s="255"/>
      <c r="L1076" s="260"/>
      <c r="M1076" s="261"/>
      <c r="N1076" s="262"/>
      <c r="O1076" s="262"/>
      <c r="P1076" s="262"/>
      <c r="Q1076" s="262"/>
      <c r="R1076" s="262"/>
      <c r="S1076" s="262"/>
      <c r="T1076" s="263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4" t="s">
        <v>150</v>
      </c>
      <c r="AU1076" s="264" t="s">
        <v>87</v>
      </c>
      <c r="AV1076" s="15" t="s">
        <v>148</v>
      </c>
      <c r="AW1076" s="15" t="s">
        <v>32</v>
      </c>
      <c r="AX1076" s="15" t="s">
        <v>84</v>
      </c>
      <c r="AY1076" s="264" t="s">
        <v>140</v>
      </c>
    </row>
    <row r="1077" s="2" customFormat="1" ht="33" customHeight="1">
      <c r="A1077" s="39"/>
      <c r="B1077" s="40"/>
      <c r="C1077" s="219" t="s">
        <v>2014</v>
      </c>
      <c r="D1077" s="219" t="s">
        <v>143</v>
      </c>
      <c r="E1077" s="220" t="s">
        <v>2015</v>
      </c>
      <c r="F1077" s="221" t="s">
        <v>2016</v>
      </c>
      <c r="G1077" s="222" t="s">
        <v>293</v>
      </c>
      <c r="H1077" s="223">
        <v>1</v>
      </c>
      <c r="I1077" s="224"/>
      <c r="J1077" s="225">
        <f>ROUND(I1077*H1077,2)</f>
        <v>0</v>
      </c>
      <c r="K1077" s="221" t="s">
        <v>1</v>
      </c>
      <c r="L1077" s="45"/>
      <c r="M1077" s="226" t="s">
        <v>1</v>
      </c>
      <c r="N1077" s="227" t="s">
        <v>41</v>
      </c>
      <c r="O1077" s="92"/>
      <c r="P1077" s="228">
        <f>O1077*H1077</f>
        <v>0</v>
      </c>
      <c r="Q1077" s="228">
        <v>0</v>
      </c>
      <c r="R1077" s="228">
        <f>Q1077*H1077</f>
        <v>0</v>
      </c>
      <c r="S1077" s="228">
        <v>0</v>
      </c>
      <c r="T1077" s="229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0" t="s">
        <v>148</v>
      </c>
      <c r="AT1077" s="230" t="s">
        <v>143</v>
      </c>
      <c r="AU1077" s="230" t="s">
        <v>87</v>
      </c>
      <c r="AY1077" s="18" t="s">
        <v>140</v>
      </c>
      <c r="BE1077" s="231">
        <f>IF(N1077="základní",J1077,0)</f>
        <v>0</v>
      </c>
      <c r="BF1077" s="231">
        <f>IF(N1077="snížená",J1077,0)</f>
        <v>0</v>
      </c>
      <c r="BG1077" s="231">
        <f>IF(N1077="zákl. přenesená",J1077,0)</f>
        <v>0</v>
      </c>
      <c r="BH1077" s="231">
        <f>IF(N1077="sníž. přenesená",J1077,0)</f>
        <v>0</v>
      </c>
      <c r="BI1077" s="231">
        <f>IF(N1077="nulová",J1077,0)</f>
        <v>0</v>
      </c>
      <c r="BJ1077" s="18" t="s">
        <v>84</v>
      </c>
      <c r="BK1077" s="231">
        <f>ROUND(I1077*H1077,2)</f>
        <v>0</v>
      </c>
      <c r="BL1077" s="18" t="s">
        <v>148</v>
      </c>
      <c r="BM1077" s="230" t="s">
        <v>2017</v>
      </c>
    </row>
    <row r="1078" s="2" customFormat="1" ht="33" customHeight="1">
      <c r="A1078" s="39"/>
      <c r="B1078" s="40"/>
      <c r="C1078" s="219" t="s">
        <v>2018</v>
      </c>
      <c r="D1078" s="219" t="s">
        <v>143</v>
      </c>
      <c r="E1078" s="220" t="s">
        <v>2019</v>
      </c>
      <c r="F1078" s="221" t="s">
        <v>2020</v>
      </c>
      <c r="G1078" s="222" t="s">
        <v>218</v>
      </c>
      <c r="H1078" s="223">
        <v>7.5</v>
      </c>
      <c r="I1078" s="224"/>
      <c r="J1078" s="225">
        <f>ROUND(I1078*H1078,2)</f>
        <v>0</v>
      </c>
      <c r="K1078" s="221" t="s">
        <v>147</v>
      </c>
      <c r="L1078" s="45"/>
      <c r="M1078" s="226" t="s">
        <v>1</v>
      </c>
      <c r="N1078" s="227" t="s">
        <v>41</v>
      </c>
      <c r="O1078" s="92"/>
      <c r="P1078" s="228">
        <f>O1078*H1078</f>
        <v>0</v>
      </c>
      <c r="Q1078" s="228">
        <v>0</v>
      </c>
      <c r="R1078" s="228">
        <f>Q1078*H1078</f>
        <v>0</v>
      </c>
      <c r="S1078" s="228">
        <v>0.016</v>
      </c>
      <c r="T1078" s="229">
        <f>S1078*H1078</f>
        <v>0.12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0" t="s">
        <v>280</v>
      </c>
      <c r="AT1078" s="230" t="s">
        <v>143</v>
      </c>
      <c r="AU1078" s="230" t="s">
        <v>87</v>
      </c>
      <c r="AY1078" s="18" t="s">
        <v>140</v>
      </c>
      <c r="BE1078" s="231">
        <f>IF(N1078="základní",J1078,0)</f>
        <v>0</v>
      </c>
      <c r="BF1078" s="231">
        <f>IF(N1078="snížená",J1078,0)</f>
        <v>0</v>
      </c>
      <c r="BG1078" s="231">
        <f>IF(N1078="zákl. přenesená",J1078,0)</f>
        <v>0</v>
      </c>
      <c r="BH1078" s="231">
        <f>IF(N1078="sníž. přenesená",J1078,0)</f>
        <v>0</v>
      </c>
      <c r="BI1078" s="231">
        <f>IF(N1078="nulová",J1078,0)</f>
        <v>0</v>
      </c>
      <c r="BJ1078" s="18" t="s">
        <v>84</v>
      </c>
      <c r="BK1078" s="231">
        <f>ROUND(I1078*H1078,2)</f>
        <v>0</v>
      </c>
      <c r="BL1078" s="18" t="s">
        <v>280</v>
      </c>
      <c r="BM1078" s="230" t="s">
        <v>2021</v>
      </c>
    </row>
    <row r="1079" s="13" customFormat="1">
      <c r="A1079" s="13"/>
      <c r="B1079" s="232"/>
      <c r="C1079" s="233"/>
      <c r="D1079" s="234" t="s">
        <v>150</v>
      </c>
      <c r="E1079" s="235" t="s">
        <v>1</v>
      </c>
      <c r="F1079" s="236" t="s">
        <v>2022</v>
      </c>
      <c r="G1079" s="233"/>
      <c r="H1079" s="235" t="s">
        <v>1</v>
      </c>
      <c r="I1079" s="237"/>
      <c r="J1079" s="233"/>
      <c r="K1079" s="233"/>
      <c r="L1079" s="238"/>
      <c r="M1079" s="239"/>
      <c r="N1079" s="240"/>
      <c r="O1079" s="240"/>
      <c r="P1079" s="240"/>
      <c r="Q1079" s="240"/>
      <c r="R1079" s="240"/>
      <c r="S1079" s="240"/>
      <c r="T1079" s="24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2" t="s">
        <v>150</v>
      </c>
      <c r="AU1079" s="242" t="s">
        <v>87</v>
      </c>
      <c r="AV1079" s="13" t="s">
        <v>84</v>
      </c>
      <c r="AW1079" s="13" t="s">
        <v>32</v>
      </c>
      <c r="AX1079" s="13" t="s">
        <v>76</v>
      </c>
      <c r="AY1079" s="242" t="s">
        <v>140</v>
      </c>
    </row>
    <row r="1080" s="14" customFormat="1">
      <c r="A1080" s="14"/>
      <c r="B1080" s="243"/>
      <c r="C1080" s="244"/>
      <c r="D1080" s="234" t="s">
        <v>150</v>
      </c>
      <c r="E1080" s="245" t="s">
        <v>1</v>
      </c>
      <c r="F1080" s="246" t="s">
        <v>2023</v>
      </c>
      <c r="G1080" s="244"/>
      <c r="H1080" s="247">
        <v>4.5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150</v>
      </c>
      <c r="AU1080" s="253" t="s">
        <v>87</v>
      </c>
      <c r="AV1080" s="14" t="s">
        <v>87</v>
      </c>
      <c r="AW1080" s="14" t="s">
        <v>32</v>
      </c>
      <c r="AX1080" s="14" t="s">
        <v>76</v>
      </c>
      <c r="AY1080" s="253" t="s">
        <v>140</v>
      </c>
    </row>
    <row r="1081" s="16" customFormat="1">
      <c r="A1081" s="16"/>
      <c r="B1081" s="279"/>
      <c r="C1081" s="280"/>
      <c r="D1081" s="234" t="s">
        <v>150</v>
      </c>
      <c r="E1081" s="281" t="s">
        <v>1</v>
      </c>
      <c r="F1081" s="282" t="s">
        <v>608</v>
      </c>
      <c r="G1081" s="280"/>
      <c r="H1081" s="283">
        <v>4.5</v>
      </c>
      <c r="I1081" s="284"/>
      <c r="J1081" s="280"/>
      <c r="K1081" s="280"/>
      <c r="L1081" s="285"/>
      <c r="M1081" s="286"/>
      <c r="N1081" s="287"/>
      <c r="O1081" s="287"/>
      <c r="P1081" s="287"/>
      <c r="Q1081" s="287"/>
      <c r="R1081" s="287"/>
      <c r="S1081" s="287"/>
      <c r="T1081" s="288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89" t="s">
        <v>150</v>
      </c>
      <c r="AU1081" s="289" t="s">
        <v>87</v>
      </c>
      <c r="AV1081" s="16" t="s">
        <v>141</v>
      </c>
      <c r="AW1081" s="16" t="s">
        <v>32</v>
      </c>
      <c r="AX1081" s="16" t="s">
        <v>76</v>
      </c>
      <c r="AY1081" s="289" t="s">
        <v>140</v>
      </c>
    </row>
    <row r="1082" s="13" customFormat="1">
      <c r="A1082" s="13"/>
      <c r="B1082" s="232"/>
      <c r="C1082" s="233"/>
      <c r="D1082" s="234" t="s">
        <v>150</v>
      </c>
      <c r="E1082" s="235" t="s">
        <v>1</v>
      </c>
      <c r="F1082" s="236" t="s">
        <v>2024</v>
      </c>
      <c r="G1082" s="233"/>
      <c r="H1082" s="235" t="s">
        <v>1</v>
      </c>
      <c r="I1082" s="237"/>
      <c r="J1082" s="233"/>
      <c r="K1082" s="233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2" t="s">
        <v>150</v>
      </c>
      <c r="AU1082" s="242" t="s">
        <v>87</v>
      </c>
      <c r="AV1082" s="13" t="s">
        <v>84</v>
      </c>
      <c r="AW1082" s="13" t="s">
        <v>32</v>
      </c>
      <c r="AX1082" s="13" t="s">
        <v>76</v>
      </c>
      <c r="AY1082" s="242" t="s">
        <v>140</v>
      </c>
    </row>
    <row r="1083" s="14" customFormat="1">
      <c r="A1083" s="14"/>
      <c r="B1083" s="243"/>
      <c r="C1083" s="244"/>
      <c r="D1083" s="234" t="s">
        <v>150</v>
      </c>
      <c r="E1083" s="245" t="s">
        <v>1</v>
      </c>
      <c r="F1083" s="246" t="s">
        <v>2025</v>
      </c>
      <c r="G1083" s="244"/>
      <c r="H1083" s="247">
        <v>3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150</v>
      </c>
      <c r="AU1083" s="253" t="s">
        <v>87</v>
      </c>
      <c r="AV1083" s="14" t="s">
        <v>87</v>
      </c>
      <c r="AW1083" s="14" t="s">
        <v>32</v>
      </c>
      <c r="AX1083" s="14" t="s">
        <v>76</v>
      </c>
      <c r="AY1083" s="253" t="s">
        <v>140</v>
      </c>
    </row>
    <row r="1084" s="16" customFormat="1">
      <c r="A1084" s="16"/>
      <c r="B1084" s="279"/>
      <c r="C1084" s="280"/>
      <c r="D1084" s="234" t="s">
        <v>150</v>
      </c>
      <c r="E1084" s="281" t="s">
        <v>1</v>
      </c>
      <c r="F1084" s="282" t="s">
        <v>611</v>
      </c>
      <c r="G1084" s="280"/>
      <c r="H1084" s="283">
        <v>3</v>
      </c>
      <c r="I1084" s="284"/>
      <c r="J1084" s="280"/>
      <c r="K1084" s="280"/>
      <c r="L1084" s="285"/>
      <c r="M1084" s="286"/>
      <c r="N1084" s="287"/>
      <c r="O1084" s="287"/>
      <c r="P1084" s="287"/>
      <c r="Q1084" s="287"/>
      <c r="R1084" s="287"/>
      <c r="S1084" s="287"/>
      <c r="T1084" s="288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89" t="s">
        <v>150</v>
      </c>
      <c r="AU1084" s="289" t="s">
        <v>87</v>
      </c>
      <c r="AV1084" s="16" t="s">
        <v>141</v>
      </c>
      <c r="AW1084" s="16" t="s">
        <v>32</v>
      </c>
      <c r="AX1084" s="16" t="s">
        <v>76</v>
      </c>
      <c r="AY1084" s="289" t="s">
        <v>140</v>
      </c>
    </row>
    <row r="1085" s="15" customFormat="1">
      <c r="A1085" s="15"/>
      <c r="B1085" s="254"/>
      <c r="C1085" s="255"/>
      <c r="D1085" s="234" t="s">
        <v>150</v>
      </c>
      <c r="E1085" s="256" t="s">
        <v>1</v>
      </c>
      <c r="F1085" s="257" t="s">
        <v>173</v>
      </c>
      <c r="G1085" s="255"/>
      <c r="H1085" s="258">
        <v>7.5</v>
      </c>
      <c r="I1085" s="259"/>
      <c r="J1085" s="255"/>
      <c r="K1085" s="255"/>
      <c r="L1085" s="260"/>
      <c r="M1085" s="261"/>
      <c r="N1085" s="262"/>
      <c r="O1085" s="262"/>
      <c r="P1085" s="262"/>
      <c r="Q1085" s="262"/>
      <c r="R1085" s="262"/>
      <c r="S1085" s="262"/>
      <c r="T1085" s="263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4" t="s">
        <v>150</v>
      </c>
      <c r="AU1085" s="264" t="s">
        <v>87</v>
      </c>
      <c r="AV1085" s="15" t="s">
        <v>148</v>
      </c>
      <c r="AW1085" s="15" t="s">
        <v>32</v>
      </c>
      <c r="AX1085" s="15" t="s">
        <v>84</v>
      </c>
      <c r="AY1085" s="264" t="s">
        <v>140</v>
      </c>
    </row>
    <row r="1086" s="2" customFormat="1" ht="24.15" customHeight="1">
      <c r="A1086" s="39"/>
      <c r="B1086" s="40"/>
      <c r="C1086" s="219" t="s">
        <v>2026</v>
      </c>
      <c r="D1086" s="219" t="s">
        <v>143</v>
      </c>
      <c r="E1086" s="220" t="s">
        <v>2027</v>
      </c>
      <c r="F1086" s="221" t="s">
        <v>2028</v>
      </c>
      <c r="G1086" s="222" t="s">
        <v>218</v>
      </c>
      <c r="H1086" s="223">
        <v>7</v>
      </c>
      <c r="I1086" s="224"/>
      <c r="J1086" s="225">
        <f>ROUND(I1086*H1086,2)</f>
        <v>0</v>
      </c>
      <c r="K1086" s="221" t="s">
        <v>147</v>
      </c>
      <c r="L1086" s="45"/>
      <c r="M1086" s="226" t="s">
        <v>1</v>
      </c>
      <c r="N1086" s="227" t="s">
        <v>41</v>
      </c>
      <c r="O1086" s="92"/>
      <c r="P1086" s="228">
        <f>O1086*H1086</f>
        <v>0</v>
      </c>
      <c r="Q1086" s="228">
        <v>0</v>
      </c>
      <c r="R1086" s="228">
        <f>Q1086*H1086</f>
        <v>0</v>
      </c>
      <c r="S1086" s="228">
        <v>0.00248</v>
      </c>
      <c r="T1086" s="229">
        <f>S1086*H1086</f>
        <v>0.01736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30" t="s">
        <v>280</v>
      </c>
      <c r="AT1086" s="230" t="s">
        <v>143</v>
      </c>
      <c r="AU1086" s="230" t="s">
        <v>87</v>
      </c>
      <c r="AY1086" s="18" t="s">
        <v>140</v>
      </c>
      <c r="BE1086" s="231">
        <f>IF(N1086="základní",J1086,0)</f>
        <v>0</v>
      </c>
      <c r="BF1086" s="231">
        <f>IF(N1086="snížená",J1086,0)</f>
        <v>0</v>
      </c>
      <c r="BG1086" s="231">
        <f>IF(N1086="zákl. přenesená",J1086,0)</f>
        <v>0</v>
      </c>
      <c r="BH1086" s="231">
        <f>IF(N1086="sníž. přenesená",J1086,0)</f>
        <v>0</v>
      </c>
      <c r="BI1086" s="231">
        <f>IF(N1086="nulová",J1086,0)</f>
        <v>0</v>
      </c>
      <c r="BJ1086" s="18" t="s">
        <v>84</v>
      </c>
      <c r="BK1086" s="231">
        <f>ROUND(I1086*H1086,2)</f>
        <v>0</v>
      </c>
      <c r="BL1086" s="18" t="s">
        <v>280</v>
      </c>
      <c r="BM1086" s="230" t="s">
        <v>2029</v>
      </c>
    </row>
    <row r="1087" s="13" customFormat="1">
      <c r="A1087" s="13"/>
      <c r="B1087" s="232"/>
      <c r="C1087" s="233"/>
      <c r="D1087" s="234" t="s">
        <v>150</v>
      </c>
      <c r="E1087" s="235" t="s">
        <v>1</v>
      </c>
      <c r="F1087" s="236" t="s">
        <v>2030</v>
      </c>
      <c r="G1087" s="233"/>
      <c r="H1087" s="235" t="s">
        <v>1</v>
      </c>
      <c r="I1087" s="237"/>
      <c r="J1087" s="233"/>
      <c r="K1087" s="233"/>
      <c r="L1087" s="238"/>
      <c r="M1087" s="239"/>
      <c r="N1087" s="240"/>
      <c r="O1087" s="240"/>
      <c r="P1087" s="240"/>
      <c r="Q1087" s="240"/>
      <c r="R1087" s="240"/>
      <c r="S1087" s="240"/>
      <c r="T1087" s="24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2" t="s">
        <v>150</v>
      </c>
      <c r="AU1087" s="242" t="s">
        <v>87</v>
      </c>
      <c r="AV1087" s="13" t="s">
        <v>84</v>
      </c>
      <c r="AW1087" s="13" t="s">
        <v>32</v>
      </c>
      <c r="AX1087" s="13" t="s">
        <v>76</v>
      </c>
      <c r="AY1087" s="242" t="s">
        <v>140</v>
      </c>
    </row>
    <row r="1088" s="14" customFormat="1">
      <c r="A1088" s="14"/>
      <c r="B1088" s="243"/>
      <c r="C1088" s="244"/>
      <c r="D1088" s="234" t="s">
        <v>150</v>
      </c>
      <c r="E1088" s="245" t="s">
        <v>1</v>
      </c>
      <c r="F1088" s="246" t="s">
        <v>2031</v>
      </c>
      <c r="G1088" s="244"/>
      <c r="H1088" s="247">
        <v>7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150</v>
      </c>
      <c r="AU1088" s="253" t="s">
        <v>87</v>
      </c>
      <c r="AV1088" s="14" t="s">
        <v>87</v>
      </c>
      <c r="AW1088" s="14" t="s">
        <v>32</v>
      </c>
      <c r="AX1088" s="14" t="s">
        <v>84</v>
      </c>
      <c r="AY1088" s="253" t="s">
        <v>140</v>
      </c>
    </row>
    <row r="1089" s="2" customFormat="1" ht="16.5" customHeight="1">
      <c r="A1089" s="39"/>
      <c r="B1089" s="40"/>
      <c r="C1089" s="219" t="s">
        <v>2032</v>
      </c>
      <c r="D1089" s="219" t="s">
        <v>143</v>
      </c>
      <c r="E1089" s="220" t="s">
        <v>2033</v>
      </c>
      <c r="F1089" s="221" t="s">
        <v>2034</v>
      </c>
      <c r="G1089" s="222" t="s">
        <v>218</v>
      </c>
      <c r="H1089" s="223">
        <v>12</v>
      </c>
      <c r="I1089" s="224"/>
      <c r="J1089" s="225">
        <f>ROUND(I1089*H1089,2)</f>
        <v>0</v>
      </c>
      <c r="K1089" s="221" t="s">
        <v>147</v>
      </c>
      <c r="L1089" s="45"/>
      <c r="M1089" s="226" t="s">
        <v>1</v>
      </c>
      <c r="N1089" s="227" t="s">
        <v>41</v>
      </c>
      <c r="O1089" s="92"/>
      <c r="P1089" s="228">
        <f>O1089*H1089</f>
        <v>0</v>
      </c>
      <c r="Q1089" s="228">
        <v>0</v>
      </c>
      <c r="R1089" s="228">
        <f>Q1089*H1089</f>
        <v>0</v>
      </c>
      <c r="S1089" s="228">
        <v>0.0016999999999999999</v>
      </c>
      <c r="T1089" s="229">
        <f>S1089*H1089</f>
        <v>0.020399999999999998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30" t="s">
        <v>148</v>
      </c>
      <c r="AT1089" s="230" t="s">
        <v>143</v>
      </c>
      <c r="AU1089" s="230" t="s">
        <v>87</v>
      </c>
      <c r="AY1089" s="18" t="s">
        <v>140</v>
      </c>
      <c r="BE1089" s="231">
        <f>IF(N1089="základní",J1089,0)</f>
        <v>0</v>
      </c>
      <c r="BF1089" s="231">
        <f>IF(N1089="snížená",J1089,0)</f>
        <v>0</v>
      </c>
      <c r="BG1089" s="231">
        <f>IF(N1089="zákl. přenesená",J1089,0)</f>
        <v>0</v>
      </c>
      <c r="BH1089" s="231">
        <f>IF(N1089="sníž. přenesená",J1089,0)</f>
        <v>0</v>
      </c>
      <c r="BI1089" s="231">
        <f>IF(N1089="nulová",J1089,0)</f>
        <v>0</v>
      </c>
      <c r="BJ1089" s="18" t="s">
        <v>84</v>
      </c>
      <c r="BK1089" s="231">
        <f>ROUND(I1089*H1089,2)</f>
        <v>0</v>
      </c>
      <c r="BL1089" s="18" t="s">
        <v>148</v>
      </c>
      <c r="BM1089" s="230" t="s">
        <v>2035</v>
      </c>
    </row>
    <row r="1090" s="2" customFormat="1" ht="16.5" customHeight="1">
      <c r="A1090" s="39"/>
      <c r="B1090" s="40"/>
      <c r="C1090" s="219" t="s">
        <v>2036</v>
      </c>
      <c r="D1090" s="219" t="s">
        <v>143</v>
      </c>
      <c r="E1090" s="220" t="s">
        <v>303</v>
      </c>
      <c r="F1090" s="221" t="s">
        <v>304</v>
      </c>
      <c r="G1090" s="222" t="s">
        <v>218</v>
      </c>
      <c r="H1090" s="223">
        <v>124</v>
      </c>
      <c r="I1090" s="224"/>
      <c r="J1090" s="225">
        <f>ROUND(I1090*H1090,2)</f>
        <v>0</v>
      </c>
      <c r="K1090" s="221" t="s">
        <v>147</v>
      </c>
      <c r="L1090" s="45"/>
      <c r="M1090" s="226" t="s">
        <v>1</v>
      </c>
      <c r="N1090" s="227" t="s">
        <v>41</v>
      </c>
      <c r="O1090" s="92"/>
      <c r="P1090" s="228">
        <f>O1090*H1090</f>
        <v>0</v>
      </c>
      <c r="Q1090" s="228">
        <v>0</v>
      </c>
      <c r="R1090" s="228">
        <f>Q1090*H1090</f>
        <v>0</v>
      </c>
      <c r="S1090" s="228">
        <v>0.00167</v>
      </c>
      <c r="T1090" s="229">
        <f>S1090*H1090</f>
        <v>0.20708000000000001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0" t="s">
        <v>148</v>
      </c>
      <c r="AT1090" s="230" t="s">
        <v>143</v>
      </c>
      <c r="AU1090" s="230" t="s">
        <v>87</v>
      </c>
      <c r="AY1090" s="18" t="s">
        <v>140</v>
      </c>
      <c r="BE1090" s="231">
        <f>IF(N1090="základní",J1090,0)</f>
        <v>0</v>
      </c>
      <c r="BF1090" s="231">
        <f>IF(N1090="snížená",J1090,0)</f>
        <v>0</v>
      </c>
      <c r="BG1090" s="231">
        <f>IF(N1090="zákl. přenesená",J1090,0)</f>
        <v>0</v>
      </c>
      <c r="BH1090" s="231">
        <f>IF(N1090="sníž. přenesená",J1090,0)</f>
        <v>0</v>
      </c>
      <c r="BI1090" s="231">
        <f>IF(N1090="nulová",J1090,0)</f>
        <v>0</v>
      </c>
      <c r="BJ1090" s="18" t="s">
        <v>84</v>
      </c>
      <c r="BK1090" s="231">
        <f>ROUND(I1090*H1090,2)</f>
        <v>0</v>
      </c>
      <c r="BL1090" s="18" t="s">
        <v>148</v>
      </c>
      <c r="BM1090" s="230" t="s">
        <v>2037</v>
      </c>
    </row>
    <row r="1091" s="13" customFormat="1">
      <c r="A1091" s="13"/>
      <c r="B1091" s="232"/>
      <c r="C1091" s="233"/>
      <c r="D1091" s="234" t="s">
        <v>150</v>
      </c>
      <c r="E1091" s="235" t="s">
        <v>1</v>
      </c>
      <c r="F1091" s="236" t="s">
        <v>1737</v>
      </c>
      <c r="G1091" s="233"/>
      <c r="H1091" s="235" t="s">
        <v>1</v>
      </c>
      <c r="I1091" s="237"/>
      <c r="J1091" s="233"/>
      <c r="K1091" s="233"/>
      <c r="L1091" s="238"/>
      <c r="M1091" s="239"/>
      <c r="N1091" s="240"/>
      <c r="O1091" s="240"/>
      <c r="P1091" s="240"/>
      <c r="Q1091" s="240"/>
      <c r="R1091" s="240"/>
      <c r="S1091" s="240"/>
      <c r="T1091" s="24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2" t="s">
        <v>150</v>
      </c>
      <c r="AU1091" s="242" t="s">
        <v>87</v>
      </c>
      <c r="AV1091" s="13" t="s">
        <v>84</v>
      </c>
      <c r="AW1091" s="13" t="s">
        <v>32</v>
      </c>
      <c r="AX1091" s="13" t="s">
        <v>76</v>
      </c>
      <c r="AY1091" s="242" t="s">
        <v>140</v>
      </c>
    </row>
    <row r="1092" s="14" customFormat="1">
      <c r="A1092" s="14"/>
      <c r="B1092" s="243"/>
      <c r="C1092" s="244"/>
      <c r="D1092" s="234" t="s">
        <v>150</v>
      </c>
      <c r="E1092" s="245" t="s">
        <v>1</v>
      </c>
      <c r="F1092" s="246" t="s">
        <v>2038</v>
      </c>
      <c r="G1092" s="244"/>
      <c r="H1092" s="247">
        <v>25.75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150</v>
      </c>
      <c r="AU1092" s="253" t="s">
        <v>87</v>
      </c>
      <c r="AV1092" s="14" t="s">
        <v>87</v>
      </c>
      <c r="AW1092" s="14" t="s">
        <v>32</v>
      </c>
      <c r="AX1092" s="14" t="s">
        <v>76</v>
      </c>
      <c r="AY1092" s="253" t="s">
        <v>140</v>
      </c>
    </row>
    <row r="1093" s="13" customFormat="1">
      <c r="A1093" s="13"/>
      <c r="B1093" s="232"/>
      <c r="C1093" s="233"/>
      <c r="D1093" s="234" t="s">
        <v>150</v>
      </c>
      <c r="E1093" s="235" t="s">
        <v>1</v>
      </c>
      <c r="F1093" s="236" t="s">
        <v>1739</v>
      </c>
      <c r="G1093" s="233"/>
      <c r="H1093" s="235" t="s">
        <v>1</v>
      </c>
      <c r="I1093" s="237"/>
      <c r="J1093" s="233"/>
      <c r="K1093" s="233"/>
      <c r="L1093" s="238"/>
      <c r="M1093" s="239"/>
      <c r="N1093" s="240"/>
      <c r="O1093" s="240"/>
      <c r="P1093" s="240"/>
      <c r="Q1093" s="240"/>
      <c r="R1093" s="240"/>
      <c r="S1093" s="240"/>
      <c r="T1093" s="24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2" t="s">
        <v>150</v>
      </c>
      <c r="AU1093" s="242" t="s">
        <v>87</v>
      </c>
      <c r="AV1093" s="13" t="s">
        <v>84</v>
      </c>
      <c r="AW1093" s="13" t="s">
        <v>32</v>
      </c>
      <c r="AX1093" s="13" t="s">
        <v>76</v>
      </c>
      <c r="AY1093" s="242" t="s">
        <v>140</v>
      </c>
    </row>
    <row r="1094" s="14" customFormat="1">
      <c r="A1094" s="14"/>
      <c r="B1094" s="243"/>
      <c r="C1094" s="244"/>
      <c r="D1094" s="234" t="s">
        <v>150</v>
      </c>
      <c r="E1094" s="245" t="s">
        <v>1</v>
      </c>
      <c r="F1094" s="246" t="s">
        <v>2039</v>
      </c>
      <c r="G1094" s="244"/>
      <c r="H1094" s="247">
        <v>11.9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150</v>
      </c>
      <c r="AU1094" s="253" t="s">
        <v>87</v>
      </c>
      <c r="AV1094" s="14" t="s">
        <v>87</v>
      </c>
      <c r="AW1094" s="14" t="s">
        <v>32</v>
      </c>
      <c r="AX1094" s="14" t="s">
        <v>76</v>
      </c>
      <c r="AY1094" s="253" t="s">
        <v>140</v>
      </c>
    </row>
    <row r="1095" s="13" customFormat="1">
      <c r="A1095" s="13"/>
      <c r="B1095" s="232"/>
      <c r="C1095" s="233"/>
      <c r="D1095" s="234" t="s">
        <v>150</v>
      </c>
      <c r="E1095" s="235" t="s">
        <v>1</v>
      </c>
      <c r="F1095" s="236" t="s">
        <v>2040</v>
      </c>
      <c r="G1095" s="233"/>
      <c r="H1095" s="235" t="s">
        <v>1</v>
      </c>
      <c r="I1095" s="237"/>
      <c r="J1095" s="233"/>
      <c r="K1095" s="233"/>
      <c r="L1095" s="238"/>
      <c r="M1095" s="239"/>
      <c r="N1095" s="240"/>
      <c r="O1095" s="240"/>
      <c r="P1095" s="240"/>
      <c r="Q1095" s="240"/>
      <c r="R1095" s="240"/>
      <c r="S1095" s="240"/>
      <c r="T1095" s="24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2" t="s">
        <v>150</v>
      </c>
      <c r="AU1095" s="242" t="s">
        <v>87</v>
      </c>
      <c r="AV1095" s="13" t="s">
        <v>84</v>
      </c>
      <c r="AW1095" s="13" t="s">
        <v>32</v>
      </c>
      <c r="AX1095" s="13" t="s">
        <v>76</v>
      </c>
      <c r="AY1095" s="242" t="s">
        <v>140</v>
      </c>
    </row>
    <row r="1096" s="14" customFormat="1">
      <c r="A1096" s="14"/>
      <c r="B1096" s="243"/>
      <c r="C1096" s="244"/>
      <c r="D1096" s="234" t="s">
        <v>150</v>
      </c>
      <c r="E1096" s="245" t="s">
        <v>1</v>
      </c>
      <c r="F1096" s="246" t="s">
        <v>2041</v>
      </c>
      <c r="G1096" s="244"/>
      <c r="H1096" s="247">
        <v>9.3000000000000007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150</v>
      </c>
      <c r="AU1096" s="253" t="s">
        <v>87</v>
      </c>
      <c r="AV1096" s="14" t="s">
        <v>87</v>
      </c>
      <c r="AW1096" s="14" t="s">
        <v>32</v>
      </c>
      <c r="AX1096" s="14" t="s">
        <v>76</v>
      </c>
      <c r="AY1096" s="253" t="s">
        <v>140</v>
      </c>
    </row>
    <row r="1097" s="13" customFormat="1">
      <c r="A1097" s="13"/>
      <c r="B1097" s="232"/>
      <c r="C1097" s="233"/>
      <c r="D1097" s="234" t="s">
        <v>150</v>
      </c>
      <c r="E1097" s="235" t="s">
        <v>1</v>
      </c>
      <c r="F1097" s="236" t="s">
        <v>2042</v>
      </c>
      <c r="G1097" s="233"/>
      <c r="H1097" s="235" t="s">
        <v>1</v>
      </c>
      <c r="I1097" s="237"/>
      <c r="J1097" s="233"/>
      <c r="K1097" s="233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150</v>
      </c>
      <c r="AU1097" s="242" t="s">
        <v>87</v>
      </c>
      <c r="AV1097" s="13" t="s">
        <v>84</v>
      </c>
      <c r="AW1097" s="13" t="s">
        <v>32</v>
      </c>
      <c r="AX1097" s="13" t="s">
        <v>76</v>
      </c>
      <c r="AY1097" s="242" t="s">
        <v>140</v>
      </c>
    </row>
    <row r="1098" s="14" customFormat="1">
      <c r="A1098" s="14"/>
      <c r="B1098" s="243"/>
      <c r="C1098" s="244"/>
      <c r="D1098" s="234" t="s">
        <v>150</v>
      </c>
      <c r="E1098" s="245" t="s">
        <v>1</v>
      </c>
      <c r="F1098" s="246" t="s">
        <v>2043</v>
      </c>
      <c r="G1098" s="244"/>
      <c r="H1098" s="247">
        <v>33.200000000000003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150</v>
      </c>
      <c r="AU1098" s="253" t="s">
        <v>87</v>
      </c>
      <c r="AV1098" s="14" t="s">
        <v>87</v>
      </c>
      <c r="AW1098" s="14" t="s">
        <v>32</v>
      </c>
      <c r="AX1098" s="14" t="s">
        <v>76</v>
      </c>
      <c r="AY1098" s="253" t="s">
        <v>140</v>
      </c>
    </row>
    <row r="1099" s="13" customFormat="1">
      <c r="A1099" s="13"/>
      <c r="B1099" s="232"/>
      <c r="C1099" s="233"/>
      <c r="D1099" s="234" t="s">
        <v>150</v>
      </c>
      <c r="E1099" s="235" t="s">
        <v>1</v>
      </c>
      <c r="F1099" s="236" t="s">
        <v>1741</v>
      </c>
      <c r="G1099" s="233"/>
      <c r="H1099" s="235" t="s">
        <v>1</v>
      </c>
      <c r="I1099" s="237"/>
      <c r="J1099" s="233"/>
      <c r="K1099" s="233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2" t="s">
        <v>150</v>
      </c>
      <c r="AU1099" s="242" t="s">
        <v>87</v>
      </c>
      <c r="AV1099" s="13" t="s">
        <v>84</v>
      </c>
      <c r="AW1099" s="13" t="s">
        <v>32</v>
      </c>
      <c r="AX1099" s="13" t="s">
        <v>76</v>
      </c>
      <c r="AY1099" s="242" t="s">
        <v>140</v>
      </c>
    </row>
    <row r="1100" s="14" customFormat="1">
      <c r="A1100" s="14"/>
      <c r="B1100" s="243"/>
      <c r="C1100" s="244"/>
      <c r="D1100" s="234" t="s">
        <v>150</v>
      </c>
      <c r="E1100" s="245" t="s">
        <v>1</v>
      </c>
      <c r="F1100" s="246" t="s">
        <v>2044</v>
      </c>
      <c r="G1100" s="244"/>
      <c r="H1100" s="247">
        <v>32.399999999999999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150</v>
      </c>
      <c r="AU1100" s="253" t="s">
        <v>87</v>
      </c>
      <c r="AV1100" s="14" t="s">
        <v>87</v>
      </c>
      <c r="AW1100" s="14" t="s">
        <v>32</v>
      </c>
      <c r="AX1100" s="14" t="s">
        <v>76</v>
      </c>
      <c r="AY1100" s="253" t="s">
        <v>140</v>
      </c>
    </row>
    <row r="1101" s="13" customFormat="1">
      <c r="A1101" s="13"/>
      <c r="B1101" s="232"/>
      <c r="C1101" s="233"/>
      <c r="D1101" s="234" t="s">
        <v>150</v>
      </c>
      <c r="E1101" s="235" t="s">
        <v>1</v>
      </c>
      <c r="F1101" s="236" t="s">
        <v>1743</v>
      </c>
      <c r="G1101" s="233"/>
      <c r="H1101" s="235" t="s">
        <v>1</v>
      </c>
      <c r="I1101" s="237"/>
      <c r="J1101" s="233"/>
      <c r="K1101" s="233"/>
      <c r="L1101" s="238"/>
      <c r="M1101" s="239"/>
      <c r="N1101" s="240"/>
      <c r="O1101" s="240"/>
      <c r="P1101" s="240"/>
      <c r="Q1101" s="240"/>
      <c r="R1101" s="240"/>
      <c r="S1101" s="240"/>
      <c r="T1101" s="24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2" t="s">
        <v>150</v>
      </c>
      <c r="AU1101" s="242" t="s">
        <v>87</v>
      </c>
      <c r="AV1101" s="13" t="s">
        <v>84</v>
      </c>
      <c r="AW1101" s="13" t="s">
        <v>32</v>
      </c>
      <c r="AX1101" s="13" t="s">
        <v>76</v>
      </c>
      <c r="AY1101" s="242" t="s">
        <v>140</v>
      </c>
    </row>
    <row r="1102" s="14" customFormat="1">
      <c r="A1102" s="14"/>
      <c r="B1102" s="243"/>
      <c r="C1102" s="244"/>
      <c r="D1102" s="234" t="s">
        <v>150</v>
      </c>
      <c r="E1102" s="245" t="s">
        <v>1</v>
      </c>
      <c r="F1102" s="246" t="s">
        <v>2045</v>
      </c>
      <c r="G1102" s="244"/>
      <c r="H1102" s="247">
        <v>3.6000000000000001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150</v>
      </c>
      <c r="AU1102" s="253" t="s">
        <v>87</v>
      </c>
      <c r="AV1102" s="14" t="s">
        <v>87</v>
      </c>
      <c r="AW1102" s="14" t="s">
        <v>32</v>
      </c>
      <c r="AX1102" s="14" t="s">
        <v>76</v>
      </c>
      <c r="AY1102" s="253" t="s">
        <v>140</v>
      </c>
    </row>
    <row r="1103" s="13" customFormat="1">
      <c r="A1103" s="13"/>
      <c r="B1103" s="232"/>
      <c r="C1103" s="233"/>
      <c r="D1103" s="234" t="s">
        <v>150</v>
      </c>
      <c r="E1103" s="235" t="s">
        <v>1</v>
      </c>
      <c r="F1103" s="236" t="s">
        <v>2046</v>
      </c>
      <c r="G1103" s="233"/>
      <c r="H1103" s="235" t="s">
        <v>1</v>
      </c>
      <c r="I1103" s="237"/>
      <c r="J1103" s="233"/>
      <c r="K1103" s="233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150</v>
      </c>
      <c r="AU1103" s="242" t="s">
        <v>87</v>
      </c>
      <c r="AV1103" s="13" t="s">
        <v>84</v>
      </c>
      <c r="AW1103" s="13" t="s">
        <v>32</v>
      </c>
      <c r="AX1103" s="13" t="s">
        <v>76</v>
      </c>
      <c r="AY1103" s="242" t="s">
        <v>140</v>
      </c>
    </row>
    <row r="1104" s="14" customFormat="1">
      <c r="A1104" s="14"/>
      <c r="B1104" s="243"/>
      <c r="C1104" s="244"/>
      <c r="D1104" s="234" t="s">
        <v>150</v>
      </c>
      <c r="E1104" s="245" t="s">
        <v>1</v>
      </c>
      <c r="F1104" s="246" t="s">
        <v>2047</v>
      </c>
      <c r="G1104" s="244"/>
      <c r="H1104" s="247">
        <v>1.2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150</v>
      </c>
      <c r="AU1104" s="253" t="s">
        <v>87</v>
      </c>
      <c r="AV1104" s="14" t="s">
        <v>87</v>
      </c>
      <c r="AW1104" s="14" t="s">
        <v>32</v>
      </c>
      <c r="AX1104" s="14" t="s">
        <v>76</v>
      </c>
      <c r="AY1104" s="253" t="s">
        <v>140</v>
      </c>
    </row>
    <row r="1105" s="14" customFormat="1">
      <c r="A1105" s="14"/>
      <c r="B1105" s="243"/>
      <c r="C1105" s="244"/>
      <c r="D1105" s="234" t="s">
        <v>150</v>
      </c>
      <c r="E1105" s="245" t="s">
        <v>1</v>
      </c>
      <c r="F1105" s="246" t="s">
        <v>2048</v>
      </c>
      <c r="G1105" s="244"/>
      <c r="H1105" s="247">
        <v>6.6500000000000004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150</v>
      </c>
      <c r="AU1105" s="253" t="s">
        <v>87</v>
      </c>
      <c r="AV1105" s="14" t="s">
        <v>87</v>
      </c>
      <c r="AW1105" s="14" t="s">
        <v>32</v>
      </c>
      <c r="AX1105" s="14" t="s">
        <v>76</v>
      </c>
      <c r="AY1105" s="253" t="s">
        <v>140</v>
      </c>
    </row>
    <row r="1106" s="15" customFormat="1">
      <c r="A1106" s="15"/>
      <c r="B1106" s="254"/>
      <c r="C1106" s="255"/>
      <c r="D1106" s="234" t="s">
        <v>150</v>
      </c>
      <c r="E1106" s="256" t="s">
        <v>1</v>
      </c>
      <c r="F1106" s="257" t="s">
        <v>173</v>
      </c>
      <c r="G1106" s="255"/>
      <c r="H1106" s="258">
        <v>124.00000000000001</v>
      </c>
      <c r="I1106" s="259"/>
      <c r="J1106" s="255"/>
      <c r="K1106" s="255"/>
      <c r="L1106" s="260"/>
      <c r="M1106" s="261"/>
      <c r="N1106" s="262"/>
      <c r="O1106" s="262"/>
      <c r="P1106" s="262"/>
      <c r="Q1106" s="262"/>
      <c r="R1106" s="262"/>
      <c r="S1106" s="262"/>
      <c r="T1106" s="263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4" t="s">
        <v>150</v>
      </c>
      <c r="AU1106" s="264" t="s">
        <v>87</v>
      </c>
      <c r="AV1106" s="15" t="s">
        <v>148</v>
      </c>
      <c r="AW1106" s="15" t="s">
        <v>32</v>
      </c>
      <c r="AX1106" s="15" t="s">
        <v>84</v>
      </c>
      <c r="AY1106" s="264" t="s">
        <v>140</v>
      </c>
    </row>
    <row r="1107" s="2" customFormat="1" ht="21.75" customHeight="1">
      <c r="A1107" s="39"/>
      <c r="B1107" s="40"/>
      <c r="C1107" s="219" t="s">
        <v>2049</v>
      </c>
      <c r="D1107" s="219" t="s">
        <v>143</v>
      </c>
      <c r="E1107" s="220" t="s">
        <v>313</v>
      </c>
      <c r="F1107" s="221" t="s">
        <v>314</v>
      </c>
      <c r="G1107" s="222" t="s">
        <v>218</v>
      </c>
      <c r="H1107" s="223">
        <v>845.39999999999998</v>
      </c>
      <c r="I1107" s="224"/>
      <c r="J1107" s="225">
        <f>ROUND(I1107*H1107,2)</f>
        <v>0</v>
      </c>
      <c r="K1107" s="221" t="s">
        <v>147</v>
      </c>
      <c r="L1107" s="45"/>
      <c r="M1107" s="226" t="s">
        <v>1</v>
      </c>
      <c r="N1107" s="227" t="s">
        <v>41</v>
      </c>
      <c r="O1107" s="92"/>
      <c r="P1107" s="228">
        <f>O1107*H1107</f>
        <v>0</v>
      </c>
      <c r="Q1107" s="228">
        <v>0</v>
      </c>
      <c r="R1107" s="228">
        <f>Q1107*H1107</f>
        <v>0</v>
      </c>
      <c r="S1107" s="228">
        <v>0.0022300000000000002</v>
      </c>
      <c r="T1107" s="229">
        <f>S1107*H1107</f>
        <v>1.8852420000000001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0" t="s">
        <v>148</v>
      </c>
      <c r="AT1107" s="230" t="s">
        <v>143</v>
      </c>
      <c r="AU1107" s="230" t="s">
        <v>87</v>
      </c>
      <c r="AY1107" s="18" t="s">
        <v>140</v>
      </c>
      <c r="BE1107" s="231">
        <f>IF(N1107="základní",J1107,0)</f>
        <v>0</v>
      </c>
      <c r="BF1107" s="231">
        <f>IF(N1107="snížená",J1107,0)</f>
        <v>0</v>
      </c>
      <c r="BG1107" s="231">
        <f>IF(N1107="zákl. přenesená",J1107,0)</f>
        <v>0</v>
      </c>
      <c r="BH1107" s="231">
        <f>IF(N1107="sníž. přenesená",J1107,0)</f>
        <v>0</v>
      </c>
      <c r="BI1107" s="231">
        <f>IF(N1107="nulová",J1107,0)</f>
        <v>0</v>
      </c>
      <c r="BJ1107" s="18" t="s">
        <v>84</v>
      </c>
      <c r="BK1107" s="231">
        <f>ROUND(I1107*H1107,2)</f>
        <v>0</v>
      </c>
      <c r="BL1107" s="18" t="s">
        <v>148</v>
      </c>
      <c r="BM1107" s="230" t="s">
        <v>2050</v>
      </c>
    </row>
    <row r="1108" s="13" customFormat="1">
      <c r="A1108" s="13"/>
      <c r="B1108" s="232"/>
      <c r="C1108" s="233"/>
      <c r="D1108" s="234" t="s">
        <v>150</v>
      </c>
      <c r="E1108" s="235" t="s">
        <v>1</v>
      </c>
      <c r="F1108" s="236" t="s">
        <v>2051</v>
      </c>
      <c r="G1108" s="233"/>
      <c r="H1108" s="235" t="s">
        <v>1</v>
      </c>
      <c r="I1108" s="237"/>
      <c r="J1108" s="233"/>
      <c r="K1108" s="233"/>
      <c r="L1108" s="238"/>
      <c r="M1108" s="239"/>
      <c r="N1108" s="240"/>
      <c r="O1108" s="240"/>
      <c r="P1108" s="240"/>
      <c r="Q1108" s="240"/>
      <c r="R1108" s="240"/>
      <c r="S1108" s="240"/>
      <c r="T1108" s="24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2" t="s">
        <v>150</v>
      </c>
      <c r="AU1108" s="242" t="s">
        <v>87</v>
      </c>
      <c r="AV1108" s="13" t="s">
        <v>84</v>
      </c>
      <c r="AW1108" s="13" t="s">
        <v>32</v>
      </c>
      <c r="AX1108" s="13" t="s">
        <v>76</v>
      </c>
      <c r="AY1108" s="242" t="s">
        <v>140</v>
      </c>
    </row>
    <row r="1109" s="13" customFormat="1">
      <c r="A1109" s="13"/>
      <c r="B1109" s="232"/>
      <c r="C1109" s="233"/>
      <c r="D1109" s="234" t="s">
        <v>150</v>
      </c>
      <c r="E1109" s="235" t="s">
        <v>1</v>
      </c>
      <c r="F1109" s="236" t="s">
        <v>2052</v>
      </c>
      <c r="G1109" s="233"/>
      <c r="H1109" s="235" t="s">
        <v>1</v>
      </c>
      <c r="I1109" s="237"/>
      <c r="J1109" s="233"/>
      <c r="K1109" s="233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2" t="s">
        <v>150</v>
      </c>
      <c r="AU1109" s="242" t="s">
        <v>87</v>
      </c>
      <c r="AV1109" s="13" t="s">
        <v>84</v>
      </c>
      <c r="AW1109" s="13" t="s">
        <v>32</v>
      </c>
      <c r="AX1109" s="13" t="s">
        <v>76</v>
      </c>
      <c r="AY1109" s="242" t="s">
        <v>140</v>
      </c>
    </row>
    <row r="1110" s="14" customFormat="1">
      <c r="A1110" s="14"/>
      <c r="B1110" s="243"/>
      <c r="C1110" s="244"/>
      <c r="D1110" s="234" t="s">
        <v>150</v>
      </c>
      <c r="E1110" s="245" t="s">
        <v>1</v>
      </c>
      <c r="F1110" s="246" t="s">
        <v>2053</v>
      </c>
      <c r="G1110" s="244"/>
      <c r="H1110" s="247">
        <v>280.69999999999999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150</v>
      </c>
      <c r="AU1110" s="253" t="s">
        <v>87</v>
      </c>
      <c r="AV1110" s="14" t="s">
        <v>87</v>
      </c>
      <c r="AW1110" s="14" t="s">
        <v>32</v>
      </c>
      <c r="AX1110" s="14" t="s">
        <v>76</v>
      </c>
      <c r="AY1110" s="253" t="s">
        <v>140</v>
      </c>
    </row>
    <row r="1111" s="14" customFormat="1">
      <c r="A1111" s="14"/>
      <c r="B1111" s="243"/>
      <c r="C1111" s="244"/>
      <c r="D1111" s="234" t="s">
        <v>150</v>
      </c>
      <c r="E1111" s="245" t="s">
        <v>1</v>
      </c>
      <c r="F1111" s="246" t="s">
        <v>2054</v>
      </c>
      <c r="G1111" s="244"/>
      <c r="H1111" s="247">
        <v>122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150</v>
      </c>
      <c r="AU1111" s="253" t="s">
        <v>87</v>
      </c>
      <c r="AV1111" s="14" t="s">
        <v>87</v>
      </c>
      <c r="AW1111" s="14" t="s">
        <v>32</v>
      </c>
      <c r="AX1111" s="14" t="s">
        <v>76</v>
      </c>
      <c r="AY1111" s="253" t="s">
        <v>140</v>
      </c>
    </row>
    <row r="1112" s="13" customFormat="1">
      <c r="A1112" s="13"/>
      <c r="B1112" s="232"/>
      <c r="C1112" s="233"/>
      <c r="D1112" s="234" t="s">
        <v>150</v>
      </c>
      <c r="E1112" s="235" t="s">
        <v>1</v>
      </c>
      <c r="F1112" s="236" t="s">
        <v>2055</v>
      </c>
      <c r="G1112" s="233"/>
      <c r="H1112" s="235" t="s">
        <v>1</v>
      </c>
      <c r="I1112" s="237"/>
      <c r="J1112" s="233"/>
      <c r="K1112" s="233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2" t="s">
        <v>150</v>
      </c>
      <c r="AU1112" s="242" t="s">
        <v>87</v>
      </c>
      <c r="AV1112" s="13" t="s">
        <v>84</v>
      </c>
      <c r="AW1112" s="13" t="s">
        <v>32</v>
      </c>
      <c r="AX1112" s="13" t="s">
        <v>76</v>
      </c>
      <c r="AY1112" s="242" t="s">
        <v>140</v>
      </c>
    </row>
    <row r="1113" s="14" customFormat="1">
      <c r="A1113" s="14"/>
      <c r="B1113" s="243"/>
      <c r="C1113" s="244"/>
      <c r="D1113" s="234" t="s">
        <v>150</v>
      </c>
      <c r="E1113" s="245" t="s">
        <v>1</v>
      </c>
      <c r="F1113" s="246" t="s">
        <v>2053</v>
      </c>
      <c r="G1113" s="244"/>
      <c r="H1113" s="247">
        <v>280.69999999999999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150</v>
      </c>
      <c r="AU1113" s="253" t="s">
        <v>87</v>
      </c>
      <c r="AV1113" s="14" t="s">
        <v>87</v>
      </c>
      <c r="AW1113" s="14" t="s">
        <v>32</v>
      </c>
      <c r="AX1113" s="14" t="s">
        <v>76</v>
      </c>
      <c r="AY1113" s="253" t="s">
        <v>140</v>
      </c>
    </row>
    <row r="1114" s="14" customFormat="1">
      <c r="A1114" s="14"/>
      <c r="B1114" s="243"/>
      <c r="C1114" s="244"/>
      <c r="D1114" s="234" t="s">
        <v>150</v>
      </c>
      <c r="E1114" s="245" t="s">
        <v>1</v>
      </c>
      <c r="F1114" s="246" t="s">
        <v>2054</v>
      </c>
      <c r="G1114" s="244"/>
      <c r="H1114" s="247">
        <v>122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150</v>
      </c>
      <c r="AU1114" s="253" t="s">
        <v>87</v>
      </c>
      <c r="AV1114" s="14" t="s">
        <v>87</v>
      </c>
      <c r="AW1114" s="14" t="s">
        <v>32</v>
      </c>
      <c r="AX1114" s="14" t="s">
        <v>76</v>
      </c>
      <c r="AY1114" s="253" t="s">
        <v>140</v>
      </c>
    </row>
    <row r="1115" s="14" customFormat="1">
      <c r="A1115" s="14"/>
      <c r="B1115" s="243"/>
      <c r="C1115" s="244"/>
      <c r="D1115" s="234" t="s">
        <v>150</v>
      </c>
      <c r="E1115" s="245" t="s">
        <v>1</v>
      </c>
      <c r="F1115" s="246" t="s">
        <v>2056</v>
      </c>
      <c r="G1115" s="244"/>
      <c r="H1115" s="247">
        <v>40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150</v>
      </c>
      <c r="AU1115" s="253" t="s">
        <v>87</v>
      </c>
      <c r="AV1115" s="14" t="s">
        <v>87</v>
      </c>
      <c r="AW1115" s="14" t="s">
        <v>32</v>
      </c>
      <c r="AX1115" s="14" t="s">
        <v>76</v>
      </c>
      <c r="AY1115" s="253" t="s">
        <v>140</v>
      </c>
    </row>
    <row r="1116" s="15" customFormat="1">
      <c r="A1116" s="15"/>
      <c r="B1116" s="254"/>
      <c r="C1116" s="255"/>
      <c r="D1116" s="234" t="s">
        <v>150</v>
      </c>
      <c r="E1116" s="256" t="s">
        <v>1</v>
      </c>
      <c r="F1116" s="257" t="s">
        <v>173</v>
      </c>
      <c r="G1116" s="255"/>
      <c r="H1116" s="258">
        <v>845.39999999999998</v>
      </c>
      <c r="I1116" s="259"/>
      <c r="J1116" s="255"/>
      <c r="K1116" s="255"/>
      <c r="L1116" s="260"/>
      <c r="M1116" s="261"/>
      <c r="N1116" s="262"/>
      <c r="O1116" s="262"/>
      <c r="P1116" s="262"/>
      <c r="Q1116" s="262"/>
      <c r="R1116" s="262"/>
      <c r="S1116" s="262"/>
      <c r="T1116" s="263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4" t="s">
        <v>150</v>
      </c>
      <c r="AU1116" s="264" t="s">
        <v>87</v>
      </c>
      <c r="AV1116" s="15" t="s">
        <v>148</v>
      </c>
      <c r="AW1116" s="15" t="s">
        <v>32</v>
      </c>
      <c r="AX1116" s="15" t="s">
        <v>84</v>
      </c>
      <c r="AY1116" s="264" t="s">
        <v>140</v>
      </c>
    </row>
    <row r="1117" s="2" customFormat="1" ht="16.5" customHeight="1">
      <c r="A1117" s="39"/>
      <c r="B1117" s="40"/>
      <c r="C1117" s="219" t="s">
        <v>2057</v>
      </c>
      <c r="D1117" s="219" t="s">
        <v>143</v>
      </c>
      <c r="E1117" s="220" t="s">
        <v>2058</v>
      </c>
      <c r="F1117" s="221" t="s">
        <v>2059</v>
      </c>
      <c r="G1117" s="222" t="s">
        <v>218</v>
      </c>
      <c r="H1117" s="223">
        <v>16</v>
      </c>
      <c r="I1117" s="224"/>
      <c r="J1117" s="225">
        <f>ROUND(I1117*H1117,2)</f>
        <v>0</v>
      </c>
      <c r="K1117" s="221" t="s">
        <v>147</v>
      </c>
      <c r="L1117" s="45"/>
      <c r="M1117" s="226" t="s">
        <v>1</v>
      </c>
      <c r="N1117" s="227" t="s">
        <v>41</v>
      </c>
      <c r="O1117" s="92"/>
      <c r="P1117" s="228">
        <f>O1117*H1117</f>
        <v>0</v>
      </c>
      <c r="Q1117" s="228">
        <v>0</v>
      </c>
      <c r="R1117" s="228">
        <f>Q1117*H1117</f>
        <v>0</v>
      </c>
      <c r="S1117" s="228">
        <v>0.0025999999999999999</v>
      </c>
      <c r="T1117" s="229">
        <f>S1117*H1117</f>
        <v>0.041599999999999998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30" t="s">
        <v>148</v>
      </c>
      <c r="AT1117" s="230" t="s">
        <v>143</v>
      </c>
      <c r="AU1117" s="230" t="s">
        <v>87</v>
      </c>
      <c r="AY1117" s="18" t="s">
        <v>140</v>
      </c>
      <c r="BE1117" s="231">
        <f>IF(N1117="základní",J1117,0)</f>
        <v>0</v>
      </c>
      <c r="BF1117" s="231">
        <f>IF(N1117="snížená",J1117,0)</f>
        <v>0</v>
      </c>
      <c r="BG1117" s="231">
        <f>IF(N1117="zákl. přenesená",J1117,0)</f>
        <v>0</v>
      </c>
      <c r="BH1117" s="231">
        <f>IF(N1117="sníž. přenesená",J1117,0)</f>
        <v>0</v>
      </c>
      <c r="BI1117" s="231">
        <f>IF(N1117="nulová",J1117,0)</f>
        <v>0</v>
      </c>
      <c r="BJ1117" s="18" t="s">
        <v>84</v>
      </c>
      <c r="BK1117" s="231">
        <f>ROUND(I1117*H1117,2)</f>
        <v>0</v>
      </c>
      <c r="BL1117" s="18" t="s">
        <v>148</v>
      </c>
      <c r="BM1117" s="230" t="s">
        <v>2060</v>
      </c>
    </row>
    <row r="1118" s="2" customFormat="1" ht="16.5" customHeight="1">
      <c r="A1118" s="39"/>
      <c r="B1118" s="40"/>
      <c r="C1118" s="219" t="s">
        <v>2061</v>
      </c>
      <c r="D1118" s="219" t="s">
        <v>143</v>
      </c>
      <c r="E1118" s="220" t="s">
        <v>2062</v>
      </c>
      <c r="F1118" s="221" t="s">
        <v>2063</v>
      </c>
      <c r="G1118" s="222" t="s">
        <v>218</v>
      </c>
      <c r="H1118" s="223">
        <v>203</v>
      </c>
      <c r="I1118" s="224"/>
      <c r="J1118" s="225">
        <f>ROUND(I1118*H1118,2)</f>
        <v>0</v>
      </c>
      <c r="K1118" s="221" t="s">
        <v>147</v>
      </c>
      <c r="L1118" s="45"/>
      <c r="M1118" s="226" t="s">
        <v>1</v>
      </c>
      <c r="N1118" s="227" t="s">
        <v>41</v>
      </c>
      <c r="O1118" s="92"/>
      <c r="P1118" s="228">
        <f>O1118*H1118</f>
        <v>0</v>
      </c>
      <c r="Q1118" s="228">
        <v>0</v>
      </c>
      <c r="R1118" s="228">
        <f>Q1118*H1118</f>
        <v>0</v>
      </c>
      <c r="S1118" s="228">
        <v>0.0025999999999999999</v>
      </c>
      <c r="T1118" s="229">
        <f>S1118*H1118</f>
        <v>0.52779999999999994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30" t="s">
        <v>148</v>
      </c>
      <c r="AT1118" s="230" t="s">
        <v>143</v>
      </c>
      <c r="AU1118" s="230" t="s">
        <v>87</v>
      </c>
      <c r="AY1118" s="18" t="s">
        <v>140</v>
      </c>
      <c r="BE1118" s="231">
        <f>IF(N1118="základní",J1118,0)</f>
        <v>0</v>
      </c>
      <c r="BF1118" s="231">
        <f>IF(N1118="snížená",J1118,0)</f>
        <v>0</v>
      </c>
      <c r="BG1118" s="231">
        <f>IF(N1118="zákl. přenesená",J1118,0)</f>
        <v>0</v>
      </c>
      <c r="BH1118" s="231">
        <f>IF(N1118="sníž. přenesená",J1118,0)</f>
        <v>0</v>
      </c>
      <c r="BI1118" s="231">
        <f>IF(N1118="nulová",J1118,0)</f>
        <v>0</v>
      </c>
      <c r="BJ1118" s="18" t="s">
        <v>84</v>
      </c>
      <c r="BK1118" s="231">
        <f>ROUND(I1118*H1118,2)</f>
        <v>0</v>
      </c>
      <c r="BL1118" s="18" t="s">
        <v>148</v>
      </c>
      <c r="BM1118" s="230" t="s">
        <v>2064</v>
      </c>
    </row>
    <row r="1119" s="2" customFormat="1" ht="16.5" customHeight="1">
      <c r="A1119" s="39"/>
      <c r="B1119" s="40"/>
      <c r="C1119" s="219" t="s">
        <v>2065</v>
      </c>
      <c r="D1119" s="219" t="s">
        <v>143</v>
      </c>
      <c r="E1119" s="220" t="s">
        <v>2066</v>
      </c>
      <c r="F1119" s="221" t="s">
        <v>2067</v>
      </c>
      <c r="G1119" s="222" t="s">
        <v>218</v>
      </c>
      <c r="H1119" s="223">
        <v>50</v>
      </c>
      <c r="I1119" s="224"/>
      <c r="J1119" s="225">
        <f>ROUND(I1119*H1119,2)</f>
        <v>0</v>
      </c>
      <c r="K1119" s="221" t="s">
        <v>147</v>
      </c>
      <c r="L1119" s="45"/>
      <c r="M1119" s="226" t="s">
        <v>1</v>
      </c>
      <c r="N1119" s="227" t="s">
        <v>41</v>
      </c>
      <c r="O1119" s="92"/>
      <c r="P1119" s="228">
        <f>O1119*H1119</f>
        <v>0</v>
      </c>
      <c r="Q1119" s="228">
        <v>0</v>
      </c>
      <c r="R1119" s="228">
        <f>Q1119*H1119</f>
        <v>0</v>
      </c>
      <c r="S1119" s="228">
        <v>0.00175</v>
      </c>
      <c r="T1119" s="229">
        <f>S1119*H1119</f>
        <v>0.087500000000000008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30" t="s">
        <v>148</v>
      </c>
      <c r="AT1119" s="230" t="s">
        <v>143</v>
      </c>
      <c r="AU1119" s="230" t="s">
        <v>87</v>
      </c>
      <c r="AY1119" s="18" t="s">
        <v>140</v>
      </c>
      <c r="BE1119" s="231">
        <f>IF(N1119="základní",J1119,0)</f>
        <v>0</v>
      </c>
      <c r="BF1119" s="231">
        <f>IF(N1119="snížená",J1119,0)</f>
        <v>0</v>
      </c>
      <c r="BG1119" s="231">
        <f>IF(N1119="zákl. přenesená",J1119,0)</f>
        <v>0</v>
      </c>
      <c r="BH1119" s="231">
        <f>IF(N1119="sníž. přenesená",J1119,0)</f>
        <v>0</v>
      </c>
      <c r="BI1119" s="231">
        <f>IF(N1119="nulová",J1119,0)</f>
        <v>0</v>
      </c>
      <c r="BJ1119" s="18" t="s">
        <v>84</v>
      </c>
      <c r="BK1119" s="231">
        <f>ROUND(I1119*H1119,2)</f>
        <v>0</v>
      </c>
      <c r="BL1119" s="18" t="s">
        <v>148</v>
      </c>
      <c r="BM1119" s="230" t="s">
        <v>2068</v>
      </c>
    </row>
    <row r="1120" s="2" customFormat="1" ht="16.5" customHeight="1">
      <c r="A1120" s="39"/>
      <c r="B1120" s="40"/>
      <c r="C1120" s="219" t="s">
        <v>2069</v>
      </c>
      <c r="D1120" s="219" t="s">
        <v>143</v>
      </c>
      <c r="E1120" s="220" t="s">
        <v>2070</v>
      </c>
      <c r="F1120" s="221" t="s">
        <v>2071</v>
      </c>
      <c r="G1120" s="222" t="s">
        <v>218</v>
      </c>
      <c r="H1120" s="223">
        <v>9.0999999999999996</v>
      </c>
      <c r="I1120" s="224"/>
      <c r="J1120" s="225">
        <f>ROUND(I1120*H1120,2)</f>
        <v>0</v>
      </c>
      <c r="K1120" s="221" t="s">
        <v>147</v>
      </c>
      <c r="L1120" s="45"/>
      <c r="M1120" s="226" t="s">
        <v>1</v>
      </c>
      <c r="N1120" s="227" t="s">
        <v>41</v>
      </c>
      <c r="O1120" s="92"/>
      <c r="P1120" s="228">
        <f>O1120*H1120</f>
        <v>0</v>
      </c>
      <c r="Q1120" s="228">
        <v>0</v>
      </c>
      <c r="R1120" s="228">
        <f>Q1120*H1120</f>
        <v>0</v>
      </c>
      <c r="S1120" s="228">
        <v>0.0039399999999999999</v>
      </c>
      <c r="T1120" s="229">
        <f>S1120*H1120</f>
        <v>0.035853999999999997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0" t="s">
        <v>148</v>
      </c>
      <c r="AT1120" s="230" t="s">
        <v>143</v>
      </c>
      <c r="AU1120" s="230" t="s">
        <v>87</v>
      </c>
      <c r="AY1120" s="18" t="s">
        <v>140</v>
      </c>
      <c r="BE1120" s="231">
        <f>IF(N1120="základní",J1120,0)</f>
        <v>0</v>
      </c>
      <c r="BF1120" s="231">
        <f>IF(N1120="snížená",J1120,0)</f>
        <v>0</v>
      </c>
      <c r="BG1120" s="231">
        <f>IF(N1120="zákl. přenesená",J1120,0)</f>
        <v>0</v>
      </c>
      <c r="BH1120" s="231">
        <f>IF(N1120="sníž. přenesená",J1120,0)</f>
        <v>0</v>
      </c>
      <c r="BI1120" s="231">
        <f>IF(N1120="nulová",J1120,0)</f>
        <v>0</v>
      </c>
      <c r="BJ1120" s="18" t="s">
        <v>84</v>
      </c>
      <c r="BK1120" s="231">
        <f>ROUND(I1120*H1120,2)</f>
        <v>0</v>
      </c>
      <c r="BL1120" s="18" t="s">
        <v>148</v>
      </c>
      <c r="BM1120" s="230" t="s">
        <v>2072</v>
      </c>
    </row>
    <row r="1121" s="2" customFormat="1" ht="16.5" customHeight="1">
      <c r="A1121" s="39"/>
      <c r="B1121" s="40"/>
      <c r="C1121" s="219" t="s">
        <v>2073</v>
      </c>
      <c r="D1121" s="219" t="s">
        <v>143</v>
      </c>
      <c r="E1121" s="220" t="s">
        <v>2074</v>
      </c>
      <c r="F1121" s="221" t="s">
        <v>2075</v>
      </c>
      <c r="G1121" s="222" t="s">
        <v>218</v>
      </c>
      <c r="H1121" s="223">
        <v>189</v>
      </c>
      <c r="I1121" s="224"/>
      <c r="J1121" s="225">
        <f>ROUND(I1121*H1121,2)</f>
        <v>0</v>
      </c>
      <c r="K1121" s="221" t="s">
        <v>147</v>
      </c>
      <c r="L1121" s="45"/>
      <c r="M1121" s="226" t="s">
        <v>1</v>
      </c>
      <c r="N1121" s="227" t="s">
        <v>41</v>
      </c>
      <c r="O1121" s="92"/>
      <c r="P1121" s="228">
        <f>O1121*H1121</f>
        <v>0</v>
      </c>
      <c r="Q1121" s="228">
        <v>0</v>
      </c>
      <c r="R1121" s="228">
        <f>Q1121*H1121</f>
        <v>0</v>
      </c>
      <c r="S1121" s="228">
        <v>0.0039399999999999999</v>
      </c>
      <c r="T1121" s="229">
        <f>S1121*H1121</f>
        <v>0.74465999999999999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30" t="s">
        <v>148</v>
      </c>
      <c r="AT1121" s="230" t="s">
        <v>143</v>
      </c>
      <c r="AU1121" s="230" t="s">
        <v>87</v>
      </c>
      <c r="AY1121" s="18" t="s">
        <v>140</v>
      </c>
      <c r="BE1121" s="231">
        <f>IF(N1121="základní",J1121,0)</f>
        <v>0</v>
      </c>
      <c r="BF1121" s="231">
        <f>IF(N1121="snížená",J1121,0)</f>
        <v>0</v>
      </c>
      <c r="BG1121" s="231">
        <f>IF(N1121="zákl. přenesená",J1121,0)</f>
        <v>0</v>
      </c>
      <c r="BH1121" s="231">
        <f>IF(N1121="sníž. přenesená",J1121,0)</f>
        <v>0</v>
      </c>
      <c r="BI1121" s="231">
        <f>IF(N1121="nulová",J1121,0)</f>
        <v>0</v>
      </c>
      <c r="BJ1121" s="18" t="s">
        <v>84</v>
      </c>
      <c r="BK1121" s="231">
        <f>ROUND(I1121*H1121,2)</f>
        <v>0</v>
      </c>
      <c r="BL1121" s="18" t="s">
        <v>148</v>
      </c>
      <c r="BM1121" s="230" t="s">
        <v>2076</v>
      </c>
    </row>
    <row r="1122" s="14" customFormat="1">
      <c r="A1122" s="14"/>
      <c r="B1122" s="243"/>
      <c r="C1122" s="244"/>
      <c r="D1122" s="234" t="s">
        <v>150</v>
      </c>
      <c r="E1122" s="245" t="s">
        <v>1</v>
      </c>
      <c r="F1122" s="246" t="s">
        <v>2077</v>
      </c>
      <c r="G1122" s="244"/>
      <c r="H1122" s="247">
        <v>94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150</v>
      </c>
      <c r="AU1122" s="253" t="s">
        <v>87</v>
      </c>
      <c r="AV1122" s="14" t="s">
        <v>87</v>
      </c>
      <c r="AW1122" s="14" t="s">
        <v>32</v>
      </c>
      <c r="AX1122" s="14" t="s">
        <v>76</v>
      </c>
      <c r="AY1122" s="253" t="s">
        <v>140</v>
      </c>
    </row>
    <row r="1123" s="14" customFormat="1">
      <c r="A1123" s="14"/>
      <c r="B1123" s="243"/>
      <c r="C1123" s="244"/>
      <c r="D1123" s="234" t="s">
        <v>150</v>
      </c>
      <c r="E1123" s="245" t="s">
        <v>1</v>
      </c>
      <c r="F1123" s="246" t="s">
        <v>2078</v>
      </c>
      <c r="G1123" s="244"/>
      <c r="H1123" s="247">
        <v>95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150</v>
      </c>
      <c r="AU1123" s="253" t="s">
        <v>87</v>
      </c>
      <c r="AV1123" s="14" t="s">
        <v>87</v>
      </c>
      <c r="AW1123" s="14" t="s">
        <v>32</v>
      </c>
      <c r="AX1123" s="14" t="s">
        <v>76</v>
      </c>
      <c r="AY1123" s="253" t="s">
        <v>140</v>
      </c>
    </row>
    <row r="1124" s="15" customFormat="1">
      <c r="A1124" s="15"/>
      <c r="B1124" s="254"/>
      <c r="C1124" s="255"/>
      <c r="D1124" s="234" t="s">
        <v>150</v>
      </c>
      <c r="E1124" s="256" t="s">
        <v>1</v>
      </c>
      <c r="F1124" s="257" t="s">
        <v>173</v>
      </c>
      <c r="G1124" s="255"/>
      <c r="H1124" s="258">
        <v>189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150</v>
      </c>
      <c r="AU1124" s="264" t="s">
        <v>87</v>
      </c>
      <c r="AV1124" s="15" t="s">
        <v>148</v>
      </c>
      <c r="AW1124" s="15" t="s">
        <v>32</v>
      </c>
      <c r="AX1124" s="15" t="s">
        <v>84</v>
      </c>
      <c r="AY1124" s="264" t="s">
        <v>140</v>
      </c>
    </row>
    <row r="1125" s="2" customFormat="1" ht="16.5" customHeight="1">
      <c r="A1125" s="39"/>
      <c r="B1125" s="40"/>
      <c r="C1125" s="219" t="s">
        <v>2079</v>
      </c>
      <c r="D1125" s="219" t="s">
        <v>143</v>
      </c>
      <c r="E1125" s="220" t="s">
        <v>2080</v>
      </c>
      <c r="F1125" s="221" t="s">
        <v>2081</v>
      </c>
      <c r="G1125" s="222" t="s">
        <v>293</v>
      </c>
      <c r="H1125" s="223">
        <v>2</v>
      </c>
      <c r="I1125" s="224"/>
      <c r="J1125" s="225">
        <f>ROUND(I1125*H1125,2)</f>
        <v>0</v>
      </c>
      <c r="K1125" s="221" t="s">
        <v>1</v>
      </c>
      <c r="L1125" s="45"/>
      <c r="M1125" s="226" t="s">
        <v>1</v>
      </c>
      <c r="N1125" s="227" t="s">
        <v>41</v>
      </c>
      <c r="O1125" s="92"/>
      <c r="P1125" s="228">
        <f>O1125*H1125</f>
        <v>0</v>
      </c>
      <c r="Q1125" s="228">
        <v>0</v>
      </c>
      <c r="R1125" s="228">
        <f>Q1125*H1125</f>
        <v>0</v>
      </c>
      <c r="S1125" s="228">
        <v>0.001</v>
      </c>
      <c r="T1125" s="229">
        <f>S1125*H1125</f>
        <v>0.002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30" t="s">
        <v>148</v>
      </c>
      <c r="AT1125" s="230" t="s">
        <v>143</v>
      </c>
      <c r="AU1125" s="230" t="s">
        <v>87</v>
      </c>
      <c r="AY1125" s="18" t="s">
        <v>140</v>
      </c>
      <c r="BE1125" s="231">
        <f>IF(N1125="základní",J1125,0)</f>
        <v>0</v>
      </c>
      <c r="BF1125" s="231">
        <f>IF(N1125="snížená",J1125,0)</f>
        <v>0</v>
      </c>
      <c r="BG1125" s="231">
        <f>IF(N1125="zákl. přenesená",J1125,0)</f>
        <v>0</v>
      </c>
      <c r="BH1125" s="231">
        <f>IF(N1125="sníž. přenesená",J1125,0)</f>
        <v>0</v>
      </c>
      <c r="BI1125" s="231">
        <f>IF(N1125="nulová",J1125,0)</f>
        <v>0</v>
      </c>
      <c r="BJ1125" s="18" t="s">
        <v>84</v>
      </c>
      <c r="BK1125" s="231">
        <f>ROUND(I1125*H1125,2)</f>
        <v>0</v>
      </c>
      <c r="BL1125" s="18" t="s">
        <v>148</v>
      </c>
      <c r="BM1125" s="230" t="s">
        <v>2082</v>
      </c>
    </row>
    <row r="1126" s="2" customFormat="1" ht="16.5" customHeight="1">
      <c r="A1126" s="39"/>
      <c r="B1126" s="40"/>
      <c r="C1126" s="219" t="s">
        <v>2083</v>
      </c>
      <c r="D1126" s="219" t="s">
        <v>143</v>
      </c>
      <c r="E1126" s="220" t="s">
        <v>2084</v>
      </c>
      <c r="F1126" s="221" t="s">
        <v>2085</v>
      </c>
      <c r="G1126" s="222" t="s">
        <v>293</v>
      </c>
      <c r="H1126" s="223">
        <v>13</v>
      </c>
      <c r="I1126" s="224"/>
      <c r="J1126" s="225">
        <f>ROUND(I1126*H1126,2)</f>
        <v>0</v>
      </c>
      <c r="K1126" s="221" t="s">
        <v>1</v>
      </c>
      <c r="L1126" s="45"/>
      <c r="M1126" s="226" t="s">
        <v>1</v>
      </c>
      <c r="N1126" s="227" t="s">
        <v>41</v>
      </c>
      <c r="O1126" s="92"/>
      <c r="P1126" s="228">
        <f>O1126*H1126</f>
        <v>0</v>
      </c>
      <c r="Q1126" s="228">
        <v>0</v>
      </c>
      <c r="R1126" s="228">
        <f>Q1126*H1126</f>
        <v>0</v>
      </c>
      <c r="S1126" s="228">
        <v>0.001</v>
      </c>
      <c r="T1126" s="229">
        <f>S1126*H1126</f>
        <v>0.013000000000000001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0" t="s">
        <v>148</v>
      </c>
      <c r="AT1126" s="230" t="s">
        <v>143</v>
      </c>
      <c r="AU1126" s="230" t="s">
        <v>87</v>
      </c>
      <c r="AY1126" s="18" t="s">
        <v>140</v>
      </c>
      <c r="BE1126" s="231">
        <f>IF(N1126="základní",J1126,0)</f>
        <v>0</v>
      </c>
      <c r="BF1126" s="231">
        <f>IF(N1126="snížená",J1126,0)</f>
        <v>0</v>
      </c>
      <c r="BG1126" s="231">
        <f>IF(N1126="zákl. přenesená",J1126,0)</f>
        <v>0</v>
      </c>
      <c r="BH1126" s="231">
        <f>IF(N1126="sníž. přenesená",J1126,0)</f>
        <v>0</v>
      </c>
      <c r="BI1126" s="231">
        <f>IF(N1126="nulová",J1126,0)</f>
        <v>0</v>
      </c>
      <c r="BJ1126" s="18" t="s">
        <v>84</v>
      </c>
      <c r="BK1126" s="231">
        <f>ROUND(I1126*H1126,2)</f>
        <v>0</v>
      </c>
      <c r="BL1126" s="18" t="s">
        <v>148</v>
      </c>
      <c r="BM1126" s="230" t="s">
        <v>2086</v>
      </c>
    </row>
    <row r="1127" s="2" customFormat="1" ht="16.5" customHeight="1">
      <c r="A1127" s="39"/>
      <c r="B1127" s="40"/>
      <c r="C1127" s="219" t="s">
        <v>2087</v>
      </c>
      <c r="D1127" s="219" t="s">
        <v>143</v>
      </c>
      <c r="E1127" s="220" t="s">
        <v>2088</v>
      </c>
      <c r="F1127" s="221" t="s">
        <v>2089</v>
      </c>
      <c r="G1127" s="222" t="s">
        <v>155</v>
      </c>
      <c r="H1127" s="223">
        <v>36.5</v>
      </c>
      <c r="I1127" s="224"/>
      <c r="J1127" s="225">
        <f>ROUND(I1127*H1127,2)</f>
        <v>0</v>
      </c>
      <c r="K1127" s="221" t="s">
        <v>147</v>
      </c>
      <c r="L1127" s="45"/>
      <c r="M1127" s="226" t="s">
        <v>1</v>
      </c>
      <c r="N1127" s="227" t="s">
        <v>41</v>
      </c>
      <c r="O1127" s="92"/>
      <c r="P1127" s="228">
        <f>O1127*H1127</f>
        <v>0</v>
      </c>
      <c r="Q1127" s="228">
        <v>0</v>
      </c>
      <c r="R1127" s="228">
        <f>Q1127*H1127</f>
        <v>0</v>
      </c>
      <c r="S1127" s="228">
        <v>0.00594</v>
      </c>
      <c r="T1127" s="229">
        <f>S1127*H1127</f>
        <v>0.21681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30" t="s">
        <v>148</v>
      </c>
      <c r="AT1127" s="230" t="s">
        <v>143</v>
      </c>
      <c r="AU1127" s="230" t="s">
        <v>87</v>
      </c>
      <c r="AY1127" s="18" t="s">
        <v>140</v>
      </c>
      <c r="BE1127" s="231">
        <f>IF(N1127="základní",J1127,0)</f>
        <v>0</v>
      </c>
      <c r="BF1127" s="231">
        <f>IF(N1127="snížená",J1127,0)</f>
        <v>0</v>
      </c>
      <c r="BG1127" s="231">
        <f>IF(N1127="zákl. přenesená",J1127,0)</f>
        <v>0</v>
      </c>
      <c r="BH1127" s="231">
        <f>IF(N1127="sníž. přenesená",J1127,0)</f>
        <v>0</v>
      </c>
      <c r="BI1127" s="231">
        <f>IF(N1127="nulová",J1127,0)</f>
        <v>0</v>
      </c>
      <c r="BJ1127" s="18" t="s">
        <v>84</v>
      </c>
      <c r="BK1127" s="231">
        <f>ROUND(I1127*H1127,2)</f>
        <v>0</v>
      </c>
      <c r="BL1127" s="18" t="s">
        <v>148</v>
      </c>
      <c r="BM1127" s="230" t="s">
        <v>2090</v>
      </c>
    </row>
    <row r="1128" s="13" customFormat="1">
      <c r="A1128" s="13"/>
      <c r="B1128" s="232"/>
      <c r="C1128" s="233"/>
      <c r="D1128" s="234" t="s">
        <v>150</v>
      </c>
      <c r="E1128" s="235" t="s">
        <v>1</v>
      </c>
      <c r="F1128" s="236" t="s">
        <v>2091</v>
      </c>
      <c r="G1128" s="233"/>
      <c r="H1128" s="235" t="s">
        <v>1</v>
      </c>
      <c r="I1128" s="237"/>
      <c r="J1128" s="233"/>
      <c r="K1128" s="233"/>
      <c r="L1128" s="238"/>
      <c r="M1128" s="239"/>
      <c r="N1128" s="240"/>
      <c r="O1128" s="240"/>
      <c r="P1128" s="240"/>
      <c r="Q1128" s="240"/>
      <c r="R1128" s="240"/>
      <c r="S1128" s="240"/>
      <c r="T1128" s="24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2" t="s">
        <v>150</v>
      </c>
      <c r="AU1128" s="242" t="s">
        <v>87</v>
      </c>
      <c r="AV1128" s="13" t="s">
        <v>84</v>
      </c>
      <c r="AW1128" s="13" t="s">
        <v>32</v>
      </c>
      <c r="AX1128" s="13" t="s">
        <v>76</v>
      </c>
      <c r="AY1128" s="242" t="s">
        <v>140</v>
      </c>
    </row>
    <row r="1129" s="14" customFormat="1">
      <c r="A1129" s="14"/>
      <c r="B1129" s="243"/>
      <c r="C1129" s="244"/>
      <c r="D1129" s="234" t="s">
        <v>150</v>
      </c>
      <c r="E1129" s="245" t="s">
        <v>1</v>
      </c>
      <c r="F1129" s="246" t="s">
        <v>2092</v>
      </c>
      <c r="G1129" s="244"/>
      <c r="H1129" s="247">
        <v>22.108000000000001</v>
      </c>
      <c r="I1129" s="248"/>
      <c r="J1129" s="244"/>
      <c r="K1129" s="244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3" t="s">
        <v>150</v>
      </c>
      <c r="AU1129" s="253" t="s">
        <v>87</v>
      </c>
      <c r="AV1129" s="14" t="s">
        <v>87</v>
      </c>
      <c r="AW1129" s="14" t="s">
        <v>32</v>
      </c>
      <c r="AX1129" s="14" t="s">
        <v>76</v>
      </c>
      <c r="AY1129" s="253" t="s">
        <v>140</v>
      </c>
    </row>
    <row r="1130" s="14" customFormat="1">
      <c r="A1130" s="14"/>
      <c r="B1130" s="243"/>
      <c r="C1130" s="244"/>
      <c r="D1130" s="234" t="s">
        <v>150</v>
      </c>
      <c r="E1130" s="245" t="s">
        <v>1</v>
      </c>
      <c r="F1130" s="246" t="s">
        <v>2093</v>
      </c>
      <c r="G1130" s="244"/>
      <c r="H1130" s="247">
        <v>14.24</v>
      </c>
      <c r="I1130" s="248"/>
      <c r="J1130" s="244"/>
      <c r="K1130" s="244"/>
      <c r="L1130" s="249"/>
      <c r="M1130" s="250"/>
      <c r="N1130" s="251"/>
      <c r="O1130" s="251"/>
      <c r="P1130" s="251"/>
      <c r="Q1130" s="251"/>
      <c r="R1130" s="251"/>
      <c r="S1130" s="251"/>
      <c r="T1130" s="25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3" t="s">
        <v>150</v>
      </c>
      <c r="AU1130" s="253" t="s">
        <v>87</v>
      </c>
      <c r="AV1130" s="14" t="s">
        <v>87</v>
      </c>
      <c r="AW1130" s="14" t="s">
        <v>32</v>
      </c>
      <c r="AX1130" s="14" t="s">
        <v>76</v>
      </c>
      <c r="AY1130" s="253" t="s">
        <v>140</v>
      </c>
    </row>
    <row r="1131" s="14" customFormat="1">
      <c r="A1131" s="14"/>
      <c r="B1131" s="243"/>
      <c r="C1131" s="244"/>
      <c r="D1131" s="234" t="s">
        <v>150</v>
      </c>
      <c r="E1131" s="245" t="s">
        <v>1</v>
      </c>
      <c r="F1131" s="246" t="s">
        <v>2094</v>
      </c>
      <c r="G1131" s="244"/>
      <c r="H1131" s="247">
        <v>0.152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150</v>
      </c>
      <c r="AU1131" s="253" t="s">
        <v>87</v>
      </c>
      <c r="AV1131" s="14" t="s">
        <v>87</v>
      </c>
      <c r="AW1131" s="14" t="s">
        <v>32</v>
      </c>
      <c r="AX1131" s="14" t="s">
        <v>76</v>
      </c>
      <c r="AY1131" s="253" t="s">
        <v>140</v>
      </c>
    </row>
    <row r="1132" s="15" customFormat="1">
      <c r="A1132" s="15"/>
      <c r="B1132" s="254"/>
      <c r="C1132" s="255"/>
      <c r="D1132" s="234" t="s">
        <v>150</v>
      </c>
      <c r="E1132" s="256" t="s">
        <v>1</v>
      </c>
      <c r="F1132" s="257" t="s">
        <v>173</v>
      </c>
      <c r="G1132" s="255"/>
      <c r="H1132" s="258">
        <v>36.5</v>
      </c>
      <c r="I1132" s="259"/>
      <c r="J1132" s="255"/>
      <c r="K1132" s="255"/>
      <c r="L1132" s="260"/>
      <c r="M1132" s="261"/>
      <c r="N1132" s="262"/>
      <c r="O1132" s="262"/>
      <c r="P1132" s="262"/>
      <c r="Q1132" s="262"/>
      <c r="R1132" s="262"/>
      <c r="S1132" s="262"/>
      <c r="T1132" s="263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64" t="s">
        <v>150</v>
      </c>
      <c r="AU1132" s="264" t="s">
        <v>87</v>
      </c>
      <c r="AV1132" s="15" t="s">
        <v>148</v>
      </c>
      <c r="AW1132" s="15" t="s">
        <v>32</v>
      </c>
      <c r="AX1132" s="15" t="s">
        <v>84</v>
      </c>
      <c r="AY1132" s="264" t="s">
        <v>140</v>
      </c>
    </row>
    <row r="1133" s="2" customFormat="1" ht="21.75" customHeight="1">
      <c r="A1133" s="39"/>
      <c r="B1133" s="40"/>
      <c r="C1133" s="219" t="s">
        <v>2095</v>
      </c>
      <c r="D1133" s="219" t="s">
        <v>143</v>
      </c>
      <c r="E1133" s="220" t="s">
        <v>2096</v>
      </c>
      <c r="F1133" s="221" t="s">
        <v>2097</v>
      </c>
      <c r="G1133" s="222" t="s">
        <v>155</v>
      </c>
      <c r="H1133" s="223">
        <v>55</v>
      </c>
      <c r="I1133" s="224"/>
      <c r="J1133" s="225">
        <f>ROUND(I1133*H1133,2)</f>
        <v>0</v>
      </c>
      <c r="K1133" s="221" t="s">
        <v>147</v>
      </c>
      <c r="L1133" s="45"/>
      <c r="M1133" s="226" t="s">
        <v>1</v>
      </c>
      <c r="N1133" s="227" t="s">
        <v>41</v>
      </c>
      <c r="O1133" s="92"/>
      <c r="P1133" s="228">
        <f>O1133*H1133</f>
        <v>0</v>
      </c>
      <c r="Q1133" s="228">
        <v>0</v>
      </c>
      <c r="R1133" s="228">
        <f>Q1133*H1133</f>
        <v>0</v>
      </c>
      <c r="S1133" s="228">
        <v>0.01098</v>
      </c>
      <c r="T1133" s="229">
        <f>S1133*H1133</f>
        <v>0.60389999999999999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0" t="s">
        <v>148</v>
      </c>
      <c r="AT1133" s="230" t="s">
        <v>143</v>
      </c>
      <c r="AU1133" s="230" t="s">
        <v>87</v>
      </c>
      <c r="AY1133" s="18" t="s">
        <v>140</v>
      </c>
      <c r="BE1133" s="231">
        <f>IF(N1133="základní",J1133,0)</f>
        <v>0</v>
      </c>
      <c r="BF1133" s="231">
        <f>IF(N1133="snížená",J1133,0)</f>
        <v>0</v>
      </c>
      <c r="BG1133" s="231">
        <f>IF(N1133="zákl. přenesená",J1133,0)</f>
        <v>0</v>
      </c>
      <c r="BH1133" s="231">
        <f>IF(N1133="sníž. přenesená",J1133,0)</f>
        <v>0</v>
      </c>
      <c r="BI1133" s="231">
        <f>IF(N1133="nulová",J1133,0)</f>
        <v>0</v>
      </c>
      <c r="BJ1133" s="18" t="s">
        <v>84</v>
      </c>
      <c r="BK1133" s="231">
        <f>ROUND(I1133*H1133,2)</f>
        <v>0</v>
      </c>
      <c r="BL1133" s="18" t="s">
        <v>148</v>
      </c>
      <c r="BM1133" s="230" t="s">
        <v>2098</v>
      </c>
    </row>
    <row r="1134" s="13" customFormat="1">
      <c r="A1134" s="13"/>
      <c r="B1134" s="232"/>
      <c r="C1134" s="233"/>
      <c r="D1134" s="234" t="s">
        <v>150</v>
      </c>
      <c r="E1134" s="235" t="s">
        <v>1</v>
      </c>
      <c r="F1134" s="236" t="s">
        <v>2099</v>
      </c>
      <c r="G1134" s="233"/>
      <c r="H1134" s="235" t="s">
        <v>1</v>
      </c>
      <c r="I1134" s="237"/>
      <c r="J1134" s="233"/>
      <c r="K1134" s="233"/>
      <c r="L1134" s="238"/>
      <c r="M1134" s="239"/>
      <c r="N1134" s="240"/>
      <c r="O1134" s="240"/>
      <c r="P1134" s="240"/>
      <c r="Q1134" s="240"/>
      <c r="R1134" s="240"/>
      <c r="S1134" s="240"/>
      <c r="T1134" s="24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2" t="s">
        <v>150</v>
      </c>
      <c r="AU1134" s="242" t="s">
        <v>87</v>
      </c>
      <c r="AV1134" s="13" t="s">
        <v>84</v>
      </c>
      <c r="AW1134" s="13" t="s">
        <v>32</v>
      </c>
      <c r="AX1134" s="13" t="s">
        <v>76</v>
      </c>
      <c r="AY1134" s="242" t="s">
        <v>140</v>
      </c>
    </row>
    <row r="1135" s="14" customFormat="1">
      <c r="A1135" s="14"/>
      <c r="B1135" s="243"/>
      <c r="C1135" s="244"/>
      <c r="D1135" s="234" t="s">
        <v>150</v>
      </c>
      <c r="E1135" s="245" t="s">
        <v>1</v>
      </c>
      <c r="F1135" s="246" t="s">
        <v>2100</v>
      </c>
      <c r="G1135" s="244"/>
      <c r="H1135" s="247">
        <v>55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150</v>
      </c>
      <c r="AU1135" s="253" t="s">
        <v>87</v>
      </c>
      <c r="AV1135" s="14" t="s">
        <v>87</v>
      </c>
      <c r="AW1135" s="14" t="s">
        <v>32</v>
      </c>
      <c r="AX1135" s="14" t="s">
        <v>84</v>
      </c>
      <c r="AY1135" s="253" t="s">
        <v>140</v>
      </c>
    </row>
    <row r="1136" s="2" customFormat="1" ht="24.15" customHeight="1">
      <c r="A1136" s="39"/>
      <c r="B1136" s="40"/>
      <c r="C1136" s="219" t="s">
        <v>2101</v>
      </c>
      <c r="D1136" s="219" t="s">
        <v>143</v>
      </c>
      <c r="E1136" s="220" t="s">
        <v>2102</v>
      </c>
      <c r="F1136" s="221" t="s">
        <v>2103</v>
      </c>
      <c r="G1136" s="222" t="s">
        <v>155</v>
      </c>
      <c r="H1136" s="223">
        <v>55</v>
      </c>
      <c r="I1136" s="224"/>
      <c r="J1136" s="225">
        <f>ROUND(I1136*H1136,2)</f>
        <v>0</v>
      </c>
      <c r="K1136" s="221" t="s">
        <v>147</v>
      </c>
      <c r="L1136" s="45"/>
      <c r="M1136" s="226" t="s">
        <v>1</v>
      </c>
      <c r="N1136" s="227" t="s">
        <v>41</v>
      </c>
      <c r="O1136" s="92"/>
      <c r="P1136" s="228">
        <f>O1136*H1136</f>
        <v>0</v>
      </c>
      <c r="Q1136" s="228">
        <v>0</v>
      </c>
      <c r="R1136" s="228">
        <f>Q1136*H1136</f>
        <v>0</v>
      </c>
      <c r="S1136" s="228">
        <v>0.0080000000000000002</v>
      </c>
      <c r="T1136" s="229">
        <f>S1136*H1136</f>
        <v>0.44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0" t="s">
        <v>148</v>
      </c>
      <c r="AT1136" s="230" t="s">
        <v>143</v>
      </c>
      <c r="AU1136" s="230" t="s">
        <v>87</v>
      </c>
      <c r="AY1136" s="18" t="s">
        <v>140</v>
      </c>
      <c r="BE1136" s="231">
        <f>IF(N1136="základní",J1136,0)</f>
        <v>0</v>
      </c>
      <c r="BF1136" s="231">
        <f>IF(N1136="snížená",J1136,0)</f>
        <v>0</v>
      </c>
      <c r="BG1136" s="231">
        <f>IF(N1136="zákl. přenesená",J1136,0)</f>
        <v>0</v>
      </c>
      <c r="BH1136" s="231">
        <f>IF(N1136="sníž. přenesená",J1136,0)</f>
        <v>0</v>
      </c>
      <c r="BI1136" s="231">
        <f>IF(N1136="nulová",J1136,0)</f>
        <v>0</v>
      </c>
      <c r="BJ1136" s="18" t="s">
        <v>84</v>
      </c>
      <c r="BK1136" s="231">
        <f>ROUND(I1136*H1136,2)</f>
        <v>0</v>
      </c>
      <c r="BL1136" s="18" t="s">
        <v>148</v>
      </c>
      <c r="BM1136" s="230" t="s">
        <v>2104</v>
      </c>
    </row>
    <row r="1137" s="13" customFormat="1">
      <c r="A1137" s="13"/>
      <c r="B1137" s="232"/>
      <c r="C1137" s="233"/>
      <c r="D1137" s="234" t="s">
        <v>150</v>
      </c>
      <c r="E1137" s="235" t="s">
        <v>1</v>
      </c>
      <c r="F1137" s="236" t="s">
        <v>2099</v>
      </c>
      <c r="G1137" s="233"/>
      <c r="H1137" s="235" t="s">
        <v>1</v>
      </c>
      <c r="I1137" s="237"/>
      <c r="J1137" s="233"/>
      <c r="K1137" s="233"/>
      <c r="L1137" s="238"/>
      <c r="M1137" s="239"/>
      <c r="N1137" s="240"/>
      <c r="O1137" s="240"/>
      <c r="P1137" s="240"/>
      <c r="Q1137" s="240"/>
      <c r="R1137" s="240"/>
      <c r="S1137" s="240"/>
      <c r="T1137" s="24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2" t="s">
        <v>150</v>
      </c>
      <c r="AU1137" s="242" t="s">
        <v>87</v>
      </c>
      <c r="AV1137" s="13" t="s">
        <v>84</v>
      </c>
      <c r="AW1137" s="13" t="s">
        <v>32</v>
      </c>
      <c r="AX1137" s="13" t="s">
        <v>76</v>
      </c>
      <c r="AY1137" s="242" t="s">
        <v>140</v>
      </c>
    </row>
    <row r="1138" s="14" customFormat="1">
      <c r="A1138" s="14"/>
      <c r="B1138" s="243"/>
      <c r="C1138" s="244"/>
      <c r="D1138" s="234" t="s">
        <v>150</v>
      </c>
      <c r="E1138" s="245" t="s">
        <v>1</v>
      </c>
      <c r="F1138" s="246" t="s">
        <v>2100</v>
      </c>
      <c r="G1138" s="244"/>
      <c r="H1138" s="247">
        <v>55</v>
      </c>
      <c r="I1138" s="248"/>
      <c r="J1138" s="244"/>
      <c r="K1138" s="244"/>
      <c r="L1138" s="249"/>
      <c r="M1138" s="250"/>
      <c r="N1138" s="251"/>
      <c r="O1138" s="251"/>
      <c r="P1138" s="251"/>
      <c r="Q1138" s="251"/>
      <c r="R1138" s="251"/>
      <c r="S1138" s="251"/>
      <c r="T1138" s="25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3" t="s">
        <v>150</v>
      </c>
      <c r="AU1138" s="253" t="s">
        <v>87</v>
      </c>
      <c r="AV1138" s="14" t="s">
        <v>87</v>
      </c>
      <c r="AW1138" s="14" t="s">
        <v>32</v>
      </c>
      <c r="AX1138" s="14" t="s">
        <v>84</v>
      </c>
      <c r="AY1138" s="253" t="s">
        <v>140</v>
      </c>
    </row>
    <row r="1139" s="2" customFormat="1" ht="33" customHeight="1">
      <c r="A1139" s="39"/>
      <c r="B1139" s="40"/>
      <c r="C1139" s="219" t="s">
        <v>2105</v>
      </c>
      <c r="D1139" s="219" t="s">
        <v>143</v>
      </c>
      <c r="E1139" s="220" t="s">
        <v>2106</v>
      </c>
      <c r="F1139" s="221" t="s">
        <v>2107</v>
      </c>
      <c r="G1139" s="222" t="s">
        <v>155</v>
      </c>
      <c r="H1139" s="223">
        <v>47.5</v>
      </c>
      <c r="I1139" s="224"/>
      <c r="J1139" s="225">
        <f>ROUND(I1139*H1139,2)</f>
        <v>0</v>
      </c>
      <c r="K1139" s="221" t="s">
        <v>147</v>
      </c>
      <c r="L1139" s="45"/>
      <c r="M1139" s="226" t="s">
        <v>1</v>
      </c>
      <c r="N1139" s="227" t="s">
        <v>41</v>
      </c>
      <c r="O1139" s="92"/>
      <c r="P1139" s="228">
        <f>O1139*H1139</f>
        <v>0</v>
      </c>
      <c r="Q1139" s="228">
        <v>0</v>
      </c>
      <c r="R1139" s="228">
        <f>Q1139*H1139</f>
        <v>0</v>
      </c>
      <c r="S1139" s="228">
        <v>0.0018</v>
      </c>
      <c r="T1139" s="229">
        <f>S1139*H1139</f>
        <v>0.085499999999999993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0" t="s">
        <v>148</v>
      </c>
      <c r="AT1139" s="230" t="s">
        <v>143</v>
      </c>
      <c r="AU1139" s="230" t="s">
        <v>87</v>
      </c>
      <c r="AY1139" s="18" t="s">
        <v>140</v>
      </c>
      <c r="BE1139" s="231">
        <f>IF(N1139="základní",J1139,0)</f>
        <v>0</v>
      </c>
      <c r="BF1139" s="231">
        <f>IF(N1139="snížená",J1139,0)</f>
        <v>0</v>
      </c>
      <c r="BG1139" s="231">
        <f>IF(N1139="zákl. přenesená",J1139,0)</f>
        <v>0</v>
      </c>
      <c r="BH1139" s="231">
        <f>IF(N1139="sníž. přenesená",J1139,0)</f>
        <v>0</v>
      </c>
      <c r="BI1139" s="231">
        <f>IF(N1139="nulová",J1139,0)</f>
        <v>0</v>
      </c>
      <c r="BJ1139" s="18" t="s">
        <v>84</v>
      </c>
      <c r="BK1139" s="231">
        <f>ROUND(I1139*H1139,2)</f>
        <v>0</v>
      </c>
      <c r="BL1139" s="18" t="s">
        <v>148</v>
      </c>
      <c r="BM1139" s="230" t="s">
        <v>2108</v>
      </c>
    </row>
    <row r="1140" s="13" customFormat="1">
      <c r="A1140" s="13"/>
      <c r="B1140" s="232"/>
      <c r="C1140" s="233"/>
      <c r="D1140" s="234" t="s">
        <v>150</v>
      </c>
      <c r="E1140" s="235" t="s">
        <v>1</v>
      </c>
      <c r="F1140" s="236" t="s">
        <v>2099</v>
      </c>
      <c r="G1140" s="233"/>
      <c r="H1140" s="235" t="s">
        <v>1</v>
      </c>
      <c r="I1140" s="237"/>
      <c r="J1140" s="233"/>
      <c r="K1140" s="233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2" t="s">
        <v>150</v>
      </c>
      <c r="AU1140" s="242" t="s">
        <v>87</v>
      </c>
      <c r="AV1140" s="13" t="s">
        <v>84</v>
      </c>
      <c r="AW1140" s="13" t="s">
        <v>32</v>
      </c>
      <c r="AX1140" s="13" t="s">
        <v>76</v>
      </c>
      <c r="AY1140" s="242" t="s">
        <v>140</v>
      </c>
    </row>
    <row r="1141" s="14" customFormat="1">
      <c r="A1141" s="14"/>
      <c r="B1141" s="243"/>
      <c r="C1141" s="244"/>
      <c r="D1141" s="234" t="s">
        <v>150</v>
      </c>
      <c r="E1141" s="245" t="s">
        <v>1</v>
      </c>
      <c r="F1141" s="246" t="s">
        <v>2109</v>
      </c>
      <c r="G1141" s="244"/>
      <c r="H1141" s="247">
        <v>47.5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150</v>
      </c>
      <c r="AU1141" s="253" t="s">
        <v>87</v>
      </c>
      <c r="AV1141" s="14" t="s">
        <v>87</v>
      </c>
      <c r="AW1141" s="14" t="s">
        <v>32</v>
      </c>
      <c r="AX1141" s="14" t="s">
        <v>84</v>
      </c>
      <c r="AY1141" s="253" t="s">
        <v>140</v>
      </c>
    </row>
    <row r="1142" s="2" customFormat="1" ht="16.5" customHeight="1">
      <c r="A1142" s="39"/>
      <c r="B1142" s="40"/>
      <c r="C1142" s="219" t="s">
        <v>2110</v>
      </c>
      <c r="D1142" s="219" t="s">
        <v>143</v>
      </c>
      <c r="E1142" s="220" t="s">
        <v>2111</v>
      </c>
      <c r="F1142" s="221" t="s">
        <v>2112</v>
      </c>
      <c r="G1142" s="222" t="s">
        <v>155</v>
      </c>
      <c r="H1142" s="223">
        <v>115</v>
      </c>
      <c r="I1142" s="224"/>
      <c r="J1142" s="225">
        <f>ROUND(I1142*H1142,2)</f>
        <v>0</v>
      </c>
      <c r="K1142" s="221" t="s">
        <v>147</v>
      </c>
      <c r="L1142" s="45"/>
      <c r="M1142" s="226" t="s">
        <v>1</v>
      </c>
      <c r="N1142" s="227" t="s">
        <v>41</v>
      </c>
      <c r="O1142" s="92"/>
      <c r="P1142" s="228">
        <f>O1142*H1142</f>
        <v>0</v>
      </c>
      <c r="Q1142" s="228">
        <v>0</v>
      </c>
      <c r="R1142" s="228">
        <f>Q1142*H1142</f>
        <v>0</v>
      </c>
      <c r="S1142" s="228">
        <v>0.0044999999999999997</v>
      </c>
      <c r="T1142" s="229">
        <f>S1142*H1142</f>
        <v>0.51749999999999996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30" t="s">
        <v>148</v>
      </c>
      <c r="AT1142" s="230" t="s">
        <v>143</v>
      </c>
      <c r="AU1142" s="230" t="s">
        <v>87</v>
      </c>
      <c r="AY1142" s="18" t="s">
        <v>140</v>
      </c>
      <c r="BE1142" s="231">
        <f>IF(N1142="základní",J1142,0)</f>
        <v>0</v>
      </c>
      <c r="BF1142" s="231">
        <f>IF(N1142="snížená",J1142,0)</f>
        <v>0</v>
      </c>
      <c r="BG1142" s="231">
        <f>IF(N1142="zákl. přenesená",J1142,0)</f>
        <v>0</v>
      </c>
      <c r="BH1142" s="231">
        <f>IF(N1142="sníž. přenesená",J1142,0)</f>
        <v>0</v>
      </c>
      <c r="BI1142" s="231">
        <f>IF(N1142="nulová",J1142,0)</f>
        <v>0</v>
      </c>
      <c r="BJ1142" s="18" t="s">
        <v>84</v>
      </c>
      <c r="BK1142" s="231">
        <f>ROUND(I1142*H1142,2)</f>
        <v>0</v>
      </c>
      <c r="BL1142" s="18" t="s">
        <v>148</v>
      </c>
      <c r="BM1142" s="230" t="s">
        <v>2113</v>
      </c>
    </row>
    <row r="1143" s="13" customFormat="1">
      <c r="A1143" s="13"/>
      <c r="B1143" s="232"/>
      <c r="C1143" s="233"/>
      <c r="D1143" s="234" t="s">
        <v>150</v>
      </c>
      <c r="E1143" s="235" t="s">
        <v>1</v>
      </c>
      <c r="F1143" s="236" t="s">
        <v>2114</v>
      </c>
      <c r="G1143" s="233"/>
      <c r="H1143" s="235" t="s">
        <v>1</v>
      </c>
      <c r="I1143" s="237"/>
      <c r="J1143" s="233"/>
      <c r="K1143" s="233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2" t="s">
        <v>150</v>
      </c>
      <c r="AU1143" s="242" t="s">
        <v>87</v>
      </c>
      <c r="AV1143" s="13" t="s">
        <v>84</v>
      </c>
      <c r="AW1143" s="13" t="s">
        <v>32</v>
      </c>
      <c r="AX1143" s="13" t="s">
        <v>76</v>
      </c>
      <c r="AY1143" s="242" t="s">
        <v>140</v>
      </c>
    </row>
    <row r="1144" s="13" customFormat="1">
      <c r="A1144" s="13"/>
      <c r="B1144" s="232"/>
      <c r="C1144" s="233"/>
      <c r="D1144" s="234" t="s">
        <v>150</v>
      </c>
      <c r="E1144" s="235" t="s">
        <v>1</v>
      </c>
      <c r="F1144" s="236" t="s">
        <v>2115</v>
      </c>
      <c r="G1144" s="233"/>
      <c r="H1144" s="235" t="s">
        <v>1</v>
      </c>
      <c r="I1144" s="237"/>
      <c r="J1144" s="233"/>
      <c r="K1144" s="233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2" t="s">
        <v>150</v>
      </c>
      <c r="AU1144" s="242" t="s">
        <v>87</v>
      </c>
      <c r="AV1144" s="13" t="s">
        <v>84</v>
      </c>
      <c r="AW1144" s="13" t="s">
        <v>32</v>
      </c>
      <c r="AX1144" s="13" t="s">
        <v>76</v>
      </c>
      <c r="AY1144" s="242" t="s">
        <v>140</v>
      </c>
    </row>
    <row r="1145" s="14" customFormat="1">
      <c r="A1145" s="14"/>
      <c r="B1145" s="243"/>
      <c r="C1145" s="244"/>
      <c r="D1145" s="234" t="s">
        <v>150</v>
      </c>
      <c r="E1145" s="245" t="s">
        <v>1</v>
      </c>
      <c r="F1145" s="246" t="s">
        <v>2116</v>
      </c>
      <c r="G1145" s="244"/>
      <c r="H1145" s="247">
        <v>12.15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150</v>
      </c>
      <c r="AU1145" s="253" t="s">
        <v>87</v>
      </c>
      <c r="AV1145" s="14" t="s">
        <v>87</v>
      </c>
      <c r="AW1145" s="14" t="s">
        <v>32</v>
      </c>
      <c r="AX1145" s="14" t="s">
        <v>76</v>
      </c>
      <c r="AY1145" s="253" t="s">
        <v>140</v>
      </c>
    </row>
    <row r="1146" s="14" customFormat="1">
      <c r="A1146" s="14"/>
      <c r="B1146" s="243"/>
      <c r="C1146" s="244"/>
      <c r="D1146" s="234" t="s">
        <v>150</v>
      </c>
      <c r="E1146" s="245" t="s">
        <v>1</v>
      </c>
      <c r="F1146" s="246" t="s">
        <v>2117</v>
      </c>
      <c r="G1146" s="244"/>
      <c r="H1146" s="247">
        <v>33.810000000000002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150</v>
      </c>
      <c r="AU1146" s="253" t="s">
        <v>87</v>
      </c>
      <c r="AV1146" s="14" t="s">
        <v>87</v>
      </c>
      <c r="AW1146" s="14" t="s">
        <v>32</v>
      </c>
      <c r="AX1146" s="14" t="s">
        <v>76</v>
      </c>
      <c r="AY1146" s="253" t="s">
        <v>140</v>
      </c>
    </row>
    <row r="1147" s="14" customFormat="1">
      <c r="A1147" s="14"/>
      <c r="B1147" s="243"/>
      <c r="C1147" s="244"/>
      <c r="D1147" s="234" t="s">
        <v>150</v>
      </c>
      <c r="E1147" s="245" t="s">
        <v>1</v>
      </c>
      <c r="F1147" s="246" t="s">
        <v>2118</v>
      </c>
      <c r="G1147" s="244"/>
      <c r="H1147" s="247">
        <v>58.619999999999997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150</v>
      </c>
      <c r="AU1147" s="253" t="s">
        <v>87</v>
      </c>
      <c r="AV1147" s="14" t="s">
        <v>87</v>
      </c>
      <c r="AW1147" s="14" t="s">
        <v>32</v>
      </c>
      <c r="AX1147" s="14" t="s">
        <v>76</v>
      </c>
      <c r="AY1147" s="253" t="s">
        <v>140</v>
      </c>
    </row>
    <row r="1148" s="14" customFormat="1">
      <c r="A1148" s="14"/>
      <c r="B1148" s="243"/>
      <c r="C1148" s="244"/>
      <c r="D1148" s="234" t="s">
        <v>150</v>
      </c>
      <c r="E1148" s="245" t="s">
        <v>1</v>
      </c>
      <c r="F1148" s="246" t="s">
        <v>2119</v>
      </c>
      <c r="G1148" s="244"/>
      <c r="H1148" s="247">
        <v>10.42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150</v>
      </c>
      <c r="AU1148" s="253" t="s">
        <v>87</v>
      </c>
      <c r="AV1148" s="14" t="s">
        <v>87</v>
      </c>
      <c r="AW1148" s="14" t="s">
        <v>32</v>
      </c>
      <c r="AX1148" s="14" t="s">
        <v>76</v>
      </c>
      <c r="AY1148" s="253" t="s">
        <v>140</v>
      </c>
    </row>
    <row r="1149" s="15" customFormat="1">
      <c r="A1149" s="15"/>
      <c r="B1149" s="254"/>
      <c r="C1149" s="255"/>
      <c r="D1149" s="234" t="s">
        <v>150</v>
      </c>
      <c r="E1149" s="256" t="s">
        <v>1</v>
      </c>
      <c r="F1149" s="257" t="s">
        <v>173</v>
      </c>
      <c r="G1149" s="255"/>
      <c r="H1149" s="258">
        <v>115</v>
      </c>
      <c r="I1149" s="259"/>
      <c r="J1149" s="255"/>
      <c r="K1149" s="255"/>
      <c r="L1149" s="260"/>
      <c r="M1149" s="261"/>
      <c r="N1149" s="262"/>
      <c r="O1149" s="262"/>
      <c r="P1149" s="262"/>
      <c r="Q1149" s="262"/>
      <c r="R1149" s="262"/>
      <c r="S1149" s="262"/>
      <c r="T1149" s="263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64" t="s">
        <v>150</v>
      </c>
      <c r="AU1149" s="264" t="s">
        <v>87</v>
      </c>
      <c r="AV1149" s="15" t="s">
        <v>148</v>
      </c>
      <c r="AW1149" s="15" t="s">
        <v>32</v>
      </c>
      <c r="AX1149" s="15" t="s">
        <v>84</v>
      </c>
      <c r="AY1149" s="264" t="s">
        <v>140</v>
      </c>
    </row>
    <row r="1150" s="2" customFormat="1" ht="16.5" customHeight="1">
      <c r="A1150" s="39"/>
      <c r="B1150" s="40"/>
      <c r="C1150" s="219" t="s">
        <v>2120</v>
      </c>
      <c r="D1150" s="219" t="s">
        <v>143</v>
      </c>
      <c r="E1150" s="220" t="s">
        <v>2121</v>
      </c>
      <c r="F1150" s="221" t="s">
        <v>2122</v>
      </c>
      <c r="G1150" s="222" t="s">
        <v>218</v>
      </c>
      <c r="H1150" s="223">
        <v>170</v>
      </c>
      <c r="I1150" s="224"/>
      <c r="J1150" s="225">
        <f>ROUND(I1150*H1150,2)</f>
        <v>0</v>
      </c>
      <c r="K1150" s="221" t="s">
        <v>147</v>
      </c>
      <c r="L1150" s="45"/>
      <c r="M1150" s="226" t="s">
        <v>1</v>
      </c>
      <c r="N1150" s="227" t="s">
        <v>41</v>
      </c>
      <c r="O1150" s="92"/>
      <c r="P1150" s="228">
        <f>O1150*H1150</f>
        <v>0</v>
      </c>
      <c r="Q1150" s="228">
        <v>0</v>
      </c>
      <c r="R1150" s="228">
        <f>Q1150*H1150</f>
        <v>0</v>
      </c>
      <c r="S1150" s="228">
        <v>0.00010000000000000001</v>
      </c>
      <c r="T1150" s="229">
        <f>S1150*H1150</f>
        <v>0.017000000000000001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0" t="s">
        <v>148</v>
      </c>
      <c r="AT1150" s="230" t="s">
        <v>143</v>
      </c>
      <c r="AU1150" s="230" t="s">
        <v>87</v>
      </c>
      <c r="AY1150" s="18" t="s">
        <v>140</v>
      </c>
      <c r="BE1150" s="231">
        <f>IF(N1150="základní",J1150,0)</f>
        <v>0</v>
      </c>
      <c r="BF1150" s="231">
        <f>IF(N1150="snížená",J1150,0)</f>
        <v>0</v>
      </c>
      <c r="BG1150" s="231">
        <f>IF(N1150="zákl. přenesená",J1150,0)</f>
        <v>0</v>
      </c>
      <c r="BH1150" s="231">
        <f>IF(N1150="sníž. přenesená",J1150,0)</f>
        <v>0</v>
      </c>
      <c r="BI1150" s="231">
        <f>IF(N1150="nulová",J1150,0)</f>
        <v>0</v>
      </c>
      <c r="BJ1150" s="18" t="s">
        <v>84</v>
      </c>
      <c r="BK1150" s="231">
        <f>ROUND(I1150*H1150,2)</f>
        <v>0</v>
      </c>
      <c r="BL1150" s="18" t="s">
        <v>148</v>
      </c>
      <c r="BM1150" s="230" t="s">
        <v>2123</v>
      </c>
    </row>
    <row r="1151" s="13" customFormat="1">
      <c r="A1151" s="13"/>
      <c r="B1151" s="232"/>
      <c r="C1151" s="233"/>
      <c r="D1151" s="234" t="s">
        <v>150</v>
      </c>
      <c r="E1151" s="235" t="s">
        <v>1</v>
      </c>
      <c r="F1151" s="236" t="s">
        <v>2114</v>
      </c>
      <c r="G1151" s="233"/>
      <c r="H1151" s="235" t="s">
        <v>1</v>
      </c>
      <c r="I1151" s="237"/>
      <c r="J1151" s="233"/>
      <c r="K1151" s="233"/>
      <c r="L1151" s="238"/>
      <c r="M1151" s="239"/>
      <c r="N1151" s="240"/>
      <c r="O1151" s="240"/>
      <c r="P1151" s="240"/>
      <c r="Q1151" s="240"/>
      <c r="R1151" s="240"/>
      <c r="S1151" s="240"/>
      <c r="T1151" s="24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2" t="s">
        <v>150</v>
      </c>
      <c r="AU1151" s="242" t="s">
        <v>87</v>
      </c>
      <c r="AV1151" s="13" t="s">
        <v>84</v>
      </c>
      <c r="AW1151" s="13" t="s">
        <v>32</v>
      </c>
      <c r="AX1151" s="13" t="s">
        <v>76</v>
      </c>
      <c r="AY1151" s="242" t="s">
        <v>140</v>
      </c>
    </row>
    <row r="1152" s="13" customFormat="1">
      <c r="A1152" s="13"/>
      <c r="B1152" s="232"/>
      <c r="C1152" s="233"/>
      <c r="D1152" s="234" t="s">
        <v>150</v>
      </c>
      <c r="E1152" s="235" t="s">
        <v>1</v>
      </c>
      <c r="F1152" s="236" t="s">
        <v>2124</v>
      </c>
      <c r="G1152" s="233"/>
      <c r="H1152" s="235" t="s">
        <v>1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150</v>
      </c>
      <c r="AU1152" s="242" t="s">
        <v>87</v>
      </c>
      <c r="AV1152" s="13" t="s">
        <v>84</v>
      </c>
      <c r="AW1152" s="13" t="s">
        <v>32</v>
      </c>
      <c r="AX1152" s="13" t="s">
        <v>76</v>
      </c>
      <c r="AY1152" s="242" t="s">
        <v>140</v>
      </c>
    </row>
    <row r="1153" s="14" customFormat="1">
      <c r="A1153" s="14"/>
      <c r="B1153" s="243"/>
      <c r="C1153" s="244"/>
      <c r="D1153" s="234" t="s">
        <v>150</v>
      </c>
      <c r="E1153" s="245" t="s">
        <v>1</v>
      </c>
      <c r="F1153" s="246" t="s">
        <v>2125</v>
      </c>
      <c r="G1153" s="244"/>
      <c r="H1153" s="247">
        <v>170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150</v>
      </c>
      <c r="AU1153" s="253" t="s">
        <v>87</v>
      </c>
      <c r="AV1153" s="14" t="s">
        <v>87</v>
      </c>
      <c r="AW1153" s="14" t="s">
        <v>32</v>
      </c>
      <c r="AX1153" s="14" t="s">
        <v>84</v>
      </c>
      <c r="AY1153" s="253" t="s">
        <v>140</v>
      </c>
    </row>
    <row r="1154" s="2" customFormat="1" ht="16.5" customHeight="1">
      <c r="A1154" s="39"/>
      <c r="B1154" s="40"/>
      <c r="C1154" s="219" t="s">
        <v>2126</v>
      </c>
      <c r="D1154" s="219" t="s">
        <v>143</v>
      </c>
      <c r="E1154" s="220" t="s">
        <v>2127</v>
      </c>
      <c r="F1154" s="221" t="s">
        <v>2128</v>
      </c>
      <c r="G1154" s="222" t="s">
        <v>293</v>
      </c>
      <c r="H1154" s="223">
        <v>13</v>
      </c>
      <c r="I1154" s="224"/>
      <c r="J1154" s="225">
        <f>ROUND(I1154*H1154,2)</f>
        <v>0</v>
      </c>
      <c r="K1154" s="221" t="s">
        <v>147</v>
      </c>
      <c r="L1154" s="45"/>
      <c r="M1154" s="226" t="s">
        <v>1</v>
      </c>
      <c r="N1154" s="227" t="s">
        <v>41</v>
      </c>
      <c r="O1154" s="92"/>
      <c r="P1154" s="228">
        <f>O1154*H1154</f>
        <v>0</v>
      </c>
      <c r="Q1154" s="228">
        <v>0</v>
      </c>
      <c r="R1154" s="228">
        <f>Q1154*H1154</f>
        <v>0</v>
      </c>
      <c r="S1154" s="228">
        <v>0.035220000000000001</v>
      </c>
      <c r="T1154" s="229">
        <f>S1154*H1154</f>
        <v>0.45786000000000004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30" t="s">
        <v>148</v>
      </c>
      <c r="AT1154" s="230" t="s">
        <v>143</v>
      </c>
      <c r="AU1154" s="230" t="s">
        <v>87</v>
      </c>
      <c r="AY1154" s="18" t="s">
        <v>140</v>
      </c>
      <c r="BE1154" s="231">
        <f>IF(N1154="základní",J1154,0)</f>
        <v>0</v>
      </c>
      <c r="BF1154" s="231">
        <f>IF(N1154="snížená",J1154,0)</f>
        <v>0</v>
      </c>
      <c r="BG1154" s="231">
        <f>IF(N1154="zákl. přenesená",J1154,0)</f>
        <v>0</v>
      </c>
      <c r="BH1154" s="231">
        <f>IF(N1154="sníž. přenesená",J1154,0)</f>
        <v>0</v>
      </c>
      <c r="BI1154" s="231">
        <f>IF(N1154="nulová",J1154,0)</f>
        <v>0</v>
      </c>
      <c r="BJ1154" s="18" t="s">
        <v>84</v>
      </c>
      <c r="BK1154" s="231">
        <f>ROUND(I1154*H1154,2)</f>
        <v>0</v>
      </c>
      <c r="BL1154" s="18" t="s">
        <v>148</v>
      </c>
      <c r="BM1154" s="230" t="s">
        <v>2129</v>
      </c>
    </row>
    <row r="1155" s="13" customFormat="1">
      <c r="A1155" s="13"/>
      <c r="B1155" s="232"/>
      <c r="C1155" s="233"/>
      <c r="D1155" s="234" t="s">
        <v>150</v>
      </c>
      <c r="E1155" s="235" t="s">
        <v>1</v>
      </c>
      <c r="F1155" s="236" t="s">
        <v>2130</v>
      </c>
      <c r="G1155" s="233"/>
      <c r="H1155" s="235" t="s">
        <v>1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2" t="s">
        <v>150</v>
      </c>
      <c r="AU1155" s="242" t="s">
        <v>87</v>
      </c>
      <c r="AV1155" s="13" t="s">
        <v>84</v>
      </c>
      <c r="AW1155" s="13" t="s">
        <v>32</v>
      </c>
      <c r="AX1155" s="13" t="s">
        <v>76</v>
      </c>
      <c r="AY1155" s="242" t="s">
        <v>140</v>
      </c>
    </row>
    <row r="1156" s="14" customFormat="1">
      <c r="A1156" s="14"/>
      <c r="B1156" s="243"/>
      <c r="C1156" s="244"/>
      <c r="D1156" s="234" t="s">
        <v>150</v>
      </c>
      <c r="E1156" s="245" t="s">
        <v>1</v>
      </c>
      <c r="F1156" s="246" t="s">
        <v>258</v>
      </c>
      <c r="G1156" s="244"/>
      <c r="H1156" s="247">
        <v>13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150</v>
      </c>
      <c r="AU1156" s="253" t="s">
        <v>87</v>
      </c>
      <c r="AV1156" s="14" t="s">
        <v>87</v>
      </c>
      <c r="AW1156" s="14" t="s">
        <v>32</v>
      </c>
      <c r="AX1156" s="14" t="s">
        <v>84</v>
      </c>
      <c r="AY1156" s="253" t="s">
        <v>140</v>
      </c>
    </row>
    <row r="1157" s="12" customFormat="1" ht="22.8" customHeight="1">
      <c r="A1157" s="12"/>
      <c r="B1157" s="203"/>
      <c r="C1157" s="204"/>
      <c r="D1157" s="205" t="s">
        <v>75</v>
      </c>
      <c r="E1157" s="217" t="s">
        <v>2131</v>
      </c>
      <c r="F1157" s="217" t="s">
        <v>2132</v>
      </c>
      <c r="G1157" s="204"/>
      <c r="H1157" s="204"/>
      <c r="I1157" s="207"/>
      <c r="J1157" s="218">
        <f>BK1157</f>
        <v>0</v>
      </c>
      <c r="K1157" s="204"/>
      <c r="L1157" s="209"/>
      <c r="M1157" s="210"/>
      <c r="N1157" s="211"/>
      <c r="O1157" s="211"/>
      <c r="P1157" s="212">
        <f>SUM(P1158:P1181)</f>
        <v>0</v>
      </c>
      <c r="Q1157" s="211"/>
      <c r="R1157" s="212">
        <f>SUM(R1158:R1181)</f>
        <v>0.55500000000000005</v>
      </c>
      <c r="S1157" s="211"/>
      <c r="T1157" s="213">
        <f>SUM(T1158:T1181)</f>
        <v>0</v>
      </c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R1157" s="214" t="s">
        <v>87</v>
      </c>
      <c r="AT1157" s="215" t="s">
        <v>75</v>
      </c>
      <c r="AU1157" s="215" t="s">
        <v>84</v>
      </c>
      <c r="AY1157" s="214" t="s">
        <v>140</v>
      </c>
      <c r="BK1157" s="216">
        <f>SUM(BK1158:BK1181)</f>
        <v>0</v>
      </c>
    </row>
    <row r="1158" s="2" customFormat="1" ht="24.15" customHeight="1">
      <c r="A1158" s="39"/>
      <c r="B1158" s="40"/>
      <c r="C1158" s="219" t="s">
        <v>2133</v>
      </c>
      <c r="D1158" s="219" t="s">
        <v>143</v>
      </c>
      <c r="E1158" s="220" t="s">
        <v>2134</v>
      </c>
      <c r="F1158" s="221" t="s">
        <v>2135</v>
      </c>
      <c r="G1158" s="222" t="s">
        <v>155</v>
      </c>
      <c r="H1158" s="223">
        <v>66</v>
      </c>
      <c r="I1158" s="224"/>
      <c r="J1158" s="225">
        <f>ROUND(I1158*H1158,2)</f>
        <v>0</v>
      </c>
      <c r="K1158" s="221" t="s">
        <v>147</v>
      </c>
      <c r="L1158" s="45"/>
      <c r="M1158" s="226" t="s">
        <v>1</v>
      </c>
      <c r="N1158" s="227" t="s">
        <v>41</v>
      </c>
      <c r="O1158" s="92"/>
      <c r="P1158" s="228">
        <f>O1158*H1158</f>
        <v>0</v>
      </c>
      <c r="Q1158" s="228">
        <v>0</v>
      </c>
      <c r="R1158" s="228">
        <f>Q1158*H1158</f>
        <v>0</v>
      </c>
      <c r="S1158" s="228">
        <v>0</v>
      </c>
      <c r="T1158" s="229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30" t="s">
        <v>280</v>
      </c>
      <c r="AT1158" s="230" t="s">
        <v>143</v>
      </c>
      <c r="AU1158" s="230" t="s">
        <v>87</v>
      </c>
      <c r="AY1158" s="18" t="s">
        <v>140</v>
      </c>
      <c r="BE1158" s="231">
        <f>IF(N1158="základní",J1158,0)</f>
        <v>0</v>
      </c>
      <c r="BF1158" s="231">
        <f>IF(N1158="snížená",J1158,0)</f>
        <v>0</v>
      </c>
      <c r="BG1158" s="231">
        <f>IF(N1158="zákl. přenesená",J1158,0)</f>
        <v>0</v>
      </c>
      <c r="BH1158" s="231">
        <f>IF(N1158="sníž. přenesená",J1158,0)</f>
        <v>0</v>
      </c>
      <c r="BI1158" s="231">
        <f>IF(N1158="nulová",J1158,0)</f>
        <v>0</v>
      </c>
      <c r="BJ1158" s="18" t="s">
        <v>84</v>
      </c>
      <c r="BK1158" s="231">
        <f>ROUND(I1158*H1158,2)</f>
        <v>0</v>
      </c>
      <c r="BL1158" s="18" t="s">
        <v>280</v>
      </c>
      <c r="BM1158" s="230" t="s">
        <v>2136</v>
      </c>
    </row>
    <row r="1159" s="13" customFormat="1">
      <c r="A1159" s="13"/>
      <c r="B1159" s="232"/>
      <c r="C1159" s="233"/>
      <c r="D1159" s="234" t="s">
        <v>150</v>
      </c>
      <c r="E1159" s="235" t="s">
        <v>1</v>
      </c>
      <c r="F1159" s="236" t="s">
        <v>2137</v>
      </c>
      <c r="G1159" s="233"/>
      <c r="H1159" s="235" t="s">
        <v>1</v>
      </c>
      <c r="I1159" s="237"/>
      <c r="J1159" s="233"/>
      <c r="K1159" s="233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150</v>
      </c>
      <c r="AU1159" s="242" t="s">
        <v>87</v>
      </c>
      <c r="AV1159" s="13" t="s">
        <v>84</v>
      </c>
      <c r="AW1159" s="13" t="s">
        <v>32</v>
      </c>
      <c r="AX1159" s="13" t="s">
        <v>76</v>
      </c>
      <c r="AY1159" s="242" t="s">
        <v>140</v>
      </c>
    </row>
    <row r="1160" s="13" customFormat="1">
      <c r="A1160" s="13"/>
      <c r="B1160" s="232"/>
      <c r="C1160" s="233"/>
      <c r="D1160" s="234" t="s">
        <v>150</v>
      </c>
      <c r="E1160" s="235" t="s">
        <v>1</v>
      </c>
      <c r="F1160" s="236" t="s">
        <v>2138</v>
      </c>
      <c r="G1160" s="233"/>
      <c r="H1160" s="235" t="s">
        <v>1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2" t="s">
        <v>150</v>
      </c>
      <c r="AU1160" s="242" t="s">
        <v>87</v>
      </c>
      <c r="AV1160" s="13" t="s">
        <v>84</v>
      </c>
      <c r="AW1160" s="13" t="s">
        <v>32</v>
      </c>
      <c r="AX1160" s="13" t="s">
        <v>76</v>
      </c>
      <c r="AY1160" s="242" t="s">
        <v>140</v>
      </c>
    </row>
    <row r="1161" s="14" customFormat="1">
      <c r="A1161" s="14"/>
      <c r="B1161" s="243"/>
      <c r="C1161" s="244"/>
      <c r="D1161" s="234" t="s">
        <v>150</v>
      </c>
      <c r="E1161" s="245" t="s">
        <v>1</v>
      </c>
      <c r="F1161" s="246" t="s">
        <v>2139</v>
      </c>
      <c r="G1161" s="244"/>
      <c r="H1161" s="247">
        <v>46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150</v>
      </c>
      <c r="AU1161" s="253" t="s">
        <v>87</v>
      </c>
      <c r="AV1161" s="14" t="s">
        <v>87</v>
      </c>
      <c r="AW1161" s="14" t="s">
        <v>32</v>
      </c>
      <c r="AX1161" s="14" t="s">
        <v>76</v>
      </c>
      <c r="AY1161" s="253" t="s">
        <v>140</v>
      </c>
    </row>
    <row r="1162" s="13" customFormat="1">
      <c r="A1162" s="13"/>
      <c r="B1162" s="232"/>
      <c r="C1162" s="233"/>
      <c r="D1162" s="234" t="s">
        <v>150</v>
      </c>
      <c r="E1162" s="235" t="s">
        <v>1</v>
      </c>
      <c r="F1162" s="236" t="s">
        <v>2140</v>
      </c>
      <c r="G1162" s="233"/>
      <c r="H1162" s="235" t="s">
        <v>1</v>
      </c>
      <c r="I1162" s="237"/>
      <c r="J1162" s="233"/>
      <c r="K1162" s="233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150</v>
      </c>
      <c r="AU1162" s="242" t="s">
        <v>87</v>
      </c>
      <c r="AV1162" s="13" t="s">
        <v>84</v>
      </c>
      <c r="AW1162" s="13" t="s">
        <v>32</v>
      </c>
      <c r="AX1162" s="13" t="s">
        <v>76</v>
      </c>
      <c r="AY1162" s="242" t="s">
        <v>140</v>
      </c>
    </row>
    <row r="1163" s="14" customFormat="1">
      <c r="A1163" s="14"/>
      <c r="B1163" s="243"/>
      <c r="C1163" s="244"/>
      <c r="D1163" s="234" t="s">
        <v>150</v>
      </c>
      <c r="E1163" s="245" t="s">
        <v>1</v>
      </c>
      <c r="F1163" s="246" t="s">
        <v>1014</v>
      </c>
      <c r="G1163" s="244"/>
      <c r="H1163" s="247">
        <v>20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150</v>
      </c>
      <c r="AU1163" s="253" t="s">
        <v>87</v>
      </c>
      <c r="AV1163" s="14" t="s">
        <v>87</v>
      </c>
      <c r="AW1163" s="14" t="s">
        <v>32</v>
      </c>
      <c r="AX1163" s="14" t="s">
        <v>76</v>
      </c>
      <c r="AY1163" s="253" t="s">
        <v>140</v>
      </c>
    </row>
    <row r="1164" s="15" customFormat="1">
      <c r="A1164" s="15"/>
      <c r="B1164" s="254"/>
      <c r="C1164" s="255"/>
      <c r="D1164" s="234" t="s">
        <v>150</v>
      </c>
      <c r="E1164" s="256" t="s">
        <v>1</v>
      </c>
      <c r="F1164" s="257" t="s">
        <v>173</v>
      </c>
      <c r="G1164" s="255"/>
      <c r="H1164" s="258">
        <v>66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64" t="s">
        <v>150</v>
      </c>
      <c r="AU1164" s="264" t="s">
        <v>87</v>
      </c>
      <c r="AV1164" s="15" t="s">
        <v>148</v>
      </c>
      <c r="AW1164" s="15" t="s">
        <v>32</v>
      </c>
      <c r="AX1164" s="15" t="s">
        <v>84</v>
      </c>
      <c r="AY1164" s="264" t="s">
        <v>140</v>
      </c>
    </row>
    <row r="1165" s="2" customFormat="1" ht="16.5" customHeight="1">
      <c r="A1165" s="39"/>
      <c r="B1165" s="40"/>
      <c r="C1165" s="265" t="s">
        <v>2141</v>
      </c>
      <c r="D1165" s="265" t="s">
        <v>233</v>
      </c>
      <c r="E1165" s="266" t="s">
        <v>2142</v>
      </c>
      <c r="F1165" s="267" t="s">
        <v>2143</v>
      </c>
      <c r="G1165" s="268" t="s">
        <v>439</v>
      </c>
      <c r="H1165" s="269">
        <v>0.023</v>
      </c>
      <c r="I1165" s="270"/>
      <c r="J1165" s="271">
        <f>ROUND(I1165*H1165,2)</f>
        <v>0</v>
      </c>
      <c r="K1165" s="267" t="s">
        <v>147</v>
      </c>
      <c r="L1165" s="272"/>
      <c r="M1165" s="273" t="s">
        <v>1</v>
      </c>
      <c r="N1165" s="274" t="s">
        <v>41</v>
      </c>
      <c r="O1165" s="92"/>
      <c r="P1165" s="228">
        <f>O1165*H1165</f>
        <v>0</v>
      </c>
      <c r="Q1165" s="228">
        <v>1</v>
      </c>
      <c r="R1165" s="228">
        <f>Q1165*H1165</f>
        <v>0.023</v>
      </c>
      <c r="S1165" s="228">
        <v>0</v>
      </c>
      <c r="T1165" s="229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30" t="s">
        <v>387</v>
      </c>
      <c r="AT1165" s="230" t="s">
        <v>233</v>
      </c>
      <c r="AU1165" s="230" t="s">
        <v>87</v>
      </c>
      <c r="AY1165" s="18" t="s">
        <v>140</v>
      </c>
      <c r="BE1165" s="231">
        <f>IF(N1165="základní",J1165,0)</f>
        <v>0</v>
      </c>
      <c r="BF1165" s="231">
        <f>IF(N1165="snížená",J1165,0)</f>
        <v>0</v>
      </c>
      <c r="BG1165" s="231">
        <f>IF(N1165="zákl. přenesená",J1165,0)</f>
        <v>0</v>
      </c>
      <c r="BH1165" s="231">
        <f>IF(N1165="sníž. přenesená",J1165,0)</f>
        <v>0</v>
      </c>
      <c r="BI1165" s="231">
        <f>IF(N1165="nulová",J1165,0)</f>
        <v>0</v>
      </c>
      <c r="BJ1165" s="18" t="s">
        <v>84</v>
      </c>
      <c r="BK1165" s="231">
        <f>ROUND(I1165*H1165,2)</f>
        <v>0</v>
      </c>
      <c r="BL1165" s="18" t="s">
        <v>280</v>
      </c>
      <c r="BM1165" s="230" t="s">
        <v>2144</v>
      </c>
    </row>
    <row r="1166" s="2" customFormat="1">
      <c r="A1166" s="39"/>
      <c r="B1166" s="40"/>
      <c r="C1166" s="41"/>
      <c r="D1166" s="234" t="s">
        <v>539</v>
      </c>
      <c r="E1166" s="41"/>
      <c r="F1166" s="275" t="s">
        <v>2145</v>
      </c>
      <c r="G1166" s="41"/>
      <c r="H1166" s="41"/>
      <c r="I1166" s="276"/>
      <c r="J1166" s="41"/>
      <c r="K1166" s="41"/>
      <c r="L1166" s="45"/>
      <c r="M1166" s="277"/>
      <c r="N1166" s="278"/>
      <c r="O1166" s="92"/>
      <c r="P1166" s="92"/>
      <c r="Q1166" s="92"/>
      <c r="R1166" s="92"/>
      <c r="S1166" s="92"/>
      <c r="T1166" s="93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T1166" s="18" t="s">
        <v>539</v>
      </c>
      <c r="AU1166" s="18" t="s">
        <v>87</v>
      </c>
    </row>
    <row r="1167" s="13" customFormat="1">
      <c r="A1167" s="13"/>
      <c r="B1167" s="232"/>
      <c r="C1167" s="233"/>
      <c r="D1167" s="234" t="s">
        <v>150</v>
      </c>
      <c r="E1167" s="235" t="s">
        <v>1</v>
      </c>
      <c r="F1167" s="236" t="s">
        <v>2146</v>
      </c>
      <c r="G1167" s="233"/>
      <c r="H1167" s="235" t="s">
        <v>1</v>
      </c>
      <c r="I1167" s="237"/>
      <c r="J1167" s="233"/>
      <c r="K1167" s="233"/>
      <c r="L1167" s="238"/>
      <c r="M1167" s="239"/>
      <c r="N1167" s="240"/>
      <c r="O1167" s="240"/>
      <c r="P1167" s="240"/>
      <c r="Q1167" s="240"/>
      <c r="R1167" s="240"/>
      <c r="S1167" s="240"/>
      <c r="T1167" s="24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2" t="s">
        <v>150</v>
      </c>
      <c r="AU1167" s="242" t="s">
        <v>87</v>
      </c>
      <c r="AV1167" s="13" t="s">
        <v>84</v>
      </c>
      <c r="AW1167" s="13" t="s">
        <v>32</v>
      </c>
      <c r="AX1167" s="13" t="s">
        <v>76</v>
      </c>
      <c r="AY1167" s="242" t="s">
        <v>140</v>
      </c>
    </row>
    <row r="1168" s="13" customFormat="1">
      <c r="A1168" s="13"/>
      <c r="B1168" s="232"/>
      <c r="C1168" s="233"/>
      <c r="D1168" s="234" t="s">
        <v>150</v>
      </c>
      <c r="E1168" s="235" t="s">
        <v>1</v>
      </c>
      <c r="F1168" s="236" t="s">
        <v>2147</v>
      </c>
      <c r="G1168" s="233"/>
      <c r="H1168" s="235" t="s">
        <v>1</v>
      </c>
      <c r="I1168" s="237"/>
      <c r="J1168" s="233"/>
      <c r="K1168" s="233"/>
      <c r="L1168" s="238"/>
      <c r="M1168" s="239"/>
      <c r="N1168" s="240"/>
      <c r="O1168" s="240"/>
      <c r="P1168" s="240"/>
      <c r="Q1168" s="240"/>
      <c r="R1168" s="240"/>
      <c r="S1168" s="240"/>
      <c r="T1168" s="24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2" t="s">
        <v>150</v>
      </c>
      <c r="AU1168" s="242" t="s">
        <v>87</v>
      </c>
      <c r="AV1168" s="13" t="s">
        <v>84</v>
      </c>
      <c r="AW1168" s="13" t="s">
        <v>32</v>
      </c>
      <c r="AX1168" s="13" t="s">
        <v>76</v>
      </c>
      <c r="AY1168" s="242" t="s">
        <v>140</v>
      </c>
    </row>
    <row r="1169" s="14" customFormat="1">
      <c r="A1169" s="14"/>
      <c r="B1169" s="243"/>
      <c r="C1169" s="244"/>
      <c r="D1169" s="234" t="s">
        <v>150</v>
      </c>
      <c r="E1169" s="245" t="s">
        <v>1</v>
      </c>
      <c r="F1169" s="246" t="s">
        <v>2148</v>
      </c>
      <c r="G1169" s="244"/>
      <c r="H1169" s="247">
        <v>0.023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150</v>
      </c>
      <c r="AU1169" s="253" t="s">
        <v>87</v>
      </c>
      <c r="AV1169" s="14" t="s">
        <v>87</v>
      </c>
      <c r="AW1169" s="14" t="s">
        <v>32</v>
      </c>
      <c r="AX1169" s="14" t="s">
        <v>84</v>
      </c>
      <c r="AY1169" s="253" t="s">
        <v>140</v>
      </c>
    </row>
    <row r="1170" s="2" customFormat="1" ht="24.15" customHeight="1">
      <c r="A1170" s="39"/>
      <c r="B1170" s="40"/>
      <c r="C1170" s="219" t="s">
        <v>2149</v>
      </c>
      <c r="D1170" s="219" t="s">
        <v>143</v>
      </c>
      <c r="E1170" s="220" t="s">
        <v>2150</v>
      </c>
      <c r="F1170" s="221" t="s">
        <v>2151</v>
      </c>
      <c r="G1170" s="222" t="s">
        <v>155</v>
      </c>
      <c r="H1170" s="223">
        <v>66</v>
      </c>
      <c r="I1170" s="224"/>
      <c r="J1170" s="225">
        <f>ROUND(I1170*H1170,2)</f>
        <v>0</v>
      </c>
      <c r="K1170" s="221" t="s">
        <v>147</v>
      </c>
      <c r="L1170" s="45"/>
      <c r="M1170" s="226" t="s">
        <v>1</v>
      </c>
      <c r="N1170" s="227" t="s">
        <v>41</v>
      </c>
      <c r="O1170" s="92"/>
      <c r="P1170" s="228">
        <f>O1170*H1170</f>
        <v>0</v>
      </c>
      <c r="Q1170" s="228">
        <v>0.00040000000000000002</v>
      </c>
      <c r="R1170" s="228">
        <f>Q1170*H1170</f>
        <v>0.0264</v>
      </c>
      <c r="S1170" s="228">
        <v>0</v>
      </c>
      <c r="T1170" s="229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30" t="s">
        <v>280</v>
      </c>
      <c r="AT1170" s="230" t="s">
        <v>143</v>
      </c>
      <c r="AU1170" s="230" t="s">
        <v>87</v>
      </c>
      <c r="AY1170" s="18" t="s">
        <v>140</v>
      </c>
      <c r="BE1170" s="231">
        <f>IF(N1170="základní",J1170,0)</f>
        <v>0</v>
      </c>
      <c r="BF1170" s="231">
        <f>IF(N1170="snížená",J1170,0)</f>
        <v>0</v>
      </c>
      <c r="BG1170" s="231">
        <f>IF(N1170="zákl. přenesená",J1170,0)</f>
        <v>0</v>
      </c>
      <c r="BH1170" s="231">
        <f>IF(N1170="sníž. přenesená",J1170,0)</f>
        <v>0</v>
      </c>
      <c r="BI1170" s="231">
        <f>IF(N1170="nulová",J1170,0)</f>
        <v>0</v>
      </c>
      <c r="BJ1170" s="18" t="s">
        <v>84</v>
      </c>
      <c r="BK1170" s="231">
        <f>ROUND(I1170*H1170,2)</f>
        <v>0</v>
      </c>
      <c r="BL1170" s="18" t="s">
        <v>280</v>
      </c>
      <c r="BM1170" s="230" t="s">
        <v>2152</v>
      </c>
    </row>
    <row r="1171" s="13" customFormat="1">
      <c r="A1171" s="13"/>
      <c r="B1171" s="232"/>
      <c r="C1171" s="233"/>
      <c r="D1171" s="234" t="s">
        <v>150</v>
      </c>
      <c r="E1171" s="235" t="s">
        <v>1</v>
      </c>
      <c r="F1171" s="236" t="s">
        <v>2153</v>
      </c>
      <c r="G1171" s="233"/>
      <c r="H1171" s="235" t="s">
        <v>1</v>
      </c>
      <c r="I1171" s="237"/>
      <c r="J1171" s="233"/>
      <c r="K1171" s="233"/>
      <c r="L1171" s="238"/>
      <c r="M1171" s="239"/>
      <c r="N1171" s="240"/>
      <c r="O1171" s="240"/>
      <c r="P1171" s="240"/>
      <c r="Q1171" s="240"/>
      <c r="R1171" s="240"/>
      <c r="S1171" s="240"/>
      <c r="T1171" s="24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2" t="s">
        <v>150</v>
      </c>
      <c r="AU1171" s="242" t="s">
        <v>87</v>
      </c>
      <c r="AV1171" s="13" t="s">
        <v>84</v>
      </c>
      <c r="AW1171" s="13" t="s">
        <v>32</v>
      </c>
      <c r="AX1171" s="13" t="s">
        <v>76</v>
      </c>
      <c r="AY1171" s="242" t="s">
        <v>140</v>
      </c>
    </row>
    <row r="1172" s="13" customFormat="1">
      <c r="A1172" s="13"/>
      <c r="B1172" s="232"/>
      <c r="C1172" s="233"/>
      <c r="D1172" s="234" t="s">
        <v>150</v>
      </c>
      <c r="E1172" s="235" t="s">
        <v>1</v>
      </c>
      <c r="F1172" s="236" t="s">
        <v>2154</v>
      </c>
      <c r="G1172" s="233"/>
      <c r="H1172" s="235" t="s">
        <v>1</v>
      </c>
      <c r="I1172" s="237"/>
      <c r="J1172" s="233"/>
      <c r="K1172" s="233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150</v>
      </c>
      <c r="AU1172" s="242" t="s">
        <v>87</v>
      </c>
      <c r="AV1172" s="13" t="s">
        <v>84</v>
      </c>
      <c r="AW1172" s="13" t="s">
        <v>32</v>
      </c>
      <c r="AX1172" s="13" t="s">
        <v>76</v>
      </c>
      <c r="AY1172" s="242" t="s">
        <v>140</v>
      </c>
    </row>
    <row r="1173" s="13" customFormat="1">
      <c r="A1173" s="13"/>
      <c r="B1173" s="232"/>
      <c r="C1173" s="233"/>
      <c r="D1173" s="234" t="s">
        <v>150</v>
      </c>
      <c r="E1173" s="235" t="s">
        <v>1</v>
      </c>
      <c r="F1173" s="236" t="s">
        <v>2155</v>
      </c>
      <c r="G1173" s="233"/>
      <c r="H1173" s="235" t="s">
        <v>1</v>
      </c>
      <c r="I1173" s="237"/>
      <c r="J1173" s="233"/>
      <c r="K1173" s="233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2" t="s">
        <v>150</v>
      </c>
      <c r="AU1173" s="242" t="s">
        <v>87</v>
      </c>
      <c r="AV1173" s="13" t="s">
        <v>84</v>
      </c>
      <c r="AW1173" s="13" t="s">
        <v>32</v>
      </c>
      <c r="AX1173" s="13" t="s">
        <v>76</v>
      </c>
      <c r="AY1173" s="242" t="s">
        <v>140</v>
      </c>
    </row>
    <row r="1174" s="14" customFormat="1">
      <c r="A1174" s="14"/>
      <c r="B1174" s="243"/>
      <c r="C1174" s="244"/>
      <c r="D1174" s="234" t="s">
        <v>150</v>
      </c>
      <c r="E1174" s="245" t="s">
        <v>1</v>
      </c>
      <c r="F1174" s="246" t="s">
        <v>2156</v>
      </c>
      <c r="G1174" s="244"/>
      <c r="H1174" s="247">
        <v>66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150</v>
      </c>
      <c r="AU1174" s="253" t="s">
        <v>87</v>
      </c>
      <c r="AV1174" s="14" t="s">
        <v>87</v>
      </c>
      <c r="AW1174" s="14" t="s">
        <v>32</v>
      </c>
      <c r="AX1174" s="14" t="s">
        <v>84</v>
      </c>
      <c r="AY1174" s="253" t="s">
        <v>140</v>
      </c>
    </row>
    <row r="1175" s="2" customFormat="1" ht="44.25" customHeight="1">
      <c r="A1175" s="39"/>
      <c r="B1175" s="40"/>
      <c r="C1175" s="265" t="s">
        <v>2157</v>
      </c>
      <c r="D1175" s="265" t="s">
        <v>233</v>
      </c>
      <c r="E1175" s="266" t="s">
        <v>2158</v>
      </c>
      <c r="F1175" s="267" t="s">
        <v>2159</v>
      </c>
      <c r="G1175" s="268" t="s">
        <v>155</v>
      </c>
      <c r="H1175" s="269">
        <v>80</v>
      </c>
      <c r="I1175" s="270"/>
      <c r="J1175" s="271">
        <f>ROUND(I1175*H1175,2)</f>
        <v>0</v>
      </c>
      <c r="K1175" s="267" t="s">
        <v>147</v>
      </c>
      <c r="L1175" s="272"/>
      <c r="M1175" s="273" t="s">
        <v>1</v>
      </c>
      <c r="N1175" s="274" t="s">
        <v>41</v>
      </c>
      <c r="O1175" s="92"/>
      <c r="P1175" s="228">
        <f>O1175*H1175</f>
        <v>0</v>
      </c>
      <c r="Q1175" s="228">
        <v>0.0054000000000000003</v>
      </c>
      <c r="R1175" s="228">
        <f>Q1175*H1175</f>
        <v>0.43200000000000005</v>
      </c>
      <c r="S1175" s="228">
        <v>0</v>
      </c>
      <c r="T1175" s="229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0" t="s">
        <v>387</v>
      </c>
      <c r="AT1175" s="230" t="s">
        <v>233</v>
      </c>
      <c r="AU1175" s="230" t="s">
        <v>87</v>
      </c>
      <c r="AY1175" s="18" t="s">
        <v>140</v>
      </c>
      <c r="BE1175" s="231">
        <f>IF(N1175="základní",J1175,0)</f>
        <v>0</v>
      </c>
      <c r="BF1175" s="231">
        <f>IF(N1175="snížená",J1175,0)</f>
        <v>0</v>
      </c>
      <c r="BG1175" s="231">
        <f>IF(N1175="zákl. přenesená",J1175,0)</f>
        <v>0</v>
      </c>
      <c r="BH1175" s="231">
        <f>IF(N1175="sníž. přenesená",J1175,0)</f>
        <v>0</v>
      </c>
      <c r="BI1175" s="231">
        <f>IF(N1175="nulová",J1175,0)</f>
        <v>0</v>
      </c>
      <c r="BJ1175" s="18" t="s">
        <v>84</v>
      </c>
      <c r="BK1175" s="231">
        <f>ROUND(I1175*H1175,2)</f>
        <v>0</v>
      </c>
      <c r="BL1175" s="18" t="s">
        <v>280</v>
      </c>
      <c r="BM1175" s="230" t="s">
        <v>2160</v>
      </c>
    </row>
    <row r="1176" s="13" customFormat="1">
      <c r="A1176" s="13"/>
      <c r="B1176" s="232"/>
      <c r="C1176" s="233"/>
      <c r="D1176" s="234" t="s">
        <v>150</v>
      </c>
      <c r="E1176" s="235" t="s">
        <v>1</v>
      </c>
      <c r="F1176" s="236" t="s">
        <v>2161</v>
      </c>
      <c r="G1176" s="233"/>
      <c r="H1176" s="235" t="s">
        <v>1</v>
      </c>
      <c r="I1176" s="237"/>
      <c r="J1176" s="233"/>
      <c r="K1176" s="233"/>
      <c r="L1176" s="238"/>
      <c r="M1176" s="239"/>
      <c r="N1176" s="240"/>
      <c r="O1176" s="240"/>
      <c r="P1176" s="240"/>
      <c r="Q1176" s="240"/>
      <c r="R1176" s="240"/>
      <c r="S1176" s="240"/>
      <c r="T1176" s="24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2" t="s">
        <v>150</v>
      </c>
      <c r="AU1176" s="242" t="s">
        <v>87</v>
      </c>
      <c r="AV1176" s="13" t="s">
        <v>84</v>
      </c>
      <c r="AW1176" s="13" t="s">
        <v>32</v>
      </c>
      <c r="AX1176" s="13" t="s">
        <v>76</v>
      </c>
      <c r="AY1176" s="242" t="s">
        <v>140</v>
      </c>
    </row>
    <row r="1177" s="14" customFormat="1">
      <c r="A1177" s="14"/>
      <c r="B1177" s="243"/>
      <c r="C1177" s="244"/>
      <c r="D1177" s="234" t="s">
        <v>150</v>
      </c>
      <c r="E1177" s="245" t="s">
        <v>1</v>
      </c>
      <c r="F1177" s="246" t="s">
        <v>2162</v>
      </c>
      <c r="G1177" s="244"/>
      <c r="H1177" s="247">
        <v>80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3" t="s">
        <v>150</v>
      </c>
      <c r="AU1177" s="253" t="s">
        <v>87</v>
      </c>
      <c r="AV1177" s="14" t="s">
        <v>87</v>
      </c>
      <c r="AW1177" s="14" t="s">
        <v>32</v>
      </c>
      <c r="AX1177" s="14" t="s">
        <v>84</v>
      </c>
      <c r="AY1177" s="253" t="s">
        <v>140</v>
      </c>
    </row>
    <row r="1178" s="2" customFormat="1" ht="24.15" customHeight="1">
      <c r="A1178" s="39"/>
      <c r="B1178" s="40"/>
      <c r="C1178" s="219" t="s">
        <v>2163</v>
      </c>
      <c r="D1178" s="219" t="s">
        <v>143</v>
      </c>
      <c r="E1178" s="220" t="s">
        <v>2164</v>
      </c>
      <c r="F1178" s="221" t="s">
        <v>2165</v>
      </c>
      <c r="G1178" s="222" t="s">
        <v>155</v>
      </c>
      <c r="H1178" s="223">
        <v>115</v>
      </c>
      <c r="I1178" s="224"/>
      <c r="J1178" s="225">
        <f>ROUND(I1178*H1178,2)</f>
        <v>0</v>
      </c>
      <c r="K1178" s="221" t="s">
        <v>147</v>
      </c>
      <c r="L1178" s="45"/>
      <c r="M1178" s="226" t="s">
        <v>1</v>
      </c>
      <c r="N1178" s="227" t="s">
        <v>41</v>
      </c>
      <c r="O1178" s="92"/>
      <c r="P1178" s="228">
        <f>O1178*H1178</f>
        <v>0</v>
      </c>
      <c r="Q1178" s="228">
        <v>0.00064000000000000005</v>
      </c>
      <c r="R1178" s="228">
        <f>Q1178*H1178</f>
        <v>0.073600000000000013</v>
      </c>
      <c r="S1178" s="228">
        <v>0</v>
      </c>
      <c r="T1178" s="229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30" t="s">
        <v>280</v>
      </c>
      <c r="AT1178" s="230" t="s">
        <v>143</v>
      </c>
      <c r="AU1178" s="230" t="s">
        <v>87</v>
      </c>
      <c r="AY1178" s="18" t="s">
        <v>140</v>
      </c>
      <c r="BE1178" s="231">
        <f>IF(N1178="základní",J1178,0)</f>
        <v>0</v>
      </c>
      <c r="BF1178" s="231">
        <f>IF(N1178="snížená",J1178,0)</f>
        <v>0</v>
      </c>
      <c r="BG1178" s="231">
        <f>IF(N1178="zákl. přenesená",J1178,0)</f>
        <v>0</v>
      </c>
      <c r="BH1178" s="231">
        <f>IF(N1178="sníž. přenesená",J1178,0)</f>
        <v>0</v>
      </c>
      <c r="BI1178" s="231">
        <f>IF(N1178="nulová",J1178,0)</f>
        <v>0</v>
      </c>
      <c r="BJ1178" s="18" t="s">
        <v>84</v>
      </c>
      <c r="BK1178" s="231">
        <f>ROUND(I1178*H1178,2)</f>
        <v>0</v>
      </c>
      <c r="BL1178" s="18" t="s">
        <v>280</v>
      </c>
      <c r="BM1178" s="230" t="s">
        <v>2166</v>
      </c>
    </row>
    <row r="1179" s="13" customFormat="1">
      <c r="A1179" s="13"/>
      <c r="B1179" s="232"/>
      <c r="C1179" s="233"/>
      <c r="D1179" s="234" t="s">
        <v>150</v>
      </c>
      <c r="E1179" s="235" t="s">
        <v>1</v>
      </c>
      <c r="F1179" s="236" t="s">
        <v>2167</v>
      </c>
      <c r="G1179" s="233"/>
      <c r="H1179" s="235" t="s">
        <v>1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2" t="s">
        <v>150</v>
      </c>
      <c r="AU1179" s="242" t="s">
        <v>87</v>
      </c>
      <c r="AV1179" s="13" t="s">
        <v>84</v>
      </c>
      <c r="AW1179" s="13" t="s">
        <v>32</v>
      </c>
      <c r="AX1179" s="13" t="s">
        <v>76</v>
      </c>
      <c r="AY1179" s="242" t="s">
        <v>140</v>
      </c>
    </row>
    <row r="1180" s="14" customFormat="1">
      <c r="A1180" s="14"/>
      <c r="B1180" s="243"/>
      <c r="C1180" s="244"/>
      <c r="D1180" s="234" t="s">
        <v>150</v>
      </c>
      <c r="E1180" s="245" t="s">
        <v>1</v>
      </c>
      <c r="F1180" s="246" t="s">
        <v>2168</v>
      </c>
      <c r="G1180" s="244"/>
      <c r="H1180" s="247">
        <v>115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150</v>
      </c>
      <c r="AU1180" s="253" t="s">
        <v>87</v>
      </c>
      <c r="AV1180" s="14" t="s">
        <v>87</v>
      </c>
      <c r="AW1180" s="14" t="s">
        <v>32</v>
      </c>
      <c r="AX1180" s="14" t="s">
        <v>84</v>
      </c>
      <c r="AY1180" s="253" t="s">
        <v>140</v>
      </c>
    </row>
    <row r="1181" s="2" customFormat="1" ht="33" customHeight="1">
      <c r="A1181" s="39"/>
      <c r="B1181" s="40"/>
      <c r="C1181" s="219" t="s">
        <v>2169</v>
      </c>
      <c r="D1181" s="219" t="s">
        <v>143</v>
      </c>
      <c r="E1181" s="220" t="s">
        <v>2170</v>
      </c>
      <c r="F1181" s="221" t="s">
        <v>2171</v>
      </c>
      <c r="G1181" s="222" t="s">
        <v>439</v>
      </c>
      <c r="H1181" s="223">
        <v>0.55500000000000005</v>
      </c>
      <c r="I1181" s="224"/>
      <c r="J1181" s="225">
        <f>ROUND(I1181*H1181,2)</f>
        <v>0</v>
      </c>
      <c r="K1181" s="221" t="s">
        <v>147</v>
      </c>
      <c r="L1181" s="45"/>
      <c r="M1181" s="226" t="s">
        <v>1</v>
      </c>
      <c r="N1181" s="227" t="s">
        <v>41</v>
      </c>
      <c r="O1181" s="92"/>
      <c r="P1181" s="228">
        <f>O1181*H1181</f>
        <v>0</v>
      </c>
      <c r="Q1181" s="228">
        <v>0</v>
      </c>
      <c r="R1181" s="228">
        <f>Q1181*H1181</f>
        <v>0</v>
      </c>
      <c r="S1181" s="228">
        <v>0</v>
      </c>
      <c r="T1181" s="229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30" t="s">
        <v>280</v>
      </c>
      <c r="AT1181" s="230" t="s">
        <v>143</v>
      </c>
      <c r="AU1181" s="230" t="s">
        <v>87</v>
      </c>
      <c r="AY1181" s="18" t="s">
        <v>140</v>
      </c>
      <c r="BE1181" s="231">
        <f>IF(N1181="základní",J1181,0)</f>
        <v>0</v>
      </c>
      <c r="BF1181" s="231">
        <f>IF(N1181="snížená",J1181,0)</f>
        <v>0</v>
      </c>
      <c r="BG1181" s="231">
        <f>IF(N1181="zákl. přenesená",J1181,0)</f>
        <v>0</v>
      </c>
      <c r="BH1181" s="231">
        <f>IF(N1181="sníž. přenesená",J1181,0)</f>
        <v>0</v>
      </c>
      <c r="BI1181" s="231">
        <f>IF(N1181="nulová",J1181,0)</f>
        <v>0</v>
      </c>
      <c r="BJ1181" s="18" t="s">
        <v>84</v>
      </c>
      <c r="BK1181" s="231">
        <f>ROUND(I1181*H1181,2)</f>
        <v>0</v>
      </c>
      <c r="BL1181" s="18" t="s">
        <v>280</v>
      </c>
      <c r="BM1181" s="230" t="s">
        <v>2172</v>
      </c>
    </row>
    <row r="1182" s="12" customFormat="1" ht="22.8" customHeight="1">
      <c r="A1182" s="12"/>
      <c r="B1182" s="203"/>
      <c r="C1182" s="204"/>
      <c r="D1182" s="205" t="s">
        <v>75</v>
      </c>
      <c r="E1182" s="217" t="s">
        <v>2173</v>
      </c>
      <c r="F1182" s="217" t="s">
        <v>2174</v>
      </c>
      <c r="G1182" s="204"/>
      <c r="H1182" s="204"/>
      <c r="I1182" s="207"/>
      <c r="J1182" s="218">
        <f>BK1182</f>
        <v>0</v>
      </c>
      <c r="K1182" s="204"/>
      <c r="L1182" s="209"/>
      <c r="M1182" s="210"/>
      <c r="N1182" s="211"/>
      <c r="O1182" s="211"/>
      <c r="P1182" s="212">
        <f>SUM(P1183:P1199)</f>
        <v>0</v>
      </c>
      <c r="Q1182" s="211"/>
      <c r="R1182" s="212">
        <f>SUM(R1183:R1199)</f>
        <v>0.16935</v>
      </c>
      <c r="S1182" s="211"/>
      <c r="T1182" s="213">
        <f>SUM(T1183:T1199)</f>
        <v>0</v>
      </c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R1182" s="214" t="s">
        <v>87</v>
      </c>
      <c r="AT1182" s="215" t="s">
        <v>75</v>
      </c>
      <c r="AU1182" s="215" t="s">
        <v>84</v>
      </c>
      <c r="AY1182" s="214" t="s">
        <v>140</v>
      </c>
      <c r="BK1182" s="216">
        <f>SUM(BK1183:BK1199)</f>
        <v>0</v>
      </c>
    </row>
    <row r="1183" s="2" customFormat="1" ht="24.15" customHeight="1">
      <c r="A1183" s="39"/>
      <c r="B1183" s="40"/>
      <c r="C1183" s="219" t="s">
        <v>2175</v>
      </c>
      <c r="D1183" s="219" t="s">
        <v>143</v>
      </c>
      <c r="E1183" s="220" t="s">
        <v>2176</v>
      </c>
      <c r="F1183" s="221" t="s">
        <v>2177</v>
      </c>
      <c r="G1183" s="222" t="s">
        <v>155</v>
      </c>
      <c r="H1183" s="223">
        <v>9</v>
      </c>
      <c r="I1183" s="224"/>
      <c r="J1183" s="225">
        <f>ROUND(I1183*H1183,2)</f>
        <v>0</v>
      </c>
      <c r="K1183" s="221" t="s">
        <v>147</v>
      </c>
      <c r="L1183" s="45"/>
      <c r="M1183" s="226" t="s">
        <v>1</v>
      </c>
      <c r="N1183" s="227" t="s">
        <v>41</v>
      </c>
      <c r="O1183" s="92"/>
      <c r="P1183" s="228">
        <f>O1183*H1183</f>
        <v>0</v>
      </c>
      <c r="Q1183" s="228">
        <v>0.00088000000000000003</v>
      </c>
      <c r="R1183" s="228">
        <f>Q1183*H1183</f>
        <v>0.00792</v>
      </c>
      <c r="S1183" s="228">
        <v>0</v>
      </c>
      <c r="T1183" s="229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0" t="s">
        <v>280</v>
      </c>
      <c r="AT1183" s="230" t="s">
        <v>143</v>
      </c>
      <c r="AU1183" s="230" t="s">
        <v>87</v>
      </c>
      <c r="AY1183" s="18" t="s">
        <v>140</v>
      </c>
      <c r="BE1183" s="231">
        <f>IF(N1183="základní",J1183,0)</f>
        <v>0</v>
      </c>
      <c r="BF1183" s="231">
        <f>IF(N1183="snížená",J1183,0)</f>
        <v>0</v>
      </c>
      <c r="BG1183" s="231">
        <f>IF(N1183="zákl. přenesená",J1183,0)</f>
        <v>0</v>
      </c>
      <c r="BH1183" s="231">
        <f>IF(N1183="sníž. přenesená",J1183,0)</f>
        <v>0</v>
      </c>
      <c r="BI1183" s="231">
        <f>IF(N1183="nulová",J1183,0)</f>
        <v>0</v>
      </c>
      <c r="BJ1183" s="18" t="s">
        <v>84</v>
      </c>
      <c r="BK1183" s="231">
        <f>ROUND(I1183*H1183,2)</f>
        <v>0</v>
      </c>
      <c r="BL1183" s="18" t="s">
        <v>280</v>
      </c>
      <c r="BM1183" s="230" t="s">
        <v>2178</v>
      </c>
    </row>
    <row r="1184" s="13" customFormat="1">
      <c r="A1184" s="13"/>
      <c r="B1184" s="232"/>
      <c r="C1184" s="233"/>
      <c r="D1184" s="234" t="s">
        <v>150</v>
      </c>
      <c r="E1184" s="235" t="s">
        <v>1</v>
      </c>
      <c r="F1184" s="236" t="s">
        <v>2179</v>
      </c>
      <c r="G1184" s="233"/>
      <c r="H1184" s="235" t="s">
        <v>1</v>
      </c>
      <c r="I1184" s="237"/>
      <c r="J1184" s="233"/>
      <c r="K1184" s="233"/>
      <c r="L1184" s="238"/>
      <c r="M1184" s="239"/>
      <c r="N1184" s="240"/>
      <c r="O1184" s="240"/>
      <c r="P1184" s="240"/>
      <c r="Q1184" s="240"/>
      <c r="R1184" s="240"/>
      <c r="S1184" s="240"/>
      <c r="T1184" s="24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2" t="s">
        <v>150</v>
      </c>
      <c r="AU1184" s="242" t="s">
        <v>87</v>
      </c>
      <c r="AV1184" s="13" t="s">
        <v>84</v>
      </c>
      <c r="AW1184" s="13" t="s">
        <v>32</v>
      </c>
      <c r="AX1184" s="13" t="s">
        <v>76</v>
      </c>
      <c r="AY1184" s="242" t="s">
        <v>140</v>
      </c>
    </row>
    <row r="1185" s="14" customFormat="1">
      <c r="A1185" s="14"/>
      <c r="B1185" s="243"/>
      <c r="C1185" s="244"/>
      <c r="D1185" s="234" t="s">
        <v>150</v>
      </c>
      <c r="E1185" s="245" t="s">
        <v>1</v>
      </c>
      <c r="F1185" s="246" t="s">
        <v>2180</v>
      </c>
      <c r="G1185" s="244"/>
      <c r="H1185" s="247">
        <v>9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150</v>
      </c>
      <c r="AU1185" s="253" t="s">
        <v>87</v>
      </c>
      <c r="AV1185" s="14" t="s">
        <v>87</v>
      </c>
      <c r="AW1185" s="14" t="s">
        <v>32</v>
      </c>
      <c r="AX1185" s="14" t="s">
        <v>84</v>
      </c>
      <c r="AY1185" s="253" t="s">
        <v>140</v>
      </c>
    </row>
    <row r="1186" s="2" customFormat="1" ht="44.25" customHeight="1">
      <c r="A1186" s="39"/>
      <c r="B1186" s="40"/>
      <c r="C1186" s="265" t="s">
        <v>2181</v>
      </c>
      <c r="D1186" s="265" t="s">
        <v>233</v>
      </c>
      <c r="E1186" s="266" t="s">
        <v>2182</v>
      </c>
      <c r="F1186" s="267" t="s">
        <v>2183</v>
      </c>
      <c r="G1186" s="268" t="s">
        <v>155</v>
      </c>
      <c r="H1186" s="269">
        <v>11</v>
      </c>
      <c r="I1186" s="270"/>
      <c r="J1186" s="271">
        <f>ROUND(I1186*H1186,2)</f>
        <v>0</v>
      </c>
      <c r="K1186" s="267" t="s">
        <v>147</v>
      </c>
      <c r="L1186" s="272"/>
      <c r="M1186" s="273" t="s">
        <v>1</v>
      </c>
      <c r="N1186" s="274" t="s">
        <v>41</v>
      </c>
      <c r="O1186" s="92"/>
      <c r="P1186" s="228">
        <f>O1186*H1186</f>
        <v>0</v>
      </c>
      <c r="Q1186" s="228">
        <v>0.0054000000000000003</v>
      </c>
      <c r="R1186" s="228">
        <f>Q1186*H1186</f>
        <v>0.059400000000000001</v>
      </c>
      <c r="S1186" s="228">
        <v>0</v>
      </c>
      <c r="T1186" s="229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0" t="s">
        <v>387</v>
      </c>
      <c r="AT1186" s="230" t="s">
        <v>233</v>
      </c>
      <c r="AU1186" s="230" t="s">
        <v>87</v>
      </c>
      <c r="AY1186" s="18" t="s">
        <v>140</v>
      </c>
      <c r="BE1186" s="231">
        <f>IF(N1186="základní",J1186,0)</f>
        <v>0</v>
      </c>
      <c r="BF1186" s="231">
        <f>IF(N1186="snížená",J1186,0)</f>
        <v>0</v>
      </c>
      <c r="BG1186" s="231">
        <f>IF(N1186="zákl. přenesená",J1186,0)</f>
        <v>0</v>
      </c>
      <c r="BH1186" s="231">
        <f>IF(N1186="sníž. přenesená",J1186,0)</f>
        <v>0</v>
      </c>
      <c r="BI1186" s="231">
        <f>IF(N1186="nulová",J1186,0)</f>
        <v>0</v>
      </c>
      <c r="BJ1186" s="18" t="s">
        <v>84</v>
      </c>
      <c r="BK1186" s="231">
        <f>ROUND(I1186*H1186,2)</f>
        <v>0</v>
      </c>
      <c r="BL1186" s="18" t="s">
        <v>280</v>
      </c>
      <c r="BM1186" s="230" t="s">
        <v>2184</v>
      </c>
    </row>
    <row r="1187" s="13" customFormat="1">
      <c r="A1187" s="13"/>
      <c r="B1187" s="232"/>
      <c r="C1187" s="233"/>
      <c r="D1187" s="234" t="s">
        <v>150</v>
      </c>
      <c r="E1187" s="235" t="s">
        <v>1</v>
      </c>
      <c r="F1187" s="236" t="s">
        <v>2185</v>
      </c>
      <c r="G1187" s="233"/>
      <c r="H1187" s="235" t="s">
        <v>1</v>
      </c>
      <c r="I1187" s="237"/>
      <c r="J1187" s="233"/>
      <c r="K1187" s="233"/>
      <c r="L1187" s="238"/>
      <c r="M1187" s="239"/>
      <c r="N1187" s="240"/>
      <c r="O1187" s="240"/>
      <c r="P1187" s="240"/>
      <c r="Q1187" s="240"/>
      <c r="R1187" s="240"/>
      <c r="S1187" s="240"/>
      <c r="T1187" s="24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2" t="s">
        <v>150</v>
      </c>
      <c r="AU1187" s="242" t="s">
        <v>87</v>
      </c>
      <c r="AV1187" s="13" t="s">
        <v>84</v>
      </c>
      <c r="AW1187" s="13" t="s">
        <v>32</v>
      </c>
      <c r="AX1187" s="13" t="s">
        <v>76</v>
      </c>
      <c r="AY1187" s="242" t="s">
        <v>140</v>
      </c>
    </row>
    <row r="1188" s="13" customFormat="1">
      <c r="A1188" s="13"/>
      <c r="B1188" s="232"/>
      <c r="C1188" s="233"/>
      <c r="D1188" s="234" t="s">
        <v>150</v>
      </c>
      <c r="E1188" s="235" t="s">
        <v>1</v>
      </c>
      <c r="F1188" s="236" t="s">
        <v>2186</v>
      </c>
      <c r="G1188" s="233"/>
      <c r="H1188" s="235" t="s">
        <v>1</v>
      </c>
      <c r="I1188" s="237"/>
      <c r="J1188" s="233"/>
      <c r="K1188" s="233"/>
      <c r="L1188" s="238"/>
      <c r="M1188" s="239"/>
      <c r="N1188" s="240"/>
      <c r="O1188" s="240"/>
      <c r="P1188" s="240"/>
      <c r="Q1188" s="240"/>
      <c r="R1188" s="240"/>
      <c r="S1188" s="240"/>
      <c r="T1188" s="24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2" t="s">
        <v>150</v>
      </c>
      <c r="AU1188" s="242" t="s">
        <v>87</v>
      </c>
      <c r="AV1188" s="13" t="s">
        <v>84</v>
      </c>
      <c r="AW1188" s="13" t="s">
        <v>32</v>
      </c>
      <c r="AX1188" s="13" t="s">
        <v>76</v>
      </c>
      <c r="AY1188" s="242" t="s">
        <v>140</v>
      </c>
    </row>
    <row r="1189" s="13" customFormat="1">
      <c r="A1189" s="13"/>
      <c r="B1189" s="232"/>
      <c r="C1189" s="233"/>
      <c r="D1189" s="234" t="s">
        <v>150</v>
      </c>
      <c r="E1189" s="235" t="s">
        <v>1</v>
      </c>
      <c r="F1189" s="236" t="s">
        <v>2187</v>
      </c>
      <c r="G1189" s="233"/>
      <c r="H1189" s="235" t="s">
        <v>1</v>
      </c>
      <c r="I1189" s="237"/>
      <c r="J1189" s="233"/>
      <c r="K1189" s="233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150</v>
      </c>
      <c r="AU1189" s="242" t="s">
        <v>87</v>
      </c>
      <c r="AV1189" s="13" t="s">
        <v>84</v>
      </c>
      <c r="AW1189" s="13" t="s">
        <v>32</v>
      </c>
      <c r="AX1189" s="13" t="s">
        <v>76</v>
      </c>
      <c r="AY1189" s="242" t="s">
        <v>140</v>
      </c>
    </row>
    <row r="1190" s="14" customFormat="1">
      <c r="A1190" s="14"/>
      <c r="B1190" s="243"/>
      <c r="C1190" s="244"/>
      <c r="D1190" s="234" t="s">
        <v>150</v>
      </c>
      <c r="E1190" s="245" t="s">
        <v>1</v>
      </c>
      <c r="F1190" s="246" t="s">
        <v>2188</v>
      </c>
      <c r="G1190" s="244"/>
      <c r="H1190" s="247">
        <v>11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150</v>
      </c>
      <c r="AU1190" s="253" t="s">
        <v>87</v>
      </c>
      <c r="AV1190" s="14" t="s">
        <v>87</v>
      </c>
      <c r="AW1190" s="14" t="s">
        <v>32</v>
      </c>
      <c r="AX1190" s="14" t="s">
        <v>84</v>
      </c>
      <c r="AY1190" s="253" t="s">
        <v>140</v>
      </c>
    </row>
    <row r="1191" s="2" customFormat="1" ht="24.15" customHeight="1">
      <c r="A1191" s="39"/>
      <c r="B1191" s="40"/>
      <c r="C1191" s="219" t="s">
        <v>2189</v>
      </c>
      <c r="D1191" s="219" t="s">
        <v>143</v>
      </c>
      <c r="E1191" s="220" t="s">
        <v>2190</v>
      </c>
      <c r="F1191" s="221" t="s">
        <v>2191</v>
      </c>
      <c r="G1191" s="222" t="s">
        <v>155</v>
      </c>
      <c r="H1191" s="223">
        <v>41</v>
      </c>
      <c r="I1191" s="224"/>
      <c r="J1191" s="225">
        <f>ROUND(I1191*H1191,2)</f>
        <v>0</v>
      </c>
      <c r="K1191" s="221" t="s">
        <v>147</v>
      </c>
      <c r="L1191" s="45"/>
      <c r="M1191" s="226" t="s">
        <v>1</v>
      </c>
      <c r="N1191" s="227" t="s">
        <v>41</v>
      </c>
      <c r="O1191" s="92"/>
      <c r="P1191" s="228">
        <f>O1191*H1191</f>
        <v>0</v>
      </c>
      <c r="Q1191" s="228">
        <v>3.0000000000000001E-05</v>
      </c>
      <c r="R1191" s="228">
        <f>Q1191*H1191</f>
        <v>0.00123</v>
      </c>
      <c r="S1191" s="228">
        <v>0</v>
      </c>
      <c r="T1191" s="229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0" t="s">
        <v>280</v>
      </c>
      <c r="AT1191" s="230" t="s">
        <v>143</v>
      </c>
      <c r="AU1191" s="230" t="s">
        <v>87</v>
      </c>
      <c r="AY1191" s="18" t="s">
        <v>140</v>
      </c>
      <c r="BE1191" s="231">
        <f>IF(N1191="základní",J1191,0)</f>
        <v>0</v>
      </c>
      <c r="BF1191" s="231">
        <f>IF(N1191="snížená",J1191,0)</f>
        <v>0</v>
      </c>
      <c r="BG1191" s="231">
        <f>IF(N1191="zákl. přenesená",J1191,0)</f>
        <v>0</v>
      </c>
      <c r="BH1191" s="231">
        <f>IF(N1191="sníž. přenesená",J1191,0)</f>
        <v>0</v>
      </c>
      <c r="BI1191" s="231">
        <f>IF(N1191="nulová",J1191,0)</f>
        <v>0</v>
      </c>
      <c r="BJ1191" s="18" t="s">
        <v>84</v>
      </c>
      <c r="BK1191" s="231">
        <f>ROUND(I1191*H1191,2)</f>
        <v>0</v>
      </c>
      <c r="BL1191" s="18" t="s">
        <v>280</v>
      </c>
      <c r="BM1191" s="230" t="s">
        <v>2192</v>
      </c>
    </row>
    <row r="1192" s="13" customFormat="1">
      <c r="A1192" s="13"/>
      <c r="B1192" s="232"/>
      <c r="C1192" s="233"/>
      <c r="D1192" s="234" t="s">
        <v>150</v>
      </c>
      <c r="E1192" s="235" t="s">
        <v>1</v>
      </c>
      <c r="F1192" s="236" t="s">
        <v>2193</v>
      </c>
      <c r="G1192" s="233"/>
      <c r="H1192" s="235" t="s">
        <v>1</v>
      </c>
      <c r="I1192" s="237"/>
      <c r="J1192" s="233"/>
      <c r="K1192" s="233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2" t="s">
        <v>150</v>
      </c>
      <c r="AU1192" s="242" t="s">
        <v>87</v>
      </c>
      <c r="AV1192" s="13" t="s">
        <v>84</v>
      </c>
      <c r="AW1192" s="13" t="s">
        <v>32</v>
      </c>
      <c r="AX1192" s="13" t="s">
        <v>76</v>
      </c>
      <c r="AY1192" s="242" t="s">
        <v>140</v>
      </c>
    </row>
    <row r="1193" s="13" customFormat="1">
      <c r="A1193" s="13"/>
      <c r="B1193" s="232"/>
      <c r="C1193" s="233"/>
      <c r="D1193" s="234" t="s">
        <v>150</v>
      </c>
      <c r="E1193" s="235" t="s">
        <v>1</v>
      </c>
      <c r="F1193" s="236" t="s">
        <v>2194</v>
      </c>
      <c r="G1193" s="233"/>
      <c r="H1193" s="235" t="s">
        <v>1</v>
      </c>
      <c r="I1193" s="237"/>
      <c r="J1193" s="233"/>
      <c r="K1193" s="233"/>
      <c r="L1193" s="238"/>
      <c r="M1193" s="239"/>
      <c r="N1193" s="240"/>
      <c r="O1193" s="240"/>
      <c r="P1193" s="240"/>
      <c r="Q1193" s="240"/>
      <c r="R1193" s="240"/>
      <c r="S1193" s="240"/>
      <c r="T1193" s="241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2" t="s">
        <v>150</v>
      </c>
      <c r="AU1193" s="242" t="s">
        <v>87</v>
      </c>
      <c r="AV1193" s="13" t="s">
        <v>84</v>
      </c>
      <c r="AW1193" s="13" t="s">
        <v>32</v>
      </c>
      <c r="AX1193" s="13" t="s">
        <v>76</v>
      </c>
      <c r="AY1193" s="242" t="s">
        <v>140</v>
      </c>
    </row>
    <row r="1194" s="13" customFormat="1">
      <c r="A1194" s="13"/>
      <c r="B1194" s="232"/>
      <c r="C1194" s="233"/>
      <c r="D1194" s="234" t="s">
        <v>150</v>
      </c>
      <c r="E1194" s="235" t="s">
        <v>1</v>
      </c>
      <c r="F1194" s="236" t="s">
        <v>2195</v>
      </c>
      <c r="G1194" s="233"/>
      <c r="H1194" s="235" t="s">
        <v>1</v>
      </c>
      <c r="I1194" s="237"/>
      <c r="J1194" s="233"/>
      <c r="K1194" s="233"/>
      <c r="L1194" s="238"/>
      <c r="M1194" s="239"/>
      <c r="N1194" s="240"/>
      <c r="O1194" s="240"/>
      <c r="P1194" s="240"/>
      <c r="Q1194" s="240"/>
      <c r="R1194" s="240"/>
      <c r="S1194" s="240"/>
      <c r="T1194" s="24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2" t="s">
        <v>150</v>
      </c>
      <c r="AU1194" s="242" t="s">
        <v>87</v>
      </c>
      <c r="AV1194" s="13" t="s">
        <v>84</v>
      </c>
      <c r="AW1194" s="13" t="s">
        <v>32</v>
      </c>
      <c r="AX1194" s="13" t="s">
        <v>76</v>
      </c>
      <c r="AY1194" s="242" t="s">
        <v>140</v>
      </c>
    </row>
    <row r="1195" s="14" customFormat="1">
      <c r="A1195" s="14"/>
      <c r="B1195" s="243"/>
      <c r="C1195" s="244"/>
      <c r="D1195" s="234" t="s">
        <v>150</v>
      </c>
      <c r="E1195" s="245" t="s">
        <v>1</v>
      </c>
      <c r="F1195" s="246" t="s">
        <v>2196</v>
      </c>
      <c r="G1195" s="244"/>
      <c r="H1195" s="247">
        <v>41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150</v>
      </c>
      <c r="AU1195" s="253" t="s">
        <v>87</v>
      </c>
      <c r="AV1195" s="14" t="s">
        <v>87</v>
      </c>
      <c r="AW1195" s="14" t="s">
        <v>32</v>
      </c>
      <c r="AX1195" s="14" t="s">
        <v>84</v>
      </c>
      <c r="AY1195" s="253" t="s">
        <v>140</v>
      </c>
    </row>
    <row r="1196" s="2" customFormat="1" ht="33" customHeight="1">
      <c r="A1196" s="39"/>
      <c r="B1196" s="40"/>
      <c r="C1196" s="265" t="s">
        <v>2197</v>
      </c>
      <c r="D1196" s="265" t="s">
        <v>233</v>
      </c>
      <c r="E1196" s="266" t="s">
        <v>2198</v>
      </c>
      <c r="F1196" s="267" t="s">
        <v>2199</v>
      </c>
      <c r="G1196" s="268" t="s">
        <v>155</v>
      </c>
      <c r="H1196" s="269">
        <v>48</v>
      </c>
      <c r="I1196" s="270"/>
      <c r="J1196" s="271">
        <f>ROUND(I1196*H1196,2)</f>
        <v>0</v>
      </c>
      <c r="K1196" s="267" t="s">
        <v>147</v>
      </c>
      <c r="L1196" s="272"/>
      <c r="M1196" s="273" t="s">
        <v>1</v>
      </c>
      <c r="N1196" s="274" t="s">
        <v>41</v>
      </c>
      <c r="O1196" s="92"/>
      <c r="P1196" s="228">
        <f>O1196*H1196</f>
        <v>0</v>
      </c>
      <c r="Q1196" s="228">
        <v>0.0020999999999999999</v>
      </c>
      <c r="R1196" s="228">
        <f>Q1196*H1196</f>
        <v>0.1008</v>
      </c>
      <c r="S1196" s="228">
        <v>0</v>
      </c>
      <c r="T1196" s="229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30" t="s">
        <v>387</v>
      </c>
      <c r="AT1196" s="230" t="s">
        <v>233</v>
      </c>
      <c r="AU1196" s="230" t="s">
        <v>87</v>
      </c>
      <c r="AY1196" s="18" t="s">
        <v>140</v>
      </c>
      <c r="BE1196" s="231">
        <f>IF(N1196="základní",J1196,0)</f>
        <v>0</v>
      </c>
      <c r="BF1196" s="231">
        <f>IF(N1196="snížená",J1196,0)</f>
        <v>0</v>
      </c>
      <c r="BG1196" s="231">
        <f>IF(N1196="zákl. přenesená",J1196,0)</f>
        <v>0</v>
      </c>
      <c r="BH1196" s="231">
        <f>IF(N1196="sníž. přenesená",J1196,0)</f>
        <v>0</v>
      </c>
      <c r="BI1196" s="231">
        <f>IF(N1196="nulová",J1196,0)</f>
        <v>0</v>
      </c>
      <c r="BJ1196" s="18" t="s">
        <v>84</v>
      </c>
      <c r="BK1196" s="231">
        <f>ROUND(I1196*H1196,2)</f>
        <v>0</v>
      </c>
      <c r="BL1196" s="18" t="s">
        <v>280</v>
      </c>
      <c r="BM1196" s="230" t="s">
        <v>2200</v>
      </c>
    </row>
    <row r="1197" s="13" customFormat="1">
      <c r="A1197" s="13"/>
      <c r="B1197" s="232"/>
      <c r="C1197" s="233"/>
      <c r="D1197" s="234" t="s">
        <v>150</v>
      </c>
      <c r="E1197" s="235" t="s">
        <v>1</v>
      </c>
      <c r="F1197" s="236" t="s">
        <v>2201</v>
      </c>
      <c r="G1197" s="233"/>
      <c r="H1197" s="235" t="s">
        <v>1</v>
      </c>
      <c r="I1197" s="237"/>
      <c r="J1197" s="233"/>
      <c r="K1197" s="233"/>
      <c r="L1197" s="238"/>
      <c r="M1197" s="239"/>
      <c r="N1197" s="240"/>
      <c r="O1197" s="240"/>
      <c r="P1197" s="240"/>
      <c r="Q1197" s="240"/>
      <c r="R1197" s="240"/>
      <c r="S1197" s="240"/>
      <c r="T1197" s="24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2" t="s">
        <v>150</v>
      </c>
      <c r="AU1197" s="242" t="s">
        <v>87</v>
      </c>
      <c r="AV1197" s="13" t="s">
        <v>84</v>
      </c>
      <c r="AW1197" s="13" t="s">
        <v>32</v>
      </c>
      <c r="AX1197" s="13" t="s">
        <v>76</v>
      </c>
      <c r="AY1197" s="242" t="s">
        <v>140</v>
      </c>
    </row>
    <row r="1198" s="14" customFormat="1">
      <c r="A1198" s="14"/>
      <c r="B1198" s="243"/>
      <c r="C1198" s="244"/>
      <c r="D1198" s="234" t="s">
        <v>150</v>
      </c>
      <c r="E1198" s="245" t="s">
        <v>1</v>
      </c>
      <c r="F1198" s="246" t="s">
        <v>2202</v>
      </c>
      <c r="G1198" s="244"/>
      <c r="H1198" s="247">
        <v>48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150</v>
      </c>
      <c r="AU1198" s="253" t="s">
        <v>87</v>
      </c>
      <c r="AV1198" s="14" t="s">
        <v>87</v>
      </c>
      <c r="AW1198" s="14" t="s">
        <v>32</v>
      </c>
      <c r="AX1198" s="14" t="s">
        <v>84</v>
      </c>
      <c r="AY1198" s="253" t="s">
        <v>140</v>
      </c>
    </row>
    <row r="1199" s="2" customFormat="1" ht="24.15" customHeight="1">
      <c r="A1199" s="39"/>
      <c r="B1199" s="40"/>
      <c r="C1199" s="219" t="s">
        <v>2203</v>
      </c>
      <c r="D1199" s="219" t="s">
        <v>143</v>
      </c>
      <c r="E1199" s="220" t="s">
        <v>2204</v>
      </c>
      <c r="F1199" s="221" t="s">
        <v>2205</v>
      </c>
      <c r="G1199" s="222" t="s">
        <v>439</v>
      </c>
      <c r="H1199" s="223">
        <v>0.16900000000000001</v>
      </c>
      <c r="I1199" s="224"/>
      <c r="J1199" s="225">
        <f>ROUND(I1199*H1199,2)</f>
        <v>0</v>
      </c>
      <c r="K1199" s="221" t="s">
        <v>147</v>
      </c>
      <c r="L1199" s="45"/>
      <c r="M1199" s="226" t="s">
        <v>1</v>
      </c>
      <c r="N1199" s="227" t="s">
        <v>41</v>
      </c>
      <c r="O1199" s="92"/>
      <c r="P1199" s="228">
        <f>O1199*H1199</f>
        <v>0</v>
      </c>
      <c r="Q1199" s="228">
        <v>0</v>
      </c>
      <c r="R1199" s="228">
        <f>Q1199*H1199</f>
        <v>0</v>
      </c>
      <c r="S1199" s="228">
        <v>0</v>
      </c>
      <c r="T1199" s="229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30" t="s">
        <v>280</v>
      </c>
      <c r="AT1199" s="230" t="s">
        <v>143</v>
      </c>
      <c r="AU1199" s="230" t="s">
        <v>87</v>
      </c>
      <c r="AY1199" s="18" t="s">
        <v>140</v>
      </c>
      <c r="BE1199" s="231">
        <f>IF(N1199="základní",J1199,0)</f>
        <v>0</v>
      </c>
      <c r="BF1199" s="231">
        <f>IF(N1199="snížená",J1199,0)</f>
        <v>0</v>
      </c>
      <c r="BG1199" s="231">
        <f>IF(N1199="zákl. přenesená",J1199,0)</f>
        <v>0</v>
      </c>
      <c r="BH1199" s="231">
        <f>IF(N1199="sníž. přenesená",J1199,0)</f>
        <v>0</v>
      </c>
      <c r="BI1199" s="231">
        <f>IF(N1199="nulová",J1199,0)</f>
        <v>0</v>
      </c>
      <c r="BJ1199" s="18" t="s">
        <v>84</v>
      </c>
      <c r="BK1199" s="231">
        <f>ROUND(I1199*H1199,2)</f>
        <v>0</v>
      </c>
      <c r="BL1199" s="18" t="s">
        <v>280</v>
      </c>
      <c r="BM1199" s="230" t="s">
        <v>2206</v>
      </c>
    </row>
    <row r="1200" s="12" customFormat="1" ht="22.8" customHeight="1">
      <c r="A1200" s="12"/>
      <c r="B1200" s="203"/>
      <c r="C1200" s="204"/>
      <c r="D1200" s="205" t="s">
        <v>75</v>
      </c>
      <c r="E1200" s="217" t="s">
        <v>2207</v>
      </c>
      <c r="F1200" s="217" t="s">
        <v>2208</v>
      </c>
      <c r="G1200" s="204"/>
      <c r="H1200" s="204"/>
      <c r="I1200" s="207"/>
      <c r="J1200" s="218">
        <f>BK1200</f>
        <v>0</v>
      </c>
      <c r="K1200" s="204"/>
      <c r="L1200" s="209"/>
      <c r="M1200" s="210"/>
      <c r="N1200" s="211"/>
      <c r="O1200" s="211"/>
      <c r="P1200" s="212">
        <f>SUM(P1201:P1227)</f>
        <v>0</v>
      </c>
      <c r="Q1200" s="211"/>
      <c r="R1200" s="212">
        <f>SUM(R1201:R1227)</f>
        <v>0.61125399999999996</v>
      </c>
      <c r="S1200" s="211"/>
      <c r="T1200" s="213">
        <f>SUM(T1201:T1227)</f>
        <v>0</v>
      </c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R1200" s="214" t="s">
        <v>87</v>
      </c>
      <c r="AT1200" s="215" t="s">
        <v>75</v>
      </c>
      <c r="AU1200" s="215" t="s">
        <v>84</v>
      </c>
      <c r="AY1200" s="214" t="s">
        <v>140</v>
      </c>
      <c r="BK1200" s="216">
        <f>SUM(BK1201:BK1227)</f>
        <v>0</v>
      </c>
    </row>
    <row r="1201" s="2" customFormat="1" ht="24.15" customHeight="1">
      <c r="A1201" s="39"/>
      <c r="B1201" s="40"/>
      <c r="C1201" s="219" t="s">
        <v>2209</v>
      </c>
      <c r="D1201" s="219" t="s">
        <v>143</v>
      </c>
      <c r="E1201" s="220" t="s">
        <v>2210</v>
      </c>
      <c r="F1201" s="221" t="s">
        <v>2211</v>
      </c>
      <c r="G1201" s="222" t="s">
        <v>155</v>
      </c>
      <c r="H1201" s="223">
        <v>38.299999999999997</v>
      </c>
      <c r="I1201" s="224"/>
      <c r="J1201" s="225">
        <f>ROUND(I1201*H1201,2)</f>
        <v>0</v>
      </c>
      <c r="K1201" s="221" t="s">
        <v>1</v>
      </c>
      <c r="L1201" s="45"/>
      <c r="M1201" s="226" t="s">
        <v>1</v>
      </c>
      <c r="N1201" s="227" t="s">
        <v>41</v>
      </c>
      <c r="O1201" s="92"/>
      <c r="P1201" s="228">
        <f>O1201*H1201</f>
        <v>0</v>
      </c>
      <c r="Q1201" s="228">
        <v>0.0018</v>
      </c>
      <c r="R1201" s="228">
        <f>Q1201*H1201</f>
        <v>0.068939999999999987</v>
      </c>
      <c r="S1201" s="228">
        <v>0</v>
      </c>
      <c r="T1201" s="229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30" t="s">
        <v>280</v>
      </c>
      <c r="AT1201" s="230" t="s">
        <v>143</v>
      </c>
      <c r="AU1201" s="230" t="s">
        <v>87</v>
      </c>
      <c r="AY1201" s="18" t="s">
        <v>140</v>
      </c>
      <c r="BE1201" s="231">
        <f>IF(N1201="základní",J1201,0)</f>
        <v>0</v>
      </c>
      <c r="BF1201" s="231">
        <f>IF(N1201="snížená",J1201,0)</f>
        <v>0</v>
      </c>
      <c r="BG1201" s="231">
        <f>IF(N1201="zákl. přenesená",J1201,0)</f>
        <v>0</v>
      </c>
      <c r="BH1201" s="231">
        <f>IF(N1201="sníž. přenesená",J1201,0)</f>
        <v>0</v>
      </c>
      <c r="BI1201" s="231">
        <f>IF(N1201="nulová",J1201,0)</f>
        <v>0</v>
      </c>
      <c r="BJ1201" s="18" t="s">
        <v>84</v>
      </c>
      <c r="BK1201" s="231">
        <f>ROUND(I1201*H1201,2)</f>
        <v>0</v>
      </c>
      <c r="BL1201" s="18" t="s">
        <v>280</v>
      </c>
      <c r="BM1201" s="230" t="s">
        <v>2212</v>
      </c>
    </row>
    <row r="1202" s="13" customFormat="1">
      <c r="A1202" s="13"/>
      <c r="B1202" s="232"/>
      <c r="C1202" s="233"/>
      <c r="D1202" s="234" t="s">
        <v>150</v>
      </c>
      <c r="E1202" s="235" t="s">
        <v>1</v>
      </c>
      <c r="F1202" s="236" t="s">
        <v>2193</v>
      </c>
      <c r="G1202" s="233"/>
      <c r="H1202" s="235" t="s">
        <v>1</v>
      </c>
      <c r="I1202" s="237"/>
      <c r="J1202" s="233"/>
      <c r="K1202" s="233"/>
      <c r="L1202" s="238"/>
      <c r="M1202" s="239"/>
      <c r="N1202" s="240"/>
      <c r="O1202" s="240"/>
      <c r="P1202" s="240"/>
      <c r="Q1202" s="240"/>
      <c r="R1202" s="240"/>
      <c r="S1202" s="240"/>
      <c r="T1202" s="24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2" t="s">
        <v>150</v>
      </c>
      <c r="AU1202" s="242" t="s">
        <v>87</v>
      </c>
      <c r="AV1202" s="13" t="s">
        <v>84</v>
      </c>
      <c r="AW1202" s="13" t="s">
        <v>32</v>
      </c>
      <c r="AX1202" s="13" t="s">
        <v>76</v>
      </c>
      <c r="AY1202" s="242" t="s">
        <v>140</v>
      </c>
    </row>
    <row r="1203" s="13" customFormat="1">
      <c r="A1203" s="13"/>
      <c r="B1203" s="232"/>
      <c r="C1203" s="233"/>
      <c r="D1203" s="234" t="s">
        <v>150</v>
      </c>
      <c r="E1203" s="235" t="s">
        <v>1</v>
      </c>
      <c r="F1203" s="236" t="s">
        <v>2213</v>
      </c>
      <c r="G1203" s="233"/>
      <c r="H1203" s="235" t="s">
        <v>1</v>
      </c>
      <c r="I1203" s="237"/>
      <c r="J1203" s="233"/>
      <c r="K1203" s="233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150</v>
      </c>
      <c r="AU1203" s="242" t="s">
        <v>87</v>
      </c>
      <c r="AV1203" s="13" t="s">
        <v>84</v>
      </c>
      <c r="AW1203" s="13" t="s">
        <v>32</v>
      </c>
      <c r="AX1203" s="13" t="s">
        <v>76</v>
      </c>
      <c r="AY1203" s="242" t="s">
        <v>140</v>
      </c>
    </row>
    <row r="1204" s="13" customFormat="1">
      <c r="A1204" s="13"/>
      <c r="B1204" s="232"/>
      <c r="C1204" s="233"/>
      <c r="D1204" s="234" t="s">
        <v>150</v>
      </c>
      <c r="E1204" s="235" t="s">
        <v>1</v>
      </c>
      <c r="F1204" s="236" t="s">
        <v>2195</v>
      </c>
      <c r="G1204" s="233"/>
      <c r="H1204" s="235" t="s">
        <v>1</v>
      </c>
      <c r="I1204" s="237"/>
      <c r="J1204" s="233"/>
      <c r="K1204" s="233"/>
      <c r="L1204" s="238"/>
      <c r="M1204" s="239"/>
      <c r="N1204" s="240"/>
      <c r="O1204" s="240"/>
      <c r="P1204" s="240"/>
      <c r="Q1204" s="240"/>
      <c r="R1204" s="240"/>
      <c r="S1204" s="240"/>
      <c r="T1204" s="24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2" t="s">
        <v>150</v>
      </c>
      <c r="AU1204" s="242" t="s">
        <v>87</v>
      </c>
      <c r="AV1204" s="13" t="s">
        <v>84</v>
      </c>
      <c r="AW1204" s="13" t="s">
        <v>32</v>
      </c>
      <c r="AX1204" s="13" t="s">
        <v>76</v>
      </c>
      <c r="AY1204" s="242" t="s">
        <v>140</v>
      </c>
    </row>
    <row r="1205" s="14" customFormat="1">
      <c r="A1205" s="14"/>
      <c r="B1205" s="243"/>
      <c r="C1205" s="244"/>
      <c r="D1205" s="234" t="s">
        <v>150</v>
      </c>
      <c r="E1205" s="245" t="s">
        <v>1</v>
      </c>
      <c r="F1205" s="246" t="s">
        <v>2056</v>
      </c>
      <c r="G1205" s="244"/>
      <c r="H1205" s="247">
        <v>40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150</v>
      </c>
      <c r="AU1205" s="253" t="s">
        <v>87</v>
      </c>
      <c r="AV1205" s="14" t="s">
        <v>87</v>
      </c>
      <c r="AW1205" s="14" t="s">
        <v>32</v>
      </c>
      <c r="AX1205" s="14" t="s">
        <v>76</v>
      </c>
      <c r="AY1205" s="253" t="s">
        <v>140</v>
      </c>
    </row>
    <row r="1206" s="13" customFormat="1">
      <c r="A1206" s="13"/>
      <c r="B1206" s="232"/>
      <c r="C1206" s="233"/>
      <c r="D1206" s="234" t="s">
        <v>150</v>
      </c>
      <c r="E1206" s="235" t="s">
        <v>1</v>
      </c>
      <c r="F1206" s="236" t="s">
        <v>2214</v>
      </c>
      <c r="G1206" s="233"/>
      <c r="H1206" s="235" t="s">
        <v>1</v>
      </c>
      <c r="I1206" s="237"/>
      <c r="J1206" s="233"/>
      <c r="K1206" s="233"/>
      <c r="L1206" s="238"/>
      <c r="M1206" s="239"/>
      <c r="N1206" s="240"/>
      <c r="O1206" s="240"/>
      <c r="P1206" s="240"/>
      <c r="Q1206" s="240"/>
      <c r="R1206" s="240"/>
      <c r="S1206" s="240"/>
      <c r="T1206" s="24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2" t="s">
        <v>150</v>
      </c>
      <c r="AU1206" s="242" t="s">
        <v>87</v>
      </c>
      <c r="AV1206" s="13" t="s">
        <v>84</v>
      </c>
      <c r="AW1206" s="13" t="s">
        <v>32</v>
      </c>
      <c r="AX1206" s="13" t="s">
        <v>76</v>
      </c>
      <c r="AY1206" s="242" t="s">
        <v>140</v>
      </c>
    </row>
    <row r="1207" s="14" customFormat="1">
      <c r="A1207" s="14"/>
      <c r="B1207" s="243"/>
      <c r="C1207" s="244"/>
      <c r="D1207" s="234" t="s">
        <v>150</v>
      </c>
      <c r="E1207" s="245" t="s">
        <v>1</v>
      </c>
      <c r="F1207" s="246" t="s">
        <v>2215</v>
      </c>
      <c r="G1207" s="244"/>
      <c r="H1207" s="247">
        <v>-1.7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150</v>
      </c>
      <c r="AU1207" s="253" t="s">
        <v>87</v>
      </c>
      <c r="AV1207" s="14" t="s">
        <v>87</v>
      </c>
      <c r="AW1207" s="14" t="s">
        <v>32</v>
      </c>
      <c r="AX1207" s="14" t="s">
        <v>76</v>
      </c>
      <c r="AY1207" s="253" t="s">
        <v>140</v>
      </c>
    </row>
    <row r="1208" s="15" customFormat="1">
      <c r="A1208" s="15"/>
      <c r="B1208" s="254"/>
      <c r="C1208" s="255"/>
      <c r="D1208" s="234" t="s">
        <v>150</v>
      </c>
      <c r="E1208" s="256" t="s">
        <v>1</v>
      </c>
      <c r="F1208" s="257" t="s">
        <v>173</v>
      </c>
      <c r="G1208" s="255"/>
      <c r="H1208" s="258">
        <v>38.299999999999997</v>
      </c>
      <c r="I1208" s="259"/>
      <c r="J1208" s="255"/>
      <c r="K1208" s="255"/>
      <c r="L1208" s="260"/>
      <c r="M1208" s="261"/>
      <c r="N1208" s="262"/>
      <c r="O1208" s="262"/>
      <c r="P1208" s="262"/>
      <c r="Q1208" s="262"/>
      <c r="R1208" s="262"/>
      <c r="S1208" s="262"/>
      <c r="T1208" s="263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64" t="s">
        <v>150</v>
      </c>
      <c r="AU1208" s="264" t="s">
        <v>87</v>
      </c>
      <c r="AV1208" s="15" t="s">
        <v>148</v>
      </c>
      <c r="AW1208" s="15" t="s">
        <v>32</v>
      </c>
      <c r="AX1208" s="15" t="s">
        <v>84</v>
      </c>
      <c r="AY1208" s="264" t="s">
        <v>140</v>
      </c>
    </row>
    <row r="1209" s="2" customFormat="1" ht="24.15" customHeight="1">
      <c r="A1209" s="39"/>
      <c r="B1209" s="40"/>
      <c r="C1209" s="219" t="s">
        <v>2216</v>
      </c>
      <c r="D1209" s="219" t="s">
        <v>143</v>
      </c>
      <c r="E1209" s="220" t="s">
        <v>2217</v>
      </c>
      <c r="F1209" s="221" t="s">
        <v>2218</v>
      </c>
      <c r="G1209" s="222" t="s">
        <v>155</v>
      </c>
      <c r="H1209" s="223">
        <v>52</v>
      </c>
      <c r="I1209" s="224"/>
      <c r="J1209" s="225">
        <f>ROUND(I1209*H1209,2)</f>
        <v>0</v>
      </c>
      <c r="K1209" s="221" t="s">
        <v>147</v>
      </c>
      <c r="L1209" s="45"/>
      <c r="M1209" s="226" t="s">
        <v>1</v>
      </c>
      <c r="N1209" s="227" t="s">
        <v>41</v>
      </c>
      <c r="O1209" s="92"/>
      <c r="P1209" s="228">
        <f>O1209*H1209</f>
        <v>0</v>
      </c>
      <c r="Q1209" s="228">
        <v>0.0060000000000000001</v>
      </c>
      <c r="R1209" s="228">
        <f>Q1209*H1209</f>
        <v>0.312</v>
      </c>
      <c r="S1209" s="228">
        <v>0</v>
      </c>
      <c r="T1209" s="229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30" t="s">
        <v>280</v>
      </c>
      <c r="AT1209" s="230" t="s">
        <v>143</v>
      </c>
      <c r="AU1209" s="230" t="s">
        <v>87</v>
      </c>
      <c r="AY1209" s="18" t="s">
        <v>140</v>
      </c>
      <c r="BE1209" s="231">
        <f>IF(N1209="základní",J1209,0)</f>
        <v>0</v>
      </c>
      <c r="BF1209" s="231">
        <f>IF(N1209="snížená",J1209,0)</f>
        <v>0</v>
      </c>
      <c r="BG1209" s="231">
        <f>IF(N1209="zákl. přenesená",J1209,0)</f>
        <v>0</v>
      </c>
      <c r="BH1209" s="231">
        <f>IF(N1209="sníž. přenesená",J1209,0)</f>
        <v>0</v>
      </c>
      <c r="BI1209" s="231">
        <f>IF(N1209="nulová",J1209,0)</f>
        <v>0</v>
      </c>
      <c r="BJ1209" s="18" t="s">
        <v>84</v>
      </c>
      <c r="BK1209" s="231">
        <f>ROUND(I1209*H1209,2)</f>
        <v>0</v>
      </c>
      <c r="BL1209" s="18" t="s">
        <v>280</v>
      </c>
      <c r="BM1209" s="230" t="s">
        <v>2219</v>
      </c>
    </row>
    <row r="1210" s="13" customFormat="1">
      <c r="A1210" s="13"/>
      <c r="B1210" s="232"/>
      <c r="C1210" s="233"/>
      <c r="D1210" s="234" t="s">
        <v>150</v>
      </c>
      <c r="E1210" s="235" t="s">
        <v>1</v>
      </c>
      <c r="F1210" s="236" t="s">
        <v>2220</v>
      </c>
      <c r="G1210" s="233"/>
      <c r="H1210" s="235" t="s">
        <v>1</v>
      </c>
      <c r="I1210" s="237"/>
      <c r="J1210" s="233"/>
      <c r="K1210" s="233"/>
      <c r="L1210" s="238"/>
      <c r="M1210" s="239"/>
      <c r="N1210" s="240"/>
      <c r="O1210" s="240"/>
      <c r="P1210" s="240"/>
      <c r="Q1210" s="240"/>
      <c r="R1210" s="240"/>
      <c r="S1210" s="240"/>
      <c r="T1210" s="24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2" t="s">
        <v>150</v>
      </c>
      <c r="AU1210" s="242" t="s">
        <v>87</v>
      </c>
      <c r="AV1210" s="13" t="s">
        <v>84</v>
      </c>
      <c r="AW1210" s="13" t="s">
        <v>32</v>
      </c>
      <c r="AX1210" s="13" t="s">
        <v>76</v>
      </c>
      <c r="AY1210" s="242" t="s">
        <v>140</v>
      </c>
    </row>
    <row r="1211" s="14" customFormat="1">
      <c r="A1211" s="14"/>
      <c r="B1211" s="243"/>
      <c r="C1211" s="244"/>
      <c r="D1211" s="234" t="s">
        <v>150</v>
      </c>
      <c r="E1211" s="245" t="s">
        <v>1</v>
      </c>
      <c r="F1211" s="246" t="s">
        <v>2139</v>
      </c>
      <c r="G1211" s="244"/>
      <c r="H1211" s="247">
        <v>46</v>
      </c>
      <c r="I1211" s="248"/>
      <c r="J1211" s="244"/>
      <c r="K1211" s="244"/>
      <c r="L1211" s="249"/>
      <c r="M1211" s="250"/>
      <c r="N1211" s="251"/>
      <c r="O1211" s="251"/>
      <c r="P1211" s="251"/>
      <c r="Q1211" s="251"/>
      <c r="R1211" s="251"/>
      <c r="S1211" s="251"/>
      <c r="T1211" s="25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3" t="s">
        <v>150</v>
      </c>
      <c r="AU1211" s="253" t="s">
        <v>87</v>
      </c>
      <c r="AV1211" s="14" t="s">
        <v>87</v>
      </c>
      <c r="AW1211" s="14" t="s">
        <v>32</v>
      </c>
      <c r="AX1211" s="14" t="s">
        <v>76</v>
      </c>
      <c r="AY1211" s="253" t="s">
        <v>140</v>
      </c>
    </row>
    <row r="1212" s="14" customFormat="1">
      <c r="A1212" s="14"/>
      <c r="B1212" s="243"/>
      <c r="C1212" s="244"/>
      <c r="D1212" s="234" t="s">
        <v>150</v>
      </c>
      <c r="E1212" s="245" t="s">
        <v>1</v>
      </c>
      <c r="F1212" s="246" t="s">
        <v>1377</v>
      </c>
      <c r="G1212" s="244"/>
      <c r="H1212" s="247">
        <v>6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150</v>
      </c>
      <c r="AU1212" s="253" t="s">
        <v>87</v>
      </c>
      <c r="AV1212" s="14" t="s">
        <v>87</v>
      </c>
      <c r="AW1212" s="14" t="s">
        <v>32</v>
      </c>
      <c r="AX1212" s="14" t="s">
        <v>76</v>
      </c>
      <c r="AY1212" s="253" t="s">
        <v>140</v>
      </c>
    </row>
    <row r="1213" s="15" customFormat="1">
      <c r="A1213" s="15"/>
      <c r="B1213" s="254"/>
      <c r="C1213" s="255"/>
      <c r="D1213" s="234" t="s">
        <v>150</v>
      </c>
      <c r="E1213" s="256" t="s">
        <v>1</v>
      </c>
      <c r="F1213" s="257" t="s">
        <v>173</v>
      </c>
      <c r="G1213" s="255"/>
      <c r="H1213" s="258">
        <v>52</v>
      </c>
      <c r="I1213" s="259"/>
      <c r="J1213" s="255"/>
      <c r="K1213" s="255"/>
      <c r="L1213" s="260"/>
      <c r="M1213" s="261"/>
      <c r="N1213" s="262"/>
      <c r="O1213" s="262"/>
      <c r="P1213" s="262"/>
      <c r="Q1213" s="262"/>
      <c r="R1213" s="262"/>
      <c r="S1213" s="262"/>
      <c r="T1213" s="263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4" t="s">
        <v>150</v>
      </c>
      <c r="AU1213" s="264" t="s">
        <v>87</v>
      </c>
      <c r="AV1213" s="15" t="s">
        <v>148</v>
      </c>
      <c r="AW1213" s="15" t="s">
        <v>32</v>
      </c>
      <c r="AX1213" s="15" t="s">
        <v>84</v>
      </c>
      <c r="AY1213" s="264" t="s">
        <v>140</v>
      </c>
    </row>
    <row r="1214" s="13" customFormat="1">
      <c r="A1214" s="13"/>
      <c r="B1214" s="232"/>
      <c r="C1214" s="233"/>
      <c r="D1214" s="234" t="s">
        <v>150</v>
      </c>
      <c r="E1214" s="235" t="s">
        <v>1</v>
      </c>
      <c r="F1214" s="236" t="s">
        <v>2221</v>
      </c>
      <c r="G1214" s="233"/>
      <c r="H1214" s="235" t="s">
        <v>1</v>
      </c>
      <c r="I1214" s="237"/>
      <c r="J1214" s="233"/>
      <c r="K1214" s="233"/>
      <c r="L1214" s="238"/>
      <c r="M1214" s="239"/>
      <c r="N1214" s="240"/>
      <c r="O1214" s="240"/>
      <c r="P1214" s="240"/>
      <c r="Q1214" s="240"/>
      <c r="R1214" s="240"/>
      <c r="S1214" s="240"/>
      <c r="T1214" s="24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2" t="s">
        <v>150</v>
      </c>
      <c r="AU1214" s="242" t="s">
        <v>87</v>
      </c>
      <c r="AV1214" s="13" t="s">
        <v>84</v>
      </c>
      <c r="AW1214" s="13" t="s">
        <v>32</v>
      </c>
      <c r="AX1214" s="13" t="s">
        <v>76</v>
      </c>
      <c r="AY1214" s="242" t="s">
        <v>140</v>
      </c>
    </row>
    <row r="1215" s="13" customFormat="1">
      <c r="A1215" s="13"/>
      <c r="B1215" s="232"/>
      <c r="C1215" s="233"/>
      <c r="D1215" s="234" t="s">
        <v>150</v>
      </c>
      <c r="E1215" s="235" t="s">
        <v>1</v>
      </c>
      <c r="F1215" s="236" t="s">
        <v>2222</v>
      </c>
      <c r="G1215" s="233"/>
      <c r="H1215" s="235" t="s">
        <v>1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2" t="s">
        <v>150</v>
      </c>
      <c r="AU1215" s="242" t="s">
        <v>87</v>
      </c>
      <c r="AV1215" s="13" t="s">
        <v>84</v>
      </c>
      <c r="AW1215" s="13" t="s">
        <v>32</v>
      </c>
      <c r="AX1215" s="13" t="s">
        <v>76</v>
      </c>
      <c r="AY1215" s="242" t="s">
        <v>140</v>
      </c>
    </row>
    <row r="1216" s="2" customFormat="1" ht="24.15" customHeight="1">
      <c r="A1216" s="39"/>
      <c r="B1216" s="40"/>
      <c r="C1216" s="265" t="s">
        <v>2223</v>
      </c>
      <c r="D1216" s="265" t="s">
        <v>233</v>
      </c>
      <c r="E1216" s="266" t="s">
        <v>2224</v>
      </c>
      <c r="F1216" s="267" t="s">
        <v>2225</v>
      </c>
      <c r="G1216" s="268" t="s">
        <v>155</v>
      </c>
      <c r="H1216" s="269">
        <v>54</v>
      </c>
      <c r="I1216" s="270"/>
      <c r="J1216" s="271">
        <f>ROUND(I1216*H1216,2)</f>
        <v>0</v>
      </c>
      <c r="K1216" s="267" t="s">
        <v>147</v>
      </c>
      <c r="L1216" s="272"/>
      <c r="M1216" s="273" t="s">
        <v>1</v>
      </c>
      <c r="N1216" s="274" t="s">
        <v>41</v>
      </c>
      <c r="O1216" s="92"/>
      <c r="P1216" s="228">
        <f>O1216*H1216</f>
        <v>0</v>
      </c>
      <c r="Q1216" s="228">
        <v>0.0035999999999999999</v>
      </c>
      <c r="R1216" s="228">
        <f>Q1216*H1216</f>
        <v>0.19439999999999999</v>
      </c>
      <c r="S1216" s="228">
        <v>0</v>
      </c>
      <c r="T1216" s="229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30" t="s">
        <v>208</v>
      </c>
      <c r="AT1216" s="230" t="s">
        <v>233</v>
      </c>
      <c r="AU1216" s="230" t="s">
        <v>87</v>
      </c>
      <c r="AY1216" s="18" t="s">
        <v>140</v>
      </c>
      <c r="BE1216" s="231">
        <f>IF(N1216="základní",J1216,0)</f>
        <v>0</v>
      </c>
      <c r="BF1216" s="231">
        <f>IF(N1216="snížená",J1216,0)</f>
        <v>0</v>
      </c>
      <c r="BG1216" s="231">
        <f>IF(N1216="zákl. přenesená",J1216,0)</f>
        <v>0</v>
      </c>
      <c r="BH1216" s="231">
        <f>IF(N1216="sníž. přenesená",J1216,0)</f>
        <v>0</v>
      </c>
      <c r="BI1216" s="231">
        <f>IF(N1216="nulová",J1216,0)</f>
        <v>0</v>
      </c>
      <c r="BJ1216" s="18" t="s">
        <v>84</v>
      </c>
      <c r="BK1216" s="231">
        <f>ROUND(I1216*H1216,2)</f>
        <v>0</v>
      </c>
      <c r="BL1216" s="18" t="s">
        <v>148</v>
      </c>
      <c r="BM1216" s="230" t="s">
        <v>2226</v>
      </c>
    </row>
    <row r="1217" s="13" customFormat="1">
      <c r="A1217" s="13"/>
      <c r="B1217" s="232"/>
      <c r="C1217" s="233"/>
      <c r="D1217" s="234" t="s">
        <v>150</v>
      </c>
      <c r="E1217" s="235" t="s">
        <v>1</v>
      </c>
      <c r="F1217" s="236" t="s">
        <v>1359</v>
      </c>
      <c r="G1217" s="233"/>
      <c r="H1217" s="235" t="s">
        <v>1</v>
      </c>
      <c r="I1217" s="237"/>
      <c r="J1217" s="233"/>
      <c r="K1217" s="233"/>
      <c r="L1217" s="238"/>
      <c r="M1217" s="239"/>
      <c r="N1217" s="240"/>
      <c r="O1217" s="240"/>
      <c r="P1217" s="240"/>
      <c r="Q1217" s="240"/>
      <c r="R1217" s="240"/>
      <c r="S1217" s="240"/>
      <c r="T1217" s="24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2" t="s">
        <v>150</v>
      </c>
      <c r="AU1217" s="242" t="s">
        <v>87</v>
      </c>
      <c r="AV1217" s="13" t="s">
        <v>84</v>
      </c>
      <c r="AW1217" s="13" t="s">
        <v>32</v>
      </c>
      <c r="AX1217" s="13" t="s">
        <v>76</v>
      </c>
      <c r="AY1217" s="242" t="s">
        <v>140</v>
      </c>
    </row>
    <row r="1218" s="13" customFormat="1">
      <c r="A1218" s="13"/>
      <c r="B1218" s="232"/>
      <c r="C1218" s="233"/>
      <c r="D1218" s="234" t="s">
        <v>150</v>
      </c>
      <c r="E1218" s="235" t="s">
        <v>1</v>
      </c>
      <c r="F1218" s="236" t="s">
        <v>974</v>
      </c>
      <c r="G1218" s="233"/>
      <c r="H1218" s="235" t="s">
        <v>1</v>
      </c>
      <c r="I1218" s="237"/>
      <c r="J1218" s="233"/>
      <c r="K1218" s="233"/>
      <c r="L1218" s="238"/>
      <c r="M1218" s="239"/>
      <c r="N1218" s="240"/>
      <c r="O1218" s="240"/>
      <c r="P1218" s="240"/>
      <c r="Q1218" s="240"/>
      <c r="R1218" s="240"/>
      <c r="S1218" s="240"/>
      <c r="T1218" s="24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2" t="s">
        <v>150</v>
      </c>
      <c r="AU1218" s="242" t="s">
        <v>87</v>
      </c>
      <c r="AV1218" s="13" t="s">
        <v>84</v>
      </c>
      <c r="AW1218" s="13" t="s">
        <v>32</v>
      </c>
      <c r="AX1218" s="13" t="s">
        <v>76</v>
      </c>
      <c r="AY1218" s="242" t="s">
        <v>140</v>
      </c>
    </row>
    <row r="1219" s="14" customFormat="1">
      <c r="A1219" s="14"/>
      <c r="B1219" s="243"/>
      <c r="C1219" s="244"/>
      <c r="D1219" s="234" t="s">
        <v>150</v>
      </c>
      <c r="E1219" s="245" t="s">
        <v>1</v>
      </c>
      <c r="F1219" s="246" t="s">
        <v>2227</v>
      </c>
      <c r="G1219" s="244"/>
      <c r="H1219" s="247">
        <v>54</v>
      </c>
      <c r="I1219" s="248"/>
      <c r="J1219" s="244"/>
      <c r="K1219" s="244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3" t="s">
        <v>150</v>
      </c>
      <c r="AU1219" s="253" t="s">
        <v>87</v>
      </c>
      <c r="AV1219" s="14" t="s">
        <v>87</v>
      </c>
      <c r="AW1219" s="14" t="s">
        <v>32</v>
      </c>
      <c r="AX1219" s="14" t="s">
        <v>84</v>
      </c>
      <c r="AY1219" s="253" t="s">
        <v>140</v>
      </c>
    </row>
    <row r="1220" s="2" customFormat="1" ht="33" customHeight="1">
      <c r="A1220" s="39"/>
      <c r="B1220" s="40"/>
      <c r="C1220" s="219" t="s">
        <v>2228</v>
      </c>
      <c r="D1220" s="219" t="s">
        <v>143</v>
      </c>
      <c r="E1220" s="220" t="s">
        <v>2229</v>
      </c>
      <c r="F1220" s="221" t="s">
        <v>2230</v>
      </c>
      <c r="G1220" s="222" t="s">
        <v>155</v>
      </c>
      <c r="H1220" s="223">
        <v>1.6499999999999999</v>
      </c>
      <c r="I1220" s="224"/>
      <c r="J1220" s="225">
        <f>ROUND(I1220*H1220,2)</f>
        <v>0</v>
      </c>
      <c r="K1220" s="221" t="s">
        <v>147</v>
      </c>
      <c r="L1220" s="45"/>
      <c r="M1220" s="226" t="s">
        <v>1</v>
      </c>
      <c r="N1220" s="227" t="s">
        <v>41</v>
      </c>
      <c r="O1220" s="92"/>
      <c r="P1220" s="228">
        <f>O1220*H1220</f>
        <v>0</v>
      </c>
      <c r="Q1220" s="228">
        <v>0.00116</v>
      </c>
      <c r="R1220" s="228">
        <f>Q1220*H1220</f>
        <v>0.0019139999999999999</v>
      </c>
      <c r="S1220" s="228">
        <v>0</v>
      </c>
      <c r="T1220" s="229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30" t="s">
        <v>280</v>
      </c>
      <c r="AT1220" s="230" t="s">
        <v>143</v>
      </c>
      <c r="AU1220" s="230" t="s">
        <v>87</v>
      </c>
      <c r="AY1220" s="18" t="s">
        <v>140</v>
      </c>
      <c r="BE1220" s="231">
        <f>IF(N1220="základní",J1220,0)</f>
        <v>0</v>
      </c>
      <c r="BF1220" s="231">
        <f>IF(N1220="snížená",J1220,0)</f>
        <v>0</v>
      </c>
      <c r="BG1220" s="231">
        <f>IF(N1220="zákl. přenesená",J1220,0)</f>
        <v>0</v>
      </c>
      <c r="BH1220" s="231">
        <f>IF(N1220="sníž. přenesená",J1220,0)</f>
        <v>0</v>
      </c>
      <c r="BI1220" s="231">
        <f>IF(N1220="nulová",J1220,0)</f>
        <v>0</v>
      </c>
      <c r="BJ1220" s="18" t="s">
        <v>84</v>
      </c>
      <c r="BK1220" s="231">
        <f>ROUND(I1220*H1220,2)</f>
        <v>0</v>
      </c>
      <c r="BL1220" s="18" t="s">
        <v>280</v>
      </c>
      <c r="BM1220" s="230" t="s">
        <v>2231</v>
      </c>
    </row>
    <row r="1221" s="13" customFormat="1">
      <c r="A1221" s="13"/>
      <c r="B1221" s="232"/>
      <c r="C1221" s="233"/>
      <c r="D1221" s="234" t="s">
        <v>150</v>
      </c>
      <c r="E1221" s="235" t="s">
        <v>1</v>
      </c>
      <c r="F1221" s="236" t="s">
        <v>2232</v>
      </c>
      <c r="G1221" s="233"/>
      <c r="H1221" s="235" t="s">
        <v>1</v>
      </c>
      <c r="I1221" s="237"/>
      <c r="J1221" s="233"/>
      <c r="K1221" s="233"/>
      <c r="L1221" s="238"/>
      <c r="M1221" s="239"/>
      <c r="N1221" s="240"/>
      <c r="O1221" s="240"/>
      <c r="P1221" s="240"/>
      <c r="Q1221" s="240"/>
      <c r="R1221" s="240"/>
      <c r="S1221" s="240"/>
      <c r="T1221" s="24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2" t="s">
        <v>150</v>
      </c>
      <c r="AU1221" s="242" t="s">
        <v>87</v>
      </c>
      <c r="AV1221" s="13" t="s">
        <v>84</v>
      </c>
      <c r="AW1221" s="13" t="s">
        <v>32</v>
      </c>
      <c r="AX1221" s="13" t="s">
        <v>76</v>
      </c>
      <c r="AY1221" s="242" t="s">
        <v>140</v>
      </c>
    </row>
    <row r="1222" s="14" customFormat="1">
      <c r="A1222" s="14"/>
      <c r="B1222" s="243"/>
      <c r="C1222" s="244"/>
      <c r="D1222" s="234" t="s">
        <v>150</v>
      </c>
      <c r="E1222" s="245" t="s">
        <v>1</v>
      </c>
      <c r="F1222" s="246" t="s">
        <v>2233</v>
      </c>
      <c r="G1222" s="244"/>
      <c r="H1222" s="247">
        <v>1.6499999999999999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150</v>
      </c>
      <c r="AU1222" s="253" t="s">
        <v>87</v>
      </c>
      <c r="AV1222" s="14" t="s">
        <v>87</v>
      </c>
      <c r="AW1222" s="14" t="s">
        <v>32</v>
      </c>
      <c r="AX1222" s="14" t="s">
        <v>84</v>
      </c>
      <c r="AY1222" s="253" t="s">
        <v>140</v>
      </c>
    </row>
    <row r="1223" s="2" customFormat="1" ht="24.15" customHeight="1">
      <c r="A1223" s="39"/>
      <c r="B1223" s="40"/>
      <c r="C1223" s="265" t="s">
        <v>2234</v>
      </c>
      <c r="D1223" s="265" t="s">
        <v>233</v>
      </c>
      <c r="E1223" s="266" t="s">
        <v>2235</v>
      </c>
      <c r="F1223" s="267" t="s">
        <v>2236</v>
      </c>
      <c r="G1223" s="268" t="s">
        <v>155</v>
      </c>
      <c r="H1223" s="269">
        <v>1.7</v>
      </c>
      <c r="I1223" s="270"/>
      <c r="J1223" s="271">
        <f>ROUND(I1223*H1223,2)</f>
        <v>0</v>
      </c>
      <c r="K1223" s="267" t="s">
        <v>1</v>
      </c>
      <c r="L1223" s="272"/>
      <c r="M1223" s="273" t="s">
        <v>1</v>
      </c>
      <c r="N1223" s="274" t="s">
        <v>41</v>
      </c>
      <c r="O1223" s="92"/>
      <c r="P1223" s="228">
        <f>O1223*H1223</f>
        <v>0</v>
      </c>
      <c r="Q1223" s="228">
        <v>0.02</v>
      </c>
      <c r="R1223" s="228">
        <f>Q1223*H1223</f>
        <v>0.034000000000000002</v>
      </c>
      <c r="S1223" s="228">
        <v>0</v>
      </c>
      <c r="T1223" s="229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30" t="s">
        <v>387</v>
      </c>
      <c r="AT1223" s="230" t="s">
        <v>233</v>
      </c>
      <c r="AU1223" s="230" t="s">
        <v>87</v>
      </c>
      <c r="AY1223" s="18" t="s">
        <v>140</v>
      </c>
      <c r="BE1223" s="231">
        <f>IF(N1223="základní",J1223,0)</f>
        <v>0</v>
      </c>
      <c r="BF1223" s="231">
        <f>IF(N1223="snížená",J1223,0)</f>
        <v>0</v>
      </c>
      <c r="BG1223" s="231">
        <f>IF(N1223="zákl. přenesená",J1223,0)</f>
        <v>0</v>
      </c>
      <c r="BH1223" s="231">
        <f>IF(N1223="sníž. přenesená",J1223,0)</f>
        <v>0</v>
      </c>
      <c r="BI1223" s="231">
        <f>IF(N1223="nulová",J1223,0)</f>
        <v>0</v>
      </c>
      <c r="BJ1223" s="18" t="s">
        <v>84</v>
      </c>
      <c r="BK1223" s="231">
        <f>ROUND(I1223*H1223,2)</f>
        <v>0</v>
      </c>
      <c r="BL1223" s="18" t="s">
        <v>280</v>
      </c>
      <c r="BM1223" s="230" t="s">
        <v>2237</v>
      </c>
    </row>
    <row r="1224" s="13" customFormat="1">
      <c r="A1224" s="13"/>
      <c r="B1224" s="232"/>
      <c r="C1224" s="233"/>
      <c r="D1224" s="234" t="s">
        <v>150</v>
      </c>
      <c r="E1224" s="235" t="s">
        <v>1</v>
      </c>
      <c r="F1224" s="236" t="s">
        <v>1359</v>
      </c>
      <c r="G1224" s="233"/>
      <c r="H1224" s="235" t="s">
        <v>1</v>
      </c>
      <c r="I1224" s="237"/>
      <c r="J1224" s="233"/>
      <c r="K1224" s="233"/>
      <c r="L1224" s="238"/>
      <c r="M1224" s="239"/>
      <c r="N1224" s="240"/>
      <c r="O1224" s="240"/>
      <c r="P1224" s="240"/>
      <c r="Q1224" s="240"/>
      <c r="R1224" s="240"/>
      <c r="S1224" s="240"/>
      <c r="T1224" s="24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2" t="s">
        <v>150</v>
      </c>
      <c r="AU1224" s="242" t="s">
        <v>87</v>
      </c>
      <c r="AV1224" s="13" t="s">
        <v>84</v>
      </c>
      <c r="AW1224" s="13" t="s">
        <v>32</v>
      </c>
      <c r="AX1224" s="13" t="s">
        <v>76</v>
      </c>
      <c r="AY1224" s="242" t="s">
        <v>140</v>
      </c>
    </row>
    <row r="1225" s="13" customFormat="1">
      <c r="A1225" s="13"/>
      <c r="B1225" s="232"/>
      <c r="C1225" s="233"/>
      <c r="D1225" s="234" t="s">
        <v>150</v>
      </c>
      <c r="E1225" s="235" t="s">
        <v>1</v>
      </c>
      <c r="F1225" s="236" t="s">
        <v>2238</v>
      </c>
      <c r="G1225" s="233"/>
      <c r="H1225" s="235" t="s">
        <v>1</v>
      </c>
      <c r="I1225" s="237"/>
      <c r="J1225" s="233"/>
      <c r="K1225" s="233"/>
      <c r="L1225" s="238"/>
      <c r="M1225" s="239"/>
      <c r="N1225" s="240"/>
      <c r="O1225" s="240"/>
      <c r="P1225" s="240"/>
      <c r="Q1225" s="240"/>
      <c r="R1225" s="240"/>
      <c r="S1225" s="240"/>
      <c r="T1225" s="24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2" t="s">
        <v>150</v>
      </c>
      <c r="AU1225" s="242" t="s">
        <v>87</v>
      </c>
      <c r="AV1225" s="13" t="s">
        <v>84</v>
      </c>
      <c r="AW1225" s="13" t="s">
        <v>32</v>
      </c>
      <c r="AX1225" s="13" t="s">
        <v>76</v>
      </c>
      <c r="AY1225" s="242" t="s">
        <v>140</v>
      </c>
    </row>
    <row r="1226" s="14" customFormat="1">
      <c r="A1226" s="14"/>
      <c r="B1226" s="243"/>
      <c r="C1226" s="244"/>
      <c r="D1226" s="234" t="s">
        <v>150</v>
      </c>
      <c r="E1226" s="245" t="s">
        <v>1</v>
      </c>
      <c r="F1226" s="246" t="s">
        <v>2239</v>
      </c>
      <c r="G1226" s="244"/>
      <c r="H1226" s="247">
        <v>1.7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150</v>
      </c>
      <c r="AU1226" s="253" t="s">
        <v>87</v>
      </c>
      <c r="AV1226" s="14" t="s">
        <v>87</v>
      </c>
      <c r="AW1226" s="14" t="s">
        <v>32</v>
      </c>
      <c r="AX1226" s="14" t="s">
        <v>84</v>
      </c>
      <c r="AY1226" s="253" t="s">
        <v>140</v>
      </c>
    </row>
    <row r="1227" s="2" customFormat="1" ht="24.15" customHeight="1">
      <c r="A1227" s="39"/>
      <c r="B1227" s="40"/>
      <c r="C1227" s="219" t="s">
        <v>2240</v>
      </c>
      <c r="D1227" s="219" t="s">
        <v>143</v>
      </c>
      <c r="E1227" s="220" t="s">
        <v>2241</v>
      </c>
      <c r="F1227" s="221" t="s">
        <v>2242</v>
      </c>
      <c r="G1227" s="222" t="s">
        <v>439</v>
      </c>
      <c r="H1227" s="223">
        <v>0.41699999999999998</v>
      </c>
      <c r="I1227" s="224"/>
      <c r="J1227" s="225">
        <f>ROUND(I1227*H1227,2)</f>
        <v>0</v>
      </c>
      <c r="K1227" s="221" t="s">
        <v>147</v>
      </c>
      <c r="L1227" s="45"/>
      <c r="M1227" s="226" t="s">
        <v>1</v>
      </c>
      <c r="N1227" s="227" t="s">
        <v>41</v>
      </c>
      <c r="O1227" s="92"/>
      <c r="P1227" s="228">
        <f>O1227*H1227</f>
        <v>0</v>
      </c>
      <c r="Q1227" s="228">
        <v>0</v>
      </c>
      <c r="R1227" s="228">
        <f>Q1227*H1227</f>
        <v>0</v>
      </c>
      <c r="S1227" s="228">
        <v>0</v>
      </c>
      <c r="T1227" s="229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0" t="s">
        <v>280</v>
      </c>
      <c r="AT1227" s="230" t="s">
        <v>143</v>
      </c>
      <c r="AU1227" s="230" t="s">
        <v>87</v>
      </c>
      <c r="AY1227" s="18" t="s">
        <v>140</v>
      </c>
      <c r="BE1227" s="231">
        <f>IF(N1227="základní",J1227,0)</f>
        <v>0</v>
      </c>
      <c r="BF1227" s="231">
        <f>IF(N1227="snížená",J1227,0)</f>
        <v>0</v>
      </c>
      <c r="BG1227" s="231">
        <f>IF(N1227="zákl. přenesená",J1227,0)</f>
        <v>0</v>
      </c>
      <c r="BH1227" s="231">
        <f>IF(N1227="sníž. přenesená",J1227,0)</f>
        <v>0</v>
      </c>
      <c r="BI1227" s="231">
        <f>IF(N1227="nulová",J1227,0)</f>
        <v>0</v>
      </c>
      <c r="BJ1227" s="18" t="s">
        <v>84</v>
      </c>
      <c r="BK1227" s="231">
        <f>ROUND(I1227*H1227,2)</f>
        <v>0</v>
      </c>
      <c r="BL1227" s="18" t="s">
        <v>280</v>
      </c>
      <c r="BM1227" s="230" t="s">
        <v>2243</v>
      </c>
    </row>
    <row r="1228" s="12" customFormat="1" ht="22.8" customHeight="1">
      <c r="A1228" s="12"/>
      <c r="B1228" s="203"/>
      <c r="C1228" s="204"/>
      <c r="D1228" s="205" t="s">
        <v>75</v>
      </c>
      <c r="E1228" s="217" t="s">
        <v>2244</v>
      </c>
      <c r="F1228" s="217" t="s">
        <v>2245</v>
      </c>
      <c r="G1228" s="204"/>
      <c r="H1228" s="204"/>
      <c r="I1228" s="207"/>
      <c r="J1228" s="218">
        <f>BK1228</f>
        <v>0</v>
      </c>
      <c r="K1228" s="204"/>
      <c r="L1228" s="209"/>
      <c r="M1228" s="210"/>
      <c r="N1228" s="211"/>
      <c r="O1228" s="211"/>
      <c r="P1228" s="212">
        <f>SUM(P1229:P1236)</f>
        <v>0</v>
      </c>
      <c r="Q1228" s="211"/>
      <c r="R1228" s="212">
        <f>SUM(R1229:R1236)</f>
        <v>0.026909999999999996</v>
      </c>
      <c r="S1228" s="211"/>
      <c r="T1228" s="213">
        <f>SUM(T1229:T1236)</f>
        <v>0</v>
      </c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R1228" s="214" t="s">
        <v>87</v>
      </c>
      <c r="AT1228" s="215" t="s">
        <v>75</v>
      </c>
      <c r="AU1228" s="215" t="s">
        <v>84</v>
      </c>
      <c r="AY1228" s="214" t="s">
        <v>140</v>
      </c>
      <c r="BK1228" s="216">
        <f>SUM(BK1229:BK1236)</f>
        <v>0</v>
      </c>
    </row>
    <row r="1229" s="2" customFormat="1" ht="24.15" customHeight="1">
      <c r="A1229" s="39"/>
      <c r="B1229" s="40"/>
      <c r="C1229" s="219" t="s">
        <v>2246</v>
      </c>
      <c r="D1229" s="219" t="s">
        <v>143</v>
      </c>
      <c r="E1229" s="220" t="s">
        <v>2247</v>
      </c>
      <c r="F1229" s="221" t="s">
        <v>2248</v>
      </c>
      <c r="G1229" s="222" t="s">
        <v>293</v>
      </c>
      <c r="H1229" s="223">
        <v>13</v>
      </c>
      <c r="I1229" s="224"/>
      <c r="J1229" s="225">
        <f>ROUND(I1229*H1229,2)</f>
        <v>0</v>
      </c>
      <c r="K1229" s="221" t="s">
        <v>147</v>
      </c>
      <c r="L1229" s="45"/>
      <c r="M1229" s="226" t="s">
        <v>1</v>
      </c>
      <c r="N1229" s="227" t="s">
        <v>41</v>
      </c>
      <c r="O1229" s="92"/>
      <c r="P1229" s="228">
        <f>O1229*H1229</f>
        <v>0</v>
      </c>
      <c r="Q1229" s="228">
        <v>0.0020699999999999998</v>
      </c>
      <c r="R1229" s="228">
        <f>Q1229*H1229</f>
        <v>0.026909999999999996</v>
      </c>
      <c r="S1229" s="228">
        <v>0</v>
      </c>
      <c r="T1229" s="229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30" t="s">
        <v>280</v>
      </c>
      <c r="AT1229" s="230" t="s">
        <v>143</v>
      </c>
      <c r="AU1229" s="230" t="s">
        <v>87</v>
      </c>
      <c r="AY1229" s="18" t="s">
        <v>140</v>
      </c>
      <c r="BE1229" s="231">
        <f>IF(N1229="základní",J1229,0)</f>
        <v>0</v>
      </c>
      <c r="BF1229" s="231">
        <f>IF(N1229="snížená",J1229,0)</f>
        <v>0</v>
      </c>
      <c r="BG1229" s="231">
        <f>IF(N1229="zákl. přenesená",J1229,0)</f>
        <v>0</v>
      </c>
      <c r="BH1229" s="231">
        <f>IF(N1229="sníž. přenesená",J1229,0)</f>
        <v>0</v>
      </c>
      <c r="BI1229" s="231">
        <f>IF(N1229="nulová",J1229,0)</f>
        <v>0</v>
      </c>
      <c r="BJ1229" s="18" t="s">
        <v>84</v>
      </c>
      <c r="BK1229" s="231">
        <f>ROUND(I1229*H1229,2)</f>
        <v>0</v>
      </c>
      <c r="BL1229" s="18" t="s">
        <v>280</v>
      </c>
      <c r="BM1229" s="230" t="s">
        <v>2249</v>
      </c>
    </row>
    <row r="1230" s="13" customFormat="1">
      <c r="A1230" s="13"/>
      <c r="B1230" s="232"/>
      <c r="C1230" s="233"/>
      <c r="D1230" s="234" t="s">
        <v>150</v>
      </c>
      <c r="E1230" s="235" t="s">
        <v>1</v>
      </c>
      <c r="F1230" s="236" t="s">
        <v>2250</v>
      </c>
      <c r="G1230" s="233"/>
      <c r="H1230" s="235" t="s">
        <v>1</v>
      </c>
      <c r="I1230" s="237"/>
      <c r="J1230" s="233"/>
      <c r="K1230" s="233"/>
      <c r="L1230" s="238"/>
      <c r="M1230" s="239"/>
      <c r="N1230" s="240"/>
      <c r="O1230" s="240"/>
      <c r="P1230" s="240"/>
      <c r="Q1230" s="240"/>
      <c r="R1230" s="240"/>
      <c r="S1230" s="240"/>
      <c r="T1230" s="24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2" t="s">
        <v>150</v>
      </c>
      <c r="AU1230" s="242" t="s">
        <v>87</v>
      </c>
      <c r="AV1230" s="13" t="s">
        <v>84</v>
      </c>
      <c r="AW1230" s="13" t="s">
        <v>32</v>
      </c>
      <c r="AX1230" s="13" t="s">
        <v>76</v>
      </c>
      <c r="AY1230" s="242" t="s">
        <v>140</v>
      </c>
    </row>
    <row r="1231" s="14" customFormat="1">
      <c r="A1231" s="14"/>
      <c r="B1231" s="243"/>
      <c r="C1231" s="244"/>
      <c r="D1231" s="234" t="s">
        <v>150</v>
      </c>
      <c r="E1231" s="245" t="s">
        <v>1</v>
      </c>
      <c r="F1231" s="246" t="s">
        <v>258</v>
      </c>
      <c r="G1231" s="244"/>
      <c r="H1231" s="247">
        <v>13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150</v>
      </c>
      <c r="AU1231" s="253" t="s">
        <v>87</v>
      </c>
      <c r="AV1231" s="14" t="s">
        <v>87</v>
      </c>
      <c r="AW1231" s="14" t="s">
        <v>32</v>
      </c>
      <c r="AX1231" s="14" t="s">
        <v>84</v>
      </c>
      <c r="AY1231" s="253" t="s">
        <v>140</v>
      </c>
    </row>
    <row r="1232" s="2" customFormat="1" ht="16.5" customHeight="1">
      <c r="A1232" s="39"/>
      <c r="B1232" s="40"/>
      <c r="C1232" s="219" t="s">
        <v>2251</v>
      </c>
      <c r="D1232" s="219" t="s">
        <v>143</v>
      </c>
      <c r="E1232" s="220" t="s">
        <v>2252</v>
      </c>
      <c r="F1232" s="221" t="s">
        <v>2253</v>
      </c>
      <c r="G1232" s="222" t="s">
        <v>293</v>
      </c>
      <c r="H1232" s="223">
        <v>13</v>
      </c>
      <c r="I1232" s="224"/>
      <c r="J1232" s="225">
        <f>ROUND(I1232*H1232,2)</f>
        <v>0</v>
      </c>
      <c r="K1232" s="221" t="s">
        <v>147</v>
      </c>
      <c r="L1232" s="45"/>
      <c r="M1232" s="226" t="s">
        <v>1</v>
      </c>
      <c r="N1232" s="227" t="s">
        <v>41</v>
      </c>
      <c r="O1232" s="92"/>
      <c r="P1232" s="228">
        <f>O1232*H1232</f>
        <v>0</v>
      </c>
      <c r="Q1232" s="228">
        <v>0</v>
      </c>
      <c r="R1232" s="228">
        <f>Q1232*H1232</f>
        <v>0</v>
      </c>
      <c r="S1232" s="228">
        <v>0</v>
      </c>
      <c r="T1232" s="229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30" t="s">
        <v>280</v>
      </c>
      <c r="AT1232" s="230" t="s">
        <v>143</v>
      </c>
      <c r="AU1232" s="230" t="s">
        <v>87</v>
      </c>
      <c r="AY1232" s="18" t="s">
        <v>140</v>
      </c>
      <c r="BE1232" s="231">
        <f>IF(N1232="základní",J1232,0)</f>
        <v>0</v>
      </c>
      <c r="BF1232" s="231">
        <f>IF(N1232="snížená",J1232,0)</f>
        <v>0</v>
      </c>
      <c r="BG1232" s="231">
        <f>IF(N1232="zákl. přenesená",J1232,0)</f>
        <v>0</v>
      </c>
      <c r="BH1232" s="231">
        <f>IF(N1232="sníž. přenesená",J1232,0)</f>
        <v>0</v>
      </c>
      <c r="BI1232" s="231">
        <f>IF(N1232="nulová",J1232,0)</f>
        <v>0</v>
      </c>
      <c r="BJ1232" s="18" t="s">
        <v>84</v>
      </c>
      <c r="BK1232" s="231">
        <f>ROUND(I1232*H1232,2)</f>
        <v>0</v>
      </c>
      <c r="BL1232" s="18" t="s">
        <v>280</v>
      </c>
      <c r="BM1232" s="230" t="s">
        <v>2254</v>
      </c>
    </row>
    <row r="1233" s="13" customFormat="1">
      <c r="A1233" s="13"/>
      <c r="B1233" s="232"/>
      <c r="C1233" s="233"/>
      <c r="D1233" s="234" t="s">
        <v>150</v>
      </c>
      <c r="E1233" s="235" t="s">
        <v>1</v>
      </c>
      <c r="F1233" s="236" t="s">
        <v>2255</v>
      </c>
      <c r="G1233" s="233"/>
      <c r="H1233" s="235" t="s">
        <v>1</v>
      </c>
      <c r="I1233" s="237"/>
      <c r="J1233" s="233"/>
      <c r="K1233" s="233"/>
      <c r="L1233" s="238"/>
      <c r="M1233" s="239"/>
      <c r="N1233" s="240"/>
      <c r="O1233" s="240"/>
      <c r="P1233" s="240"/>
      <c r="Q1233" s="240"/>
      <c r="R1233" s="240"/>
      <c r="S1233" s="240"/>
      <c r="T1233" s="24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2" t="s">
        <v>150</v>
      </c>
      <c r="AU1233" s="242" t="s">
        <v>87</v>
      </c>
      <c r="AV1233" s="13" t="s">
        <v>84</v>
      </c>
      <c r="AW1233" s="13" t="s">
        <v>32</v>
      </c>
      <c r="AX1233" s="13" t="s">
        <v>76</v>
      </c>
      <c r="AY1233" s="242" t="s">
        <v>140</v>
      </c>
    </row>
    <row r="1234" s="14" customFormat="1">
      <c r="A1234" s="14"/>
      <c r="B1234" s="243"/>
      <c r="C1234" s="244"/>
      <c r="D1234" s="234" t="s">
        <v>150</v>
      </c>
      <c r="E1234" s="245" t="s">
        <v>1</v>
      </c>
      <c r="F1234" s="246" t="s">
        <v>258</v>
      </c>
      <c r="G1234" s="244"/>
      <c r="H1234" s="247">
        <v>13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150</v>
      </c>
      <c r="AU1234" s="253" t="s">
        <v>87</v>
      </c>
      <c r="AV1234" s="14" t="s">
        <v>87</v>
      </c>
      <c r="AW1234" s="14" t="s">
        <v>32</v>
      </c>
      <c r="AX1234" s="14" t="s">
        <v>84</v>
      </c>
      <c r="AY1234" s="253" t="s">
        <v>140</v>
      </c>
    </row>
    <row r="1235" s="2" customFormat="1" ht="21.75" customHeight="1">
      <c r="A1235" s="39"/>
      <c r="B1235" s="40"/>
      <c r="C1235" s="219" t="s">
        <v>2256</v>
      </c>
      <c r="D1235" s="219" t="s">
        <v>143</v>
      </c>
      <c r="E1235" s="220" t="s">
        <v>2257</v>
      </c>
      <c r="F1235" s="221" t="s">
        <v>2258</v>
      </c>
      <c r="G1235" s="222" t="s">
        <v>293</v>
      </c>
      <c r="H1235" s="223">
        <v>13</v>
      </c>
      <c r="I1235" s="224"/>
      <c r="J1235" s="225">
        <f>ROUND(I1235*H1235,2)</f>
        <v>0</v>
      </c>
      <c r="K1235" s="221" t="s">
        <v>1</v>
      </c>
      <c r="L1235" s="45"/>
      <c r="M1235" s="226" t="s">
        <v>1</v>
      </c>
      <c r="N1235" s="227" t="s">
        <v>41</v>
      </c>
      <c r="O1235" s="92"/>
      <c r="P1235" s="228">
        <f>O1235*H1235</f>
        <v>0</v>
      </c>
      <c r="Q1235" s="228">
        <v>0</v>
      </c>
      <c r="R1235" s="228">
        <f>Q1235*H1235</f>
        <v>0</v>
      </c>
      <c r="S1235" s="228">
        <v>0</v>
      </c>
      <c r="T1235" s="229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0" t="s">
        <v>280</v>
      </c>
      <c r="AT1235" s="230" t="s">
        <v>143</v>
      </c>
      <c r="AU1235" s="230" t="s">
        <v>87</v>
      </c>
      <c r="AY1235" s="18" t="s">
        <v>140</v>
      </c>
      <c r="BE1235" s="231">
        <f>IF(N1235="základní",J1235,0)</f>
        <v>0</v>
      </c>
      <c r="BF1235" s="231">
        <f>IF(N1235="snížená",J1235,0)</f>
        <v>0</v>
      </c>
      <c r="BG1235" s="231">
        <f>IF(N1235="zákl. přenesená",J1235,0)</f>
        <v>0</v>
      </c>
      <c r="BH1235" s="231">
        <f>IF(N1235="sníž. přenesená",J1235,0)</f>
        <v>0</v>
      </c>
      <c r="BI1235" s="231">
        <f>IF(N1235="nulová",J1235,0)</f>
        <v>0</v>
      </c>
      <c r="BJ1235" s="18" t="s">
        <v>84</v>
      </c>
      <c r="BK1235" s="231">
        <f>ROUND(I1235*H1235,2)</f>
        <v>0</v>
      </c>
      <c r="BL1235" s="18" t="s">
        <v>280</v>
      </c>
      <c r="BM1235" s="230" t="s">
        <v>2259</v>
      </c>
    </row>
    <row r="1236" s="2" customFormat="1" ht="24.15" customHeight="1">
      <c r="A1236" s="39"/>
      <c r="B1236" s="40"/>
      <c r="C1236" s="219" t="s">
        <v>2260</v>
      </c>
      <c r="D1236" s="219" t="s">
        <v>143</v>
      </c>
      <c r="E1236" s="220" t="s">
        <v>2261</v>
      </c>
      <c r="F1236" s="221" t="s">
        <v>2262</v>
      </c>
      <c r="G1236" s="222" t="s">
        <v>439</v>
      </c>
      <c r="H1236" s="223">
        <v>0.027</v>
      </c>
      <c r="I1236" s="224"/>
      <c r="J1236" s="225">
        <f>ROUND(I1236*H1236,2)</f>
        <v>0</v>
      </c>
      <c r="K1236" s="221" t="s">
        <v>147</v>
      </c>
      <c r="L1236" s="45"/>
      <c r="M1236" s="226" t="s">
        <v>1</v>
      </c>
      <c r="N1236" s="227" t="s">
        <v>41</v>
      </c>
      <c r="O1236" s="92"/>
      <c r="P1236" s="228">
        <f>O1236*H1236</f>
        <v>0</v>
      </c>
      <c r="Q1236" s="228">
        <v>0</v>
      </c>
      <c r="R1236" s="228">
        <f>Q1236*H1236</f>
        <v>0</v>
      </c>
      <c r="S1236" s="228">
        <v>0</v>
      </c>
      <c r="T1236" s="229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0" t="s">
        <v>280</v>
      </c>
      <c r="AT1236" s="230" t="s">
        <v>143</v>
      </c>
      <c r="AU1236" s="230" t="s">
        <v>87</v>
      </c>
      <c r="AY1236" s="18" t="s">
        <v>140</v>
      </c>
      <c r="BE1236" s="231">
        <f>IF(N1236="základní",J1236,0)</f>
        <v>0</v>
      </c>
      <c r="BF1236" s="231">
        <f>IF(N1236="snížená",J1236,0)</f>
        <v>0</v>
      </c>
      <c r="BG1236" s="231">
        <f>IF(N1236="zákl. přenesená",J1236,0)</f>
        <v>0</v>
      </c>
      <c r="BH1236" s="231">
        <f>IF(N1236="sníž. přenesená",J1236,0)</f>
        <v>0</v>
      </c>
      <c r="BI1236" s="231">
        <f>IF(N1236="nulová",J1236,0)</f>
        <v>0</v>
      </c>
      <c r="BJ1236" s="18" t="s">
        <v>84</v>
      </c>
      <c r="BK1236" s="231">
        <f>ROUND(I1236*H1236,2)</f>
        <v>0</v>
      </c>
      <c r="BL1236" s="18" t="s">
        <v>280</v>
      </c>
      <c r="BM1236" s="230" t="s">
        <v>2263</v>
      </c>
    </row>
    <row r="1237" s="12" customFormat="1" ht="22.8" customHeight="1">
      <c r="A1237" s="12"/>
      <c r="B1237" s="203"/>
      <c r="C1237" s="204"/>
      <c r="D1237" s="205" t="s">
        <v>75</v>
      </c>
      <c r="E1237" s="217" t="s">
        <v>2264</v>
      </c>
      <c r="F1237" s="217" t="s">
        <v>2265</v>
      </c>
      <c r="G1237" s="204"/>
      <c r="H1237" s="204"/>
      <c r="I1237" s="207"/>
      <c r="J1237" s="218">
        <f>BK1237</f>
        <v>0</v>
      </c>
      <c r="K1237" s="204"/>
      <c r="L1237" s="209"/>
      <c r="M1237" s="210"/>
      <c r="N1237" s="211"/>
      <c r="O1237" s="211"/>
      <c r="P1237" s="212">
        <f>SUM(P1238:P1244)</f>
        <v>0</v>
      </c>
      <c r="Q1237" s="211"/>
      <c r="R1237" s="212">
        <f>SUM(R1238:R1244)</f>
        <v>0</v>
      </c>
      <c r="S1237" s="211"/>
      <c r="T1237" s="213">
        <f>SUM(T1238:T1244)</f>
        <v>0</v>
      </c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R1237" s="214" t="s">
        <v>87</v>
      </c>
      <c r="AT1237" s="215" t="s">
        <v>75</v>
      </c>
      <c r="AU1237" s="215" t="s">
        <v>84</v>
      </c>
      <c r="AY1237" s="214" t="s">
        <v>140</v>
      </c>
      <c r="BK1237" s="216">
        <f>SUM(BK1238:BK1244)</f>
        <v>0</v>
      </c>
    </row>
    <row r="1238" s="2" customFormat="1" ht="66.75" customHeight="1">
      <c r="A1238" s="39"/>
      <c r="B1238" s="40"/>
      <c r="C1238" s="219" t="s">
        <v>2266</v>
      </c>
      <c r="D1238" s="219" t="s">
        <v>143</v>
      </c>
      <c r="E1238" s="220" t="s">
        <v>2267</v>
      </c>
      <c r="F1238" s="221" t="s">
        <v>2268</v>
      </c>
      <c r="G1238" s="222" t="s">
        <v>293</v>
      </c>
      <c r="H1238" s="223">
        <v>1</v>
      </c>
      <c r="I1238" s="224"/>
      <c r="J1238" s="225">
        <f>ROUND(I1238*H1238,2)</f>
        <v>0</v>
      </c>
      <c r="K1238" s="221" t="s">
        <v>1</v>
      </c>
      <c r="L1238" s="45"/>
      <c r="M1238" s="226" t="s">
        <v>1</v>
      </c>
      <c r="N1238" s="227" t="s">
        <v>41</v>
      </c>
      <c r="O1238" s="92"/>
      <c r="P1238" s="228">
        <f>O1238*H1238</f>
        <v>0</v>
      </c>
      <c r="Q1238" s="228">
        <v>0</v>
      </c>
      <c r="R1238" s="228">
        <f>Q1238*H1238</f>
        <v>0</v>
      </c>
      <c r="S1238" s="228">
        <v>0</v>
      </c>
      <c r="T1238" s="229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30" t="s">
        <v>280</v>
      </c>
      <c r="AT1238" s="230" t="s">
        <v>143</v>
      </c>
      <c r="AU1238" s="230" t="s">
        <v>87</v>
      </c>
      <c r="AY1238" s="18" t="s">
        <v>140</v>
      </c>
      <c r="BE1238" s="231">
        <f>IF(N1238="základní",J1238,0)</f>
        <v>0</v>
      </c>
      <c r="BF1238" s="231">
        <f>IF(N1238="snížená",J1238,0)</f>
        <v>0</v>
      </c>
      <c r="BG1238" s="231">
        <f>IF(N1238="zákl. přenesená",J1238,0)</f>
        <v>0</v>
      </c>
      <c r="BH1238" s="231">
        <f>IF(N1238="sníž. přenesená",J1238,0)</f>
        <v>0</v>
      </c>
      <c r="BI1238" s="231">
        <f>IF(N1238="nulová",J1238,0)</f>
        <v>0</v>
      </c>
      <c r="BJ1238" s="18" t="s">
        <v>84</v>
      </c>
      <c r="BK1238" s="231">
        <f>ROUND(I1238*H1238,2)</f>
        <v>0</v>
      </c>
      <c r="BL1238" s="18" t="s">
        <v>280</v>
      </c>
      <c r="BM1238" s="230" t="s">
        <v>2269</v>
      </c>
    </row>
    <row r="1239" s="2" customFormat="1" ht="76.35" customHeight="1">
      <c r="A1239" s="39"/>
      <c r="B1239" s="40"/>
      <c r="C1239" s="219" t="s">
        <v>2270</v>
      </c>
      <c r="D1239" s="219" t="s">
        <v>143</v>
      </c>
      <c r="E1239" s="220" t="s">
        <v>2271</v>
      </c>
      <c r="F1239" s="221" t="s">
        <v>2272</v>
      </c>
      <c r="G1239" s="222" t="s">
        <v>293</v>
      </c>
      <c r="H1239" s="223">
        <v>20</v>
      </c>
      <c r="I1239" s="224"/>
      <c r="J1239" s="225">
        <f>ROUND(I1239*H1239,2)</f>
        <v>0</v>
      </c>
      <c r="K1239" s="221" t="s">
        <v>1</v>
      </c>
      <c r="L1239" s="45"/>
      <c r="M1239" s="226" t="s">
        <v>1</v>
      </c>
      <c r="N1239" s="227" t="s">
        <v>41</v>
      </c>
      <c r="O1239" s="92"/>
      <c r="P1239" s="228">
        <f>O1239*H1239</f>
        <v>0</v>
      </c>
      <c r="Q1239" s="228">
        <v>0</v>
      </c>
      <c r="R1239" s="228">
        <f>Q1239*H1239</f>
        <v>0</v>
      </c>
      <c r="S1239" s="228">
        <v>0</v>
      </c>
      <c r="T1239" s="229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30" t="s">
        <v>280</v>
      </c>
      <c r="AT1239" s="230" t="s">
        <v>143</v>
      </c>
      <c r="AU1239" s="230" t="s">
        <v>87</v>
      </c>
      <c r="AY1239" s="18" t="s">
        <v>140</v>
      </c>
      <c r="BE1239" s="231">
        <f>IF(N1239="základní",J1239,0)</f>
        <v>0</v>
      </c>
      <c r="BF1239" s="231">
        <f>IF(N1239="snížená",J1239,0)</f>
        <v>0</v>
      </c>
      <c r="BG1239" s="231">
        <f>IF(N1239="zákl. přenesená",J1239,0)</f>
        <v>0</v>
      </c>
      <c r="BH1239" s="231">
        <f>IF(N1239="sníž. přenesená",J1239,0)</f>
        <v>0</v>
      </c>
      <c r="BI1239" s="231">
        <f>IF(N1239="nulová",J1239,0)</f>
        <v>0</v>
      </c>
      <c r="BJ1239" s="18" t="s">
        <v>84</v>
      </c>
      <c r="BK1239" s="231">
        <f>ROUND(I1239*H1239,2)</f>
        <v>0</v>
      </c>
      <c r="BL1239" s="18" t="s">
        <v>280</v>
      </c>
      <c r="BM1239" s="230" t="s">
        <v>2273</v>
      </c>
    </row>
    <row r="1240" s="13" customFormat="1">
      <c r="A1240" s="13"/>
      <c r="B1240" s="232"/>
      <c r="C1240" s="233"/>
      <c r="D1240" s="234" t="s">
        <v>150</v>
      </c>
      <c r="E1240" s="235" t="s">
        <v>1</v>
      </c>
      <c r="F1240" s="236" t="s">
        <v>2274</v>
      </c>
      <c r="G1240" s="233"/>
      <c r="H1240" s="235" t="s">
        <v>1</v>
      </c>
      <c r="I1240" s="237"/>
      <c r="J1240" s="233"/>
      <c r="K1240" s="233"/>
      <c r="L1240" s="238"/>
      <c r="M1240" s="239"/>
      <c r="N1240" s="240"/>
      <c r="O1240" s="240"/>
      <c r="P1240" s="240"/>
      <c r="Q1240" s="240"/>
      <c r="R1240" s="240"/>
      <c r="S1240" s="240"/>
      <c r="T1240" s="24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2" t="s">
        <v>150</v>
      </c>
      <c r="AU1240" s="242" t="s">
        <v>87</v>
      </c>
      <c r="AV1240" s="13" t="s">
        <v>84</v>
      </c>
      <c r="AW1240" s="13" t="s">
        <v>32</v>
      </c>
      <c r="AX1240" s="13" t="s">
        <v>76</v>
      </c>
      <c r="AY1240" s="242" t="s">
        <v>140</v>
      </c>
    </row>
    <row r="1241" s="13" customFormat="1">
      <c r="A1241" s="13"/>
      <c r="B1241" s="232"/>
      <c r="C1241" s="233"/>
      <c r="D1241" s="234" t="s">
        <v>150</v>
      </c>
      <c r="E1241" s="235" t="s">
        <v>1</v>
      </c>
      <c r="F1241" s="236" t="s">
        <v>2275</v>
      </c>
      <c r="G1241" s="233"/>
      <c r="H1241" s="235" t="s">
        <v>1</v>
      </c>
      <c r="I1241" s="237"/>
      <c r="J1241" s="233"/>
      <c r="K1241" s="233"/>
      <c r="L1241" s="238"/>
      <c r="M1241" s="239"/>
      <c r="N1241" s="240"/>
      <c r="O1241" s="240"/>
      <c r="P1241" s="240"/>
      <c r="Q1241" s="240"/>
      <c r="R1241" s="240"/>
      <c r="S1241" s="240"/>
      <c r="T1241" s="24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2" t="s">
        <v>150</v>
      </c>
      <c r="AU1241" s="242" t="s">
        <v>87</v>
      </c>
      <c r="AV1241" s="13" t="s">
        <v>84</v>
      </c>
      <c r="AW1241" s="13" t="s">
        <v>32</v>
      </c>
      <c r="AX1241" s="13" t="s">
        <v>76</v>
      </c>
      <c r="AY1241" s="242" t="s">
        <v>140</v>
      </c>
    </row>
    <row r="1242" s="14" customFormat="1">
      <c r="A1242" s="14"/>
      <c r="B1242" s="243"/>
      <c r="C1242" s="244"/>
      <c r="D1242" s="234" t="s">
        <v>150</v>
      </c>
      <c r="E1242" s="245" t="s">
        <v>1</v>
      </c>
      <c r="F1242" s="246" t="s">
        <v>302</v>
      </c>
      <c r="G1242" s="244"/>
      <c r="H1242" s="247">
        <v>20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150</v>
      </c>
      <c r="AU1242" s="253" t="s">
        <v>87</v>
      </c>
      <c r="AV1242" s="14" t="s">
        <v>87</v>
      </c>
      <c r="AW1242" s="14" t="s">
        <v>32</v>
      </c>
      <c r="AX1242" s="14" t="s">
        <v>84</v>
      </c>
      <c r="AY1242" s="253" t="s">
        <v>140</v>
      </c>
    </row>
    <row r="1243" s="2" customFormat="1" ht="37.8" customHeight="1">
      <c r="A1243" s="39"/>
      <c r="B1243" s="40"/>
      <c r="C1243" s="219" t="s">
        <v>2276</v>
      </c>
      <c r="D1243" s="219" t="s">
        <v>143</v>
      </c>
      <c r="E1243" s="220" t="s">
        <v>2277</v>
      </c>
      <c r="F1243" s="221" t="s">
        <v>2278</v>
      </c>
      <c r="G1243" s="222" t="s">
        <v>293</v>
      </c>
      <c r="H1243" s="223">
        <v>1</v>
      </c>
      <c r="I1243" s="224"/>
      <c r="J1243" s="225">
        <f>ROUND(I1243*H1243,2)</f>
        <v>0</v>
      </c>
      <c r="K1243" s="221" t="s">
        <v>1</v>
      </c>
      <c r="L1243" s="45"/>
      <c r="M1243" s="226" t="s">
        <v>1</v>
      </c>
      <c r="N1243" s="227" t="s">
        <v>41</v>
      </c>
      <c r="O1243" s="92"/>
      <c r="P1243" s="228">
        <f>O1243*H1243</f>
        <v>0</v>
      </c>
      <c r="Q1243" s="228">
        <v>0</v>
      </c>
      <c r="R1243" s="228">
        <f>Q1243*H1243</f>
        <v>0</v>
      </c>
      <c r="S1243" s="228">
        <v>0</v>
      </c>
      <c r="T1243" s="229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30" t="s">
        <v>280</v>
      </c>
      <c r="AT1243" s="230" t="s">
        <v>143</v>
      </c>
      <c r="AU1243" s="230" t="s">
        <v>87</v>
      </c>
      <c r="AY1243" s="18" t="s">
        <v>140</v>
      </c>
      <c r="BE1243" s="231">
        <f>IF(N1243="základní",J1243,0)</f>
        <v>0</v>
      </c>
      <c r="BF1243" s="231">
        <f>IF(N1243="snížená",J1243,0)</f>
        <v>0</v>
      </c>
      <c r="BG1243" s="231">
        <f>IF(N1243="zákl. přenesená",J1243,0)</f>
        <v>0</v>
      </c>
      <c r="BH1243" s="231">
        <f>IF(N1243="sníž. přenesená",J1243,0)</f>
        <v>0</v>
      </c>
      <c r="BI1243" s="231">
        <f>IF(N1243="nulová",J1243,0)</f>
        <v>0</v>
      </c>
      <c r="BJ1243" s="18" t="s">
        <v>84</v>
      </c>
      <c r="BK1243" s="231">
        <f>ROUND(I1243*H1243,2)</f>
        <v>0</v>
      </c>
      <c r="BL1243" s="18" t="s">
        <v>280</v>
      </c>
      <c r="BM1243" s="230" t="s">
        <v>2279</v>
      </c>
    </row>
    <row r="1244" s="2" customFormat="1" ht="24.15" customHeight="1">
      <c r="A1244" s="39"/>
      <c r="B1244" s="40"/>
      <c r="C1244" s="219" t="s">
        <v>2280</v>
      </c>
      <c r="D1244" s="219" t="s">
        <v>143</v>
      </c>
      <c r="E1244" s="220" t="s">
        <v>2281</v>
      </c>
      <c r="F1244" s="221" t="s">
        <v>2282</v>
      </c>
      <c r="G1244" s="222" t="s">
        <v>293</v>
      </c>
      <c r="H1244" s="223">
        <v>1</v>
      </c>
      <c r="I1244" s="224"/>
      <c r="J1244" s="225">
        <f>ROUND(I1244*H1244,2)</f>
        <v>0</v>
      </c>
      <c r="K1244" s="221" t="s">
        <v>1</v>
      </c>
      <c r="L1244" s="45"/>
      <c r="M1244" s="226" t="s">
        <v>1</v>
      </c>
      <c r="N1244" s="227" t="s">
        <v>41</v>
      </c>
      <c r="O1244" s="92"/>
      <c r="P1244" s="228">
        <f>O1244*H1244</f>
        <v>0</v>
      </c>
      <c r="Q1244" s="228">
        <v>0</v>
      </c>
      <c r="R1244" s="228">
        <f>Q1244*H1244</f>
        <v>0</v>
      </c>
      <c r="S1244" s="228">
        <v>0</v>
      </c>
      <c r="T1244" s="229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30" t="s">
        <v>280</v>
      </c>
      <c r="AT1244" s="230" t="s">
        <v>143</v>
      </c>
      <c r="AU1244" s="230" t="s">
        <v>87</v>
      </c>
      <c r="AY1244" s="18" t="s">
        <v>140</v>
      </c>
      <c r="BE1244" s="231">
        <f>IF(N1244="základní",J1244,0)</f>
        <v>0</v>
      </c>
      <c r="BF1244" s="231">
        <f>IF(N1244="snížená",J1244,0)</f>
        <v>0</v>
      </c>
      <c r="BG1244" s="231">
        <f>IF(N1244="zákl. přenesená",J1244,0)</f>
        <v>0</v>
      </c>
      <c r="BH1244" s="231">
        <f>IF(N1244="sníž. přenesená",J1244,0)</f>
        <v>0</v>
      </c>
      <c r="BI1244" s="231">
        <f>IF(N1244="nulová",J1244,0)</f>
        <v>0</v>
      </c>
      <c r="BJ1244" s="18" t="s">
        <v>84</v>
      </c>
      <c r="BK1244" s="231">
        <f>ROUND(I1244*H1244,2)</f>
        <v>0</v>
      </c>
      <c r="BL1244" s="18" t="s">
        <v>280</v>
      </c>
      <c r="BM1244" s="230" t="s">
        <v>2283</v>
      </c>
    </row>
    <row r="1245" s="12" customFormat="1" ht="22.8" customHeight="1">
      <c r="A1245" s="12"/>
      <c r="B1245" s="203"/>
      <c r="C1245" s="204"/>
      <c r="D1245" s="205" t="s">
        <v>75</v>
      </c>
      <c r="E1245" s="217" t="s">
        <v>2284</v>
      </c>
      <c r="F1245" s="217" t="s">
        <v>2285</v>
      </c>
      <c r="G1245" s="204"/>
      <c r="H1245" s="204"/>
      <c r="I1245" s="207"/>
      <c r="J1245" s="218">
        <f>BK1245</f>
        <v>0</v>
      </c>
      <c r="K1245" s="204"/>
      <c r="L1245" s="209"/>
      <c r="M1245" s="210"/>
      <c r="N1245" s="211"/>
      <c r="O1245" s="211"/>
      <c r="P1245" s="212">
        <f>SUM(P1246:P1282)</f>
        <v>0</v>
      </c>
      <c r="Q1245" s="211"/>
      <c r="R1245" s="212">
        <f>SUM(R1246:R1282)</f>
        <v>0.042099999999999999</v>
      </c>
      <c r="S1245" s="211"/>
      <c r="T1245" s="213">
        <f>SUM(T1246:T1282)</f>
        <v>0</v>
      </c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R1245" s="214" t="s">
        <v>87</v>
      </c>
      <c r="AT1245" s="215" t="s">
        <v>75</v>
      </c>
      <c r="AU1245" s="215" t="s">
        <v>84</v>
      </c>
      <c r="AY1245" s="214" t="s">
        <v>140</v>
      </c>
      <c r="BK1245" s="216">
        <f>SUM(BK1246:BK1282)</f>
        <v>0</v>
      </c>
    </row>
    <row r="1246" s="2" customFormat="1" ht="16.5" customHeight="1">
      <c r="A1246" s="39"/>
      <c r="B1246" s="40"/>
      <c r="C1246" s="219" t="s">
        <v>2286</v>
      </c>
      <c r="D1246" s="219" t="s">
        <v>143</v>
      </c>
      <c r="E1246" s="220" t="s">
        <v>2287</v>
      </c>
      <c r="F1246" s="221" t="s">
        <v>2288</v>
      </c>
      <c r="G1246" s="222" t="s">
        <v>293</v>
      </c>
      <c r="H1246" s="223">
        <v>7</v>
      </c>
      <c r="I1246" s="224"/>
      <c r="J1246" s="225">
        <f>ROUND(I1246*H1246,2)</f>
        <v>0</v>
      </c>
      <c r="K1246" s="221" t="s">
        <v>147</v>
      </c>
      <c r="L1246" s="45"/>
      <c r="M1246" s="226" t="s">
        <v>1</v>
      </c>
      <c r="N1246" s="227" t="s">
        <v>41</v>
      </c>
      <c r="O1246" s="92"/>
      <c r="P1246" s="228">
        <f>O1246*H1246</f>
        <v>0</v>
      </c>
      <c r="Q1246" s="228">
        <v>0</v>
      </c>
      <c r="R1246" s="228">
        <f>Q1246*H1246</f>
        <v>0</v>
      </c>
      <c r="S1246" s="228">
        <v>0</v>
      </c>
      <c r="T1246" s="229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0" t="s">
        <v>280</v>
      </c>
      <c r="AT1246" s="230" t="s">
        <v>143</v>
      </c>
      <c r="AU1246" s="230" t="s">
        <v>87</v>
      </c>
      <c r="AY1246" s="18" t="s">
        <v>140</v>
      </c>
      <c r="BE1246" s="231">
        <f>IF(N1246="základní",J1246,0)</f>
        <v>0</v>
      </c>
      <c r="BF1246" s="231">
        <f>IF(N1246="snížená",J1246,0)</f>
        <v>0</v>
      </c>
      <c r="BG1246" s="231">
        <f>IF(N1246="zákl. přenesená",J1246,0)</f>
        <v>0</v>
      </c>
      <c r="BH1246" s="231">
        <f>IF(N1246="sníž. přenesená",J1246,0)</f>
        <v>0</v>
      </c>
      <c r="BI1246" s="231">
        <f>IF(N1246="nulová",J1246,0)</f>
        <v>0</v>
      </c>
      <c r="BJ1246" s="18" t="s">
        <v>84</v>
      </c>
      <c r="BK1246" s="231">
        <f>ROUND(I1246*H1246,2)</f>
        <v>0</v>
      </c>
      <c r="BL1246" s="18" t="s">
        <v>280</v>
      </c>
      <c r="BM1246" s="230" t="s">
        <v>2289</v>
      </c>
    </row>
    <row r="1247" s="13" customFormat="1">
      <c r="A1247" s="13"/>
      <c r="B1247" s="232"/>
      <c r="C1247" s="233"/>
      <c r="D1247" s="234" t="s">
        <v>150</v>
      </c>
      <c r="E1247" s="235" t="s">
        <v>1</v>
      </c>
      <c r="F1247" s="236" t="s">
        <v>2290</v>
      </c>
      <c r="G1247" s="233"/>
      <c r="H1247" s="235" t="s">
        <v>1</v>
      </c>
      <c r="I1247" s="237"/>
      <c r="J1247" s="233"/>
      <c r="K1247" s="233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2" t="s">
        <v>150</v>
      </c>
      <c r="AU1247" s="242" t="s">
        <v>87</v>
      </c>
      <c r="AV1247" s="13" t="s">
        <v>84</v>
      </c>
      <c r="AW1247" s="13" t="s">
        <v>32</v>
      </c>
      <c r="AX1247" s="13" t="s">
        <v>76</v>
      </c>
      <c r="AY1247" s="242" t="s">
        <v>140</v>
      </c>
    </row>
    <row r="1248" s="14" customFormat="1">
      <c r="A1248" s="14"/>
      <c r="B1248" s="243"/>
      <c r="C1248" s="244"/>
      <c r="D1248" s="234" t="s">
        <v>150</v>
      </c>
      <c r="E1248" s="245" t="s">
        <v>1</v>
      </c>
      <c r="F1248" s="246" t="s">
        <v>202</v>
      </c>
      <c r="G1248" s="244"/>
      <c r="H1248" s="247">
        <v>7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150</v>
      </c>
      <c r="AU1248" s="253" t="s">
        <v>87</v>
      </c>
      <c r="AV1248" s="14" t="s">
        <v>87</v>
      </c>
      <c r="AW1248" s="14" t="s">
        <v>32</v>
      </c>
      <c r="AX1248" s="14" t="s">
        <v>84</v>
      </c>
      <c r="AY1248" s="253" t="s">
        <v>140</v>
      </c>
    </row>
    <row r="1249" s="2" customFormat="1" ht="21.75" customHeight="1">
      <c r="A1249" s="39"/>
      <c r="B1249" s="40"/>
      <c r="C1249" s="219" t="s">
        <v>2291</v>
      </c>
      <c r="D1249" s="219" t="s">
        <v>143</v>
      </c>
      <c r="E1249" s="220" t="s">
        <v>2292</v>
      </c>
      <c r="F1249" s="221" t="s">
        <v>2293</v>
      </c>
      <c r="G1249" s="222" t="s">
        <v>293</v>
      </c>
      <c r="H1249" s="223">
        <v>2</v>
      </c>
      <c r="I1249" s="224"/>
      <c r="J1249" s="225">
        <f>ROUND(I1249*H1249,2)</f>
        <v>0</v>
      </c>
      <c r="K1249" s="221" t="s">
        <v>147</v>
      </c>
      <c r="L1249" s="45"/>
      <c r="M1249" s="226" t="s">
        <v>1</v>
      </c>
      <c r="N1249" s="227" t="s">
        <v>41</v>
      </c>
      <c r="O1249" s="92"/>
      <c r="P1249" s="228">
        <f>O1249*H1249</f>
        <v>0</v>
      </c>
      <c r="Q1249" s="228">
        <v>0</v>
      </c>
      <c r="R1249" s="228">
        <f>Q1249*H1249</f>
        <v>0</v>
      </c>
      <c r="S1249" s="228">
        <v>0</v>
      </c>
      <c r="T1249" s="229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30" t="s">
        <v>280</v>
      </c>
      <c r="AT1249" s="230" t="s">
        <v>143</v>
      </c>
      <c r="AU1249" s="230" t="s">
        <v>87</v>
      </c>
      <c r="AY1249" s="18" t="s">
        <v>140</v>
      </c>
      <c r="BE1249" s="231">
        <f>IF(N1249="základní",J1249,0)</f>
        <v>0</v>
      </c>
      <c r="BF1249" s="231">
        <f>IF(N1249="snížená",J1249,0)</f>
        <v>0</v>
      </c>
      <c r="BG1249" s="231">
        <f>IF(N1249="zákl. přenesená",J1249,0)</f>
        <v>0</v>
      </c>
      <c r="BH1249" s="231">
        <f>IF(N1249="sníž. přenesená",J1249,0)</f>
        <v>0</v>
      </c>
      <c r="BI1249" s="231">
        <f>IF(N1249="nulová",J1249,0)</f>
        <v>0</v>
      </c>
      <c r="BJ1249" s="18" t="s">
        <v>84</v>
      </c>
      <c r="BK1249" s="231">
        <f>ROUND(I1249*H1249,2)</f>
        <v>0</v>
      </c>
      <c r="BL1249" s="18" t="s">
        <v>280</v>
      </c>
      <c r="BM1249" s="230" t="s">
        <v>2294</v>
      </c>
    </row>
    <row r="1250" s="13" customFormat="1">
      <c r="A1250" s="13"/>
      <c r="B1250" s="232"/>
      <c r="C1250" s="233"/>
      <c r="D1250" s="234" t="s">
        <v>150</v>
      </c>
      <c r="E1250" s="235" t="s">
        <v>1</v>
      </c>
      <c r="F1250" s="236" t="s">
        <v>2295</v>
      </c>
      <c r="G1250" s="233"/>
      <c r="H1250" s="235" t="s">
        <v>1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150</v>
      </c>
      <c r="AU1250" s="242" t="s">
        <v>87</v>
      </c>
      <c r="AV1250" s="13" t="s">
        <v>84</v>
      </c>
      <c r="AW1250" s="13" t="s">
        <v>32</v>
      </c>
      <c r="AX1250" s="13" t="s">
        <v>76</v>
      </c>
      <c r="AY1250" s="242" t="s">
        <v>140</v>
      </c>
    </row>
    <row r="1251" s="14" customFormat="1">
      <c r="A1251" s="14"/>
      <c r="B1251" s="243"/>
      <c r="C1251" s="244"/>
      <c r="D1251" s="234" t="s">
        <v>150</v>
      </c>
      <c r="E1251" s="245" t="s">
        <v>1</v>
      </c>
      <c r="F1251" s="246" t="s">
        <v>84</v>
      </c>
      <c r="G1251" s="244"/>
      <c r="H1251" s="247">
        <v>1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150</v>
      </c>
      <c r="AU1251" s="253" t="s">
        <v>87</v>
      </c>
      <c r="AV1251" s="14" t="s">
        <v>87</v>
      </c>
      <c r="AW1251" s="14" t="s">
        <v>32</v>
      </c>
      <c r="AX1251" s="14" t="s">
        <v>76</v>
      </c>
      <c r="AY1251" s="253" t="s">
        <v>140</v>
      </c>
    </row>
    <row r="1252" s="13" customFormat="1">
      <c r="A1252" s="13"/>
      <c r="B1252" s="232"/>
      <c r="C1252" s="233"/>
      <c r="D1252" s="234" t="s">
        <v>150</v>
      </c>
      <c r="E1252" s="235" t="s">
        <v>1</v>
      </c>
      <c r="F1252" s="236" t="s">
        <v>2296</v>
      </c>
      <c r="G1252" s="233"/>
      <c r="H1252" s="235" t="s">
        <v>1</v>
      </c>
      <c r="I1252" s="237"/>
      <c r="J1252" s="233"/>
      <c r="K1252" s="233"/>
      <c r="L1252" s="238"/>
      <c r="M1252" s="239"/>
      <c r="N1252" s="240"/>
      <c r="O1252" s="240"/>
      <c r="P1252" s="240"/>
      <c r="Q1252" s="240"/>
      <c r="R1252" s="240"/>
      <c r="S1252" s="240"/>
      <c r="T1252" s="24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2" t="s">
        <v>150</v>
      </c>
      <c r="AU1252" s="242" t="s">
        <v>87</v>
      </c>
      <c r="AV1252" s="13" t="s">
        <v>84</v>
      </c>
      <c r="AW1252" s="13" t="s">
        <v>32</v>
      </c>
      <c r="AX1252" s="13" t="s">
        <v>76</v>
      </c>
      <c r="AY1252" s="242" t="s">
        <v>140</v>
      </c>
    </row>
    <row r="1253" s="14" customFormat="1">
      <c r="A1253" s="14"/>
      <c r="B1253" s="243"/>
      <c r="C1253" s="244"/>
      <c r="D1253" s="234" t="s">
        <v>150</v>
      </c>
      <c r="E1253" s="245" t="s">
        <v>1</v>
      </c>
      <c r="F1253" s="246" t="s">
        <v>84</v>
      </c>
      <c r="G1253" s="244"/>
      <c r="H1253" s="247">
        <v>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150</v>
      </c>
      <c r="AU1253" s="253" t="s">
        <v>87</v>
      </c>
      <c r="AV1253" s="14" t="s">
        <v>87</v>
      </c>
      <c r="AW1253" s="14" t="s">
        <v>32</v>
      </c>
      <c r="AX1253" s="14" t="s">
        <v>76</v>
      </c>
      <c r="AY1253" s="253" t="s">
        <v>140</v>
      </c>
    </row>
    <row r="1254" s="15" customFormat="1">
      <c r="A1254" s="15"/>
      <c r="B1254" s="254"/>
      <c r="C1254" s="255"/>
      <c r="D1254" s="234" t="s">
        <v>150</v>
      </c>
      <c r="E1254" s="256" t="s">
        <v>1</v>
      </c>
      <c r="F1254" s="257" t="s">
        <v>173</v>
      </c>
      <c r="G1254" s="255"/>
      <c r="H1254" s="258">
        <v>2</v>
      </c>
      <c r="I1254" s="259"/>
      <c r="J1254" s="255"/>
      <c r="K1254" s="255"/>
      <c r="L1254" s="260"/>
      <c r="M1254" s="261"/>
      <c r="N1254" s="262"/>
      <c r="O1254" s="262"/>
      <c r="P1254" s="262"/>
      <c r="Q1254" s="262"/>
      <c r="R1254" s="262"/>
      <c r="S1254" s="262"/>
      <c r="T1254" s="263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64" t="s">
        <v>150</v>
      </c>
      <c r="AU1254" s="264" t="s">
        <v>87</v>
      </c>
      <c r="AV1254" s="15" t="s">
        <v>148</v>
      </c>
      <c r="AW1254" s="15" t="s">
        <v>32</v>
      </c>
      <c r="AX1254" s="15" t="s">
        <v>84</v>
      </c>
      <c r="AY1254" s="264" t="s">
        <v>140</v>
      </c>
    </row>
    <row r="1255" s="2" customFormat="1" ht="24.15" customHeight="1">
      <c r="A1255" s="39"/>
      <c r="B1255" s="40"/>
      <c r="C1255" s="265" t="s">
        <v>2297</v>
      </c>
      <c r="D1255" s="265" t="s">
        <v>233</v>
      </c>
      <c r="E1255" s="266" t="s">
        <v>2298</v>
      </c>
      <c r="F1255" s="267" t="s">
        <v>2299</v>
      </c>
      <c r="G1255" s="268" t="s">
        <v>293</v>
      </c>
      <c r="H1255" s="269">
        <v>1</v>
      </c>
      <c r="I1255" s="270"/>
      <c r="J1255" s="271">
        <f>ROUND(I1255*H1255,2)</f>
        <v>0</v>
      </c>
      <c r="K1255" s="267" t="s">
        <v>147</v>
      </c>
      <c r="L1255" s="272"/>
      <c r="M1255" s="273" t="s">
        <v>1</v>
      </c>
      <c r="N1255" s="274" t="s">
        <v>41</v>
      </c>
      <c r="O1255" s="92"/>
      <c r="P1255" s="228">
        <f>O1255*H1255</f>
        <v>0</v>
      </c>
      <c r="Q1255" s="228">
        <v>0.00040000000000000002</v>
      </c>
      <c r="R1255" s="228">
        <f>Q1255*H1255</f>
        <v>0.00040000000000000002</v>
      </c>
      <c r="S1255" s="228">
        <v>0</v>
      </c>
      <c r="T1255" s="229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0" t="s">
        <v>387</v>
      </c>
      <c r="AT1255" s="230" t="s">
        <v>233</v>
      </c>
      <c r="AU1255" s="230" t="s">
        <v>87</v>
      </c>
      <c r="AY1255" s="18" t="s">
        <v>140</v>
      </c>
      <c r="BE1255" s="231">
        <f>IF(N1255="základní",J1255,0)</f>
        <v>0</v>
      </c>
      <c r="BF1255" s="231">
        <f>IF(N1255="snížená",J1255,0)</f>
        <v>0</v>
      </c>
      <c r="BG1255" s="231">
        <f>IF(N1255="zákl. přenesená",J1255,0)</f>
        <v>0</v>
      </c>
      <c r="BH1255" s="231">
        <f>IF(N1255="sníž. přenesená",J1255,0)</f>
        <v>0</v>
      </c>
      <c r="BI1255" s="231">
        <f>IF(N1255="nulová",J1255,0)</f>
        <v>0</v>
      </c>
      <c r="BJ1255" s="18" t="s">
        <v>84</v>
      </c>
      <c r="BK1255" s="231">
        <f>ROUND(I1255*H1255,2)</f>
        <v>0</v>
      </c>
      <c r="BL1255" s="18" t="s">
        <v>280</v>
      </c>
      <c r="BM1255" s="230" t="s">
        <v>2300</v>
      </c>
    </row>
    <row r="1256" s="13" customFormat="1">
      <c r="A1256" s="13"/>
      <c r="B1256" s="232"/>
      <c r="C1256" s="233"/>
      <c r="D1256" s="234" t="s">
        <v>150</v>
      </c>
      <c r="E1256" s="235" t="s">
        <v>1</v>
      </c>
      <c r="F1256" s="236" t="s">
        <v>2301</v>
      </c>
      <c r="G1256" s="233"/>
      <c r="H1256" s="235" t="s">
        <v>1</v>
      </c>
      <c r="I1256" s="237"/>
      <c r="J1256" s="233"/>
      <c r="K1256" s="233"/>
      <c r="L1256" s="238"/>
      <c r="M1256" s="239"/>
      <c r="N1256" s="240"/>
      <c r="O1256" s="240"/>
      <c r="P1256" s="240"/>
      <c r="Q1256" s="240"/>
      <c r="R1256" s="240"/>
      <c r="S1256" s="240"/>
      <c r="T1256" s="24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2" t="s">
        <v>150</v>
      </c>
      <c r="AU1256" s="242" t="s">
        <v>87</v>
      </c>
      <c r="AV1256" s="13" t="s">
        <v>84</v>
      </c>
      <c r="AW1256" s="13" t="s">
        <v>32</v>
      </c>
      <c r="AX1256" s="13" t="s">
        <v>76</v>
      </c>
      <c r="AY1256" s="242" t="s">
        <v>140</v>
      </c>
    </row>
    <row r="1257" s="14" customFormat="1">
      <c r="A1257" s="14"/>
      <c r="B1257" s="243"/>
      <c r="C1257" s="244"/>
      <c r="D1257" s="234" t="s">
        <v>150</v>
      </c>
      <c r="E1257" s="245" t="s">
        <v>1</v>
      </c>
      <c r="F1257" s="246" t="s">
        <v>84</v>
      </c>
      <c r="G1257" s="244"/>
      <c r="H1257" s="247">
        <v>1</v>
      </c>
      <c r="I1257" s="248"/>
      <c r="J1257" s="244"/>
      <c r="K1257" s="244"/>
      <c r="L1257" s="249"/>
      <c r="M1257" s="250"/>
      <c r="N1257" s="251"/>
      <c r="O1257" s="251"/>
      <c r="P1257" s="251"/>
      <c r="Q1257" s="251"/>
      <c r="R1257" s="251"/>
      <c r="S1257" s="251"/>
      <c r="T1257" s="25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3" t="s">
        <v>150</v>
      </c>
      <c r="AU1257" s="253" t="s">
        <v>87</v>
      </c>
      <c r="AV1257" s="14" t="s">
        <v>87</v>
      </c>
      <c r="AW1257" s="14" t="s">
        <v>32</v>
      </c>
      <c r="AX1257" s="14" t="s">
        <v>84</v>
      </c>
      <c r="AY1257" s="253" t="s">
        <v>140</v>
      </c>
    </row>
    <row r="1258" s="2" customFormat="1" ht="16.5" customHeight="1">
      <c r="A1258" s="39"/>
      <c r="B1258" s="40"/>
      <c r="C1258" s="265" t="s">
        <v>2302</v>
      </c>
      <c r="D1258" s="265" t="s">
        <v>233</v>
      </c>
      <c r="E1258" s="266" t="s">
        <v>2303</v>
      </c>
      <c r="F1258" s="267" t="s">
        <v>2304</v>
      </c>
      <c r="G1258" s="268" t="s">
        <v>293</v>
      </c>
      <c r="H1258" s="269">
        <v>1</v>
      </c>
      <c r="I1258" s="270"/>
      <c r="J1258" s="271">
        <f>ROUND(I1258*H1258,2)</f>
        <v>0</v>
      </c>
      <c r="K1258" s="267" t="s">
        <v>1</v>
      </c>
      <c r="L1258" s="272"/>
      <c r="M1258" s="273" t="s">
        <v>1</v>
      </c>
      <c r="N1258" s="274" t="s">
        <v>41</v>
      </c>
      <c r="O1258" s="92"/>
      <c r="P1258" s="228">
        <f>O1258*H1258</f>
        <v>0</v>
      </c>
      <c r="Q1258" s="228">
        <v>0.00080000000000000004</v>
      </c>
      <c r="R1258" s="228">
        <f>Q1258*H1258</f>
        <v>0.00080000000000000004</v>
      </c>
      <c r="S1258" s="228">
        <v>0</v>
      </c>
      <c r="T1258" s="229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30" t="s">
        <v>387</v>
      </c>
      <c r="AT1258" s="230" t="s">
        <v>233</v>
      </c>
      <c r="AU1258" s="230" t="s">
        <v>87</v>
      </c>
      <c r="AY1258" s="18" t="s">
        <v>140</v>
      </c>
      <c r="BE1258" s="231">
        <f>IF(N1258="základní",J1258,0)</f>
        <v>0</v>
      </c>
      <c r="BF1258" s="231">
        <f>IF(N1258="snížená",J1258,0)</f>
        <v>0</v>
      </c>
      <c r="BG1258" s="231">
        <f>IF(N1258="zákl. přenesená",J1258,0)</f>
        <v>0</v>
      </c>
      <c r="BH1258" s="231">
        <f>IF(N1258="sníž. přenesená",J1258,0)</f>
        <v>0</v>
      </c>
      <c r="BI1258" s="231">
        <f>IF(N1258="nulová",J1258,0)</f>
        <v>0</v>
      </c>
      <c r="BJ1258" s="18" t="s">
        <v>84</v>
      </c>
      <c r="BK1258" s="231">
        <f>ROUND(I1258*H1258,2)</f>
        <v>0</v>
      </c>
      <c r="BL1258" s="18" t="s">
        <v>280</v>
      </c>
      <c r="BM1258" s="230" t="s">
        <v>2305</v>
      </c>
    </row>
    <row r="1259" s="13" customFormat="1">
      <c r="A1259" s="13"/>
      <c r="B1259" s="232"/>
      <c r="C1259" s="233"/>
      <c r="D1259" s="234" t="s">
        <v>150</v>
      </c>
      <c r="E1259" s="235" t="s">
        <v>1</v>
      </c>
      <c r="F1259" s="236" t="s">
        <v>2301</v>
      </c>
      <c r="G1259" s="233"/>
      <c r="H1259" s="235" t="s">
        <v>1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2" t="s">
        <v>150</v>
      </c>
      <c r="AU1259" s="242" t="s">
        <v>87</v>
      </c>
      <c r="AV1259" s="13" t="s">
        <v>84</v>
      </c>
      <c r="AW1259" s="13" t="s">
        <v>32</v>
      </c>
      <c r="AX1259" s="13" t="s">
        <v>76</v>
      </c>
      <c r="AY1259" s="242" t="s">
        <v>140</v>
      </c>
    </row>
    <row r="1260" s="14" customFormat="1">
      <c r="A1260" s="14"/>
      <c r="B1260" s="243"/>
      <c r="C1260" s="244"/>
      <c r="D1260" s="234" t="s">
        <v>150</v>
      </c>
      <c r="E1260" s="245" t="s">
        <v>1</v>
      </c>
      <c r="F1260" s="246" t="s">
        <v>84</v>
      </c>
      <c r="G1260" s="244"/>
      <c r="H1260" s="247">
        <v>1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150</v>
      </c>
      <c r="AU1260" s="253" t="s">
        <v>87</v>
      </c>
      <c r="AV1260" s="14" t="s">
        <v>87</v>
      </c>
      <c r="AW1260" s="14" t="s">
        <v>32</v>
      </c>
      <c r="AX1260" s="14" t="s">
        <v>84</v>
      </c>
      <c r="AY1260" s="253" t="s">
        <v>140</v>
      </c>
    </row>
    <row r="1261" s="2" customFormat="1" ht="16.5" customHeight="1">
      <c r="A1261" s="39"/>
      <c r="B1261" s="40"/>
      <c r="C1261" s="265" t="s">
        <v>2306</v>
      </c>
      <c r="D1261" s="265" t="s">
        <v>233</v>
      </c>
      <c r="E1261" s="266" t="s">
        <v>2307</v>
      </c>
      <c r="F1261" s="267" t="s">
        <v>2308</v>
      </c>
      <c r="G1261" s="268" t="s">
        <v>293</v>
      </c>
      <c r="H1261" s="269">
        <v>7</v>
      </c>
      <c r="I1261" s="270"/>
      <c r="J1261" s="271">
        <f>ROUND(I1261*H1261,2)</f>
        <v>0</v>
      </c>
      <c r="K1261" s="267" t="s">
        <v>1</v>
      </c>
      <c r="L1261" s="272"/>
      <c r="M1261" s="273" t="s">
        <v>1</v>
      </c>
      <c r="N1261" s="274" t="s">
        <v>41</v>
      </c>
      <c r="O1261" s="92"/>
      <c r="P1261" s="228">
        <f>O1261*H1261</f>
        <v>0</v>
      </c>
      <c r="Q1261" s="228">
        <v>0.00040000000000000002</v>
      </c>
      <c r="R1261" s="228">
        <f>Q1261*H1261</f>
        <v>0.0028</v>
      </c>
      <c r="S1261" s="228">
        <v>0</v>
      </c>
      <c r="T1261" s="229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0" t="s">
        <v>387</v>
      </c>
      <c r="AT1261" s="230" t="s">
        <v>233</v>
      </c>
      <c r="AU1261" s="230" t="s">
        <v>87</v>
      </c>
      <c r="AY1261" s="18" t="s">
        <v>140</v>
      </c>
      <c r="BE1261" s="231">
        <f>IF(N1261="základní",J1261,0)</f>
        <v>0</v>
      </c>
      <c r="BF1261" s="231">
        <f>IF(N1261="snížená",J1261,0)</f>
        <v>0</v>
      </c>
      <c r="BG1261" s="231">
        <f>IF(N1261="zákl. přenesená",J1261,0)</f>
        <v>0</v>
      </c>
      <c r="BH1261" s="231">
        <f>IF(N1261="sníž. přenesená",J1261,0)</f>
        <v>0</v>
      </c>
      <c r="BI1261" s="231">
        <f>IF(N1261="nulová",J1261,0)</f>
        <v>0</v>
      </c>
      <c r="BJ1261" s="18" t="s">
        <v>84</v>
      </c>
      <c r="BK1261" s="231">
        <f>ROUND(I1261*H1261,2)</f>
        <v>0</v>
      </c>
      <c r="BL1261" s="18" t="s">
        <v>280</v>
      </c>
      <c r="BM1261" s="230" t="s">
        <v>2309</v>
      </c>
    </row>
    <row r="1262" s="13" customFormat="1">
      <c r="A1262" s="13"/>
      <c r="B1262" s="232"/>
      <c r="C1262" s="233"/>
      <c r="D1262" s="234" t="s">
        <v>150</v>
      </c>
      <c r="E1262" s="235" t="s">
        <v>1</v>
      </c>
      <c r="F1262" s="236" t="s">
        <v>2301</v>
      </c>
      <c r="G1262" s="233"/>
      <c r="H1262" s="235" t="s">
        <v>1</v>
      </c>
      <c r="I1262" s="237"/>
      <c r="J1262" s="233"/>
      <c r="K1262" s="233"/>
      <c r="L1262" s="238"/>
      <c r="M1262" s="239"/>
      <c r="N1262" s="240"/>
      <c r="O1262" s="240"/>
      <c r="P1262" s="240"/>
      <c r="Q1262" s="240"/>
      <c r="R1262" s="240"/>
      <c r="S1262" s="240"/>
      <c r="T1262" s="24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2" t="s">
        <v>150</v>
      </c>
      <c r="AU1262" s="242" t="s">
        <v>87</v>
      </c>
      <c r="AV1262" s="13" t="s">
        <v>84</v>
      </c>
      <c r="AW1262" s="13" t="s">
        <v>32</v>
      </c>
      <c r="AX1262" s="13" t="s">
        <v>76</v>
      </c>
      <c r="AY1262" s="242" t="s">
        <v>140</v>
      </c>
    </row>
    <row r="1263" s="14" customFormat="1">
      <c r="A1263" s="14"/>
      <c r="B1263" s="243"/>
      <c r="C1263" s="244"/>
      <c r="D1263" s="234" t="s">
        <v>150</v>
      </c>
      <c r="E1263" s="245" t="s">
        <v>1</v>
      </c>
      <c r="F1263" s="246" t="s">
        <v>202</v>
      </c>
      <c r="G1263" s="244"/>
      <c r="H1263" s="247">
        <v>7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150</v>
      </c>
      <c r="AU1263" s="253" t="s">
        <v>87</v>
      </c>
      <c r="AV1263" s="14" t="s">
        <v>87</v>
      </c>
      <c r="AW1263" s="14" t="s">
        <v>32</v>
      </c>
      <c r="AX1263" s="14" t="s">
        <v>84</v>
      </c>
      <c r="AY1263" s="253" t="s">
        <v>140</v>
      </c>
    </row>
    <row r="1264" s="2" customFormat="1" ht="24.15" customHeight="1">
      <c r="A1264" s="39"/>
      <c r="B1264" s="40"/>
      <c r="C1264" s="219" t="s">
        <v>2310</v>
      </c>
      <c r="D1264" s="219" t="s">
        <v>143</v>
      </c>
      <c r="E1264" s="220" t="s">
        <v>2311</v>
      </c>
      <c r="F1264" s="221" t="s">
        <v>2312</v>
      </c>
      <c r="G1264" s="222" t="s">
        <v>293</v>
      </c>
      <c r="H1264" s="223">
        <v>3</v>
      </c>
      <c r="I1264" s="224"/>
      <c r="J1264" s="225">
        <f>ROUND(I1264*H1264,2)</f>
        <v>0</v>
      </c>
      <c r="K1264" s="221" t="s">
        <v>147</v>
      </c>
      <c r="L1264" s="45"/>
      <c r="M1264" s="226" t="s">
        <v>1</v>
      </c>
      <c r="N1264" s="227" t="s">
        <v>41</v>
      </c>
      <c r="O1264" s="92"/>
      <c r="P1264" s="228">
        <f>O1264*H1264</f>
        <v>0</v>
      </c>
      <c r="Q1264" s="228">
        <v>0</v>
      </c>
      <c r="R1264" s="228">
        <f>Q1264*H1264</f>
        <v>0</v>
      </c>
      <c r="S1264" s="228">
        <v>0</v>
      </c>
      <c r="T1264" s="229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0" t="s">
        <v>280</v>
      </c>
      <c r="AT1264" s="230" t="s">
        <v>143</v>
      </c>
      <c r="AU1264" s="230" t="s">
        <v>87</v>
      </c>
      <c r="AY1264" s="18" t="s">
        <v>140</v>
      </c>
      <c r="BE1264" s="231">
        <f>IF(N1264="základní",J1264,0)</f>
        <v>0</v>
      </c>
      <c r="BF1264" s="231">
        <f>IF(N1264="snížená",J1264,0)</f>
        <v>0</v>
      </c>
      <c r="BG1264" s="231">
        <f>IF(N1264="zákl. přenesená",J1264,0)</f>
        <v>0</v>
      </c>
      <c r="BH1264" s="231">
        <f>IF(N1264="sníž. přenesená",J1264,0)</f>
        <v>0</v>
      </c>
      <c r="BI1264" s="231">
        <f>IF(N1264="nulová",J1264,0)</f>
        <v>0</v>
      </c>
      <c r="BJ1264" s="18" t="s">
        <v>84</v>
      </c>
      <c r="BK1264" s="231">
        <f>ROUND(I1264*H1264,2)</f>
        <v>0</v>
      </c>
      <c r="BL1264" s="18" t="s">
        <v>280</v>
      </c>
      <c r="BM1264" s="230" t="s">
        <v>2313</v>
      </c>
    </row>
    <row r="1265" s="13" customFormat="1">
      <c r="A1265" s="13"/>
      <c r="B1265" s="232"/>
      <c r="C1265" s="233"/>
      <c r="D1265" s="234" t="s">
        <v>150</v>
      </c>
      <c r="E1265" s="235" t="s">
        <v>1</v>
      </c>
      <c r="F1265" s="236" t="s">
        <v>2314</v>
      </c>
      <c r="G1265" s="233"/>
      <c r="H1265" s="235" t="s">
        <v>1</v>
      </c>
      <c r="I1265" s="237"/>
      <c r="J1265" s="233"/>
      <c r="K1265" s="233"/>
      <c r="L1265" s="238"/>
      <c r="M1265" s="239"/>
      <c r="N1265" s="240"/>
      <c r="O1265" s="240"/>
      <c r="P1265" s="240"/>
      <c r="Q1265" s="240"/>
      <c r="R1265" s="240"/>
      <c r="S1265" s="240"/>
      <c r="T1265" s="24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2" t="s">
        <v>150</v>
      </c>
      <c r="AU1265" s="242" t="s">
        <v>87</v>
      </c>
      <c r="AV1265" s="13" t="s">
        <v>84</v>
      </c>
      <c r="AW1265" s="13" t="s">
        <v>32</v>
      </c>
      <c r="AX1265" s="13" t="s">
        <v>76</v>
      </c>
      <c r="AY1265" s="242" t="s">
        <v>140</v>
      </c>
    </row>
    <row r="1266" s="14" customFormat="1">
      <c r="A1266" s="14"/>
      <c r="B1266" s="243"/>
      <c r="C1266" s="244"/>
      <c r="D1266" s="234" t="s">
        <v>150</v>
      </c>
      <c r="E1266" s="245" t="s">
        <v>1</v>
      </c>
      <c r="F1266" s="246" t="s">
        <v>84</v>
      </c>
      <c r="G1266" s="244"/>
      <c r="H1266" s="247">
        <v>1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150</v>
      </c>
      <c r="AU1266" s="253" t="s">
        <v>87</v>
      </c>
      <c r="AV1266" s="14" t="s">
        <v>87</v>
      </c>
      <c r="AW1266" s="14" t="s">
        <v>32</v>
      </c>
      <c r="AX1266" s="14" t="s">
        <v>76</v>
      </c>
      <c r="AY1266" s="253" t="s">
        <v>140</v>
      </c>
    </row>
    <row r="1267" s="13" customFormat="1">
      <c r="A1267" s="13"/>
      <c r="B1267" s="232"/>
      <c r="C1267" s="233"/>
      <c r="D1267" s="234" t="s">
        <v>150</v>
      </c>
      <c r="E1267" s="235" t="s">
        <v>1</v>
      </c>
      <c r="F1267" s="236" t="s">
        <v>2315</v>
      </c>
      <c r="G1267" s="233"/>
      <c r="H1267" s="235" t="s">
        <v>1</v>
      </c>
      <c r="I1267" s="237"/>
      <c r="J1267" s="233"/>
      <c r="K1267" s="233"/>
      <c r="L1267" s="238"/>
      <c r="M1267" s="239"/>
      <c r="N1267" s="240"/>
      <c r="O1267" s="240"/>
      <c r="P1267" s="240"/>
      <c r="Q1267" s="240"/>
      <c r="R1267" s="240"/>
      <c r="S1267" s="240"/>
      <c r="T1267" s="24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2" t="s">
        <v>150</v>
      </c>
      <c r="AU1267" s="242" t="s">
        <v>87</v>
      </c>
      <c r="AV1267" s="13" t="s">
        <v>84</v>
      </c>
      <c r="AW1267" s="13" t="s">
        <v>32</v>
      </c>
      <c r="AX1267" s="13" t="s">
        <v>76</v>
      </c>
      <c r="AY1267" s="242" t="s">
        <v>140</v>
      </c>
    </row>
    <row r="1268" s="14" customFormat="1">
      <c r="A1268" s="14"/>
      <c r="B1268" s="243"/>
      <c r="C1268" s="244"/>
      <c r="D1268" s="234" t="s">
        <v>150</v>
      </c>
      <c r="E1268" s="245" t="s">
        <v>1</v>
      </c>
      <c r="F1268" s="246" t="s">
        <v>87</v>
      </c>
      <c r="G1268" s="244"/>
      <c r="H1268" s="247">
        <v>2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150</v>
      </c>
      <c r="AU1268" s="253" t="s">
        <v>87</v>
      </c>
      <c r="AV1268" s="14" t="s">
        <v>87</v>
      </c>
      <c r="AW1268" s="14" t="s">
        <v>32</v>
      </c>
      <c r="AX1268" s="14" t="s">
        <v>76</v>
      </c>
      <c r="AY1268" s="253" t="s">
        <v>140</v>
      </c>
    </row>
    <row r="1269" s="15" customFormat="1">
      <c r="A1269" s="15"/>
      <c r="B1269" s="254"/>
      <c r="C1269" s="255"/>
      <c r="D1269" s="234" t="s">
        <v>150</v>
      </c>
      <c r="E1269" s="256" t="s">
        <v>1</v>
      </c>
      <c r="F1269" s="257" t="s">
        <v>173</v>
      </c>
      <c r="G1269" s="255"/>
      <c r="H1269" s="258">
        <v>3</v>
      </c>
      <c r="I1269" s="259"/>
      <c r="J1269" s="255"/>
      <c r="K1269" s="255"/>
      <c r="L1269" s="260"/>
      <c r="M1269" s="261"/>
      <c r="N1269" s="262"/>
      <c r="O1269" s="262"/>
      <c r="P1269" s="262"/>
      <c r="Q1269" s="262"/>
      <c r="R1269" s="262"/>
      <c r="S1269" s="262"/>
      <c r="T1269" s="263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64" t="s">
        <v>150</v>
      </c>
      <c r="AU1269" s="264" t="s">
        <v>87</v>
      </c>
      <c r="AV1269" s="15" t="s">
        <v>148</v>
      </c>
      <c r="AW1269" s="15" t="s">
        <v>32</v>
      </c>
      <c r="AX1269" s="15" t="s">
        <v>84</v>
      </c>
      <c r="AY1269" s="264" t="s">
        <v>140</v>
      </c>
    </row>
    <row r="1270" s="2" customFormat="1" ht="16.5" customHeight="1">
      <c r="A1270" s="39"/>
      <c r="B1270" s="40"/>
      <c r="C1270" s="265" t="s">
        <v>2316</v>
      </c>
      <c r="D1270" s="265" t="s">
        <v>233</v>
      </c>
      <c r="E1270" s="266" t="s">
        <v>2317</v>
      </c>
      <c r="F1270" s="267" t="s">
        <v>2318</v>
      </c>
      <c r="G1270" s="268" t="s">
        <v>293</v>
      </c>
      <c r="H1270" s="269">
        <v>1</v>
      </c>
      <c r="I1270" s="270"/>
      <c r="J1270" s="271">
        <f>ROUND(I1270*H1270,2)</f>
        <v>0</v>
      </c>
      <c r="K1270" s="267" t="s">
        <v>1</v>
      </c>
      <c r="L1270" s="272"/>
      <c r="M1270" s="273" t="s">
        <v>1</v>
      </c>
      <c r="N1270" s="274" t="s">
        <v>41</v>
      </c>
      <c r="O1270" s="92"/>
      <c r="P1270" s="228">
        <f>O1270*H1270</f>
        <v>0</v>
      </c>
      <c r="Q1270" s="228">
        <v>0.0047999999999999996</v>
      </c>
      <c r="R1270" s="228">
        <f>Q1270*H1270</f>
        <v>0.0047999999999999996</v>
      </c>
      <c r="S1270" s="228">
        <v>0</v>
      </c>
      <c r="T1270" s="229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30" t="s">
        <v>387</v>
      </c>
      <c r="AT1270" s="230" t="s">
        <v>233</v>
      </c>
      <c r="AU1270" s="230" t="s">
        <v>87</v>
      </c>
      <c r="AY1270" s="18" t="s">
        <v>140</v>
      </c>
      <c r="BE1270" s="231">
        <f>IF(N1270="základní",J1270,0)</f>
        <v>0</v>
      </c>
      <c r="BF1270" s="231">
        <f>IF(N1270="snížená",J1270,0)</f>
        <v>0</v>
      </c>
      <c r="BG1270" s="231">
        <f>IF(N1270="zákl. přenesená",J1270,0)</f>
        <v>0</v>
      </c>
      <c r="BH1270" s="231">
        <f>IF(N1270="sníž. přenesená",J1270,0)</f>
        <v>0</v>
      </c>
      <c r="BI1270" s="231">
        <f>IF(N1270="nulová",J1270,0)</f>
        <v>0</v>
      </c>
      <c r="BJ1270" s="18" t="s">
        <v>84</v>
      </c>
      <c r="BK1270" s="231">
        <f>ROUND(I1270*H1270,2)</f>
        <v>0</v>
      </c>
      <c r="BL1270" s="18" t="s">
        <v>280</v>
      </c>
      <c r="BM1270" s="230" t="s">
        <v>2319</v>
      </c>
    </row>
    <row r="1271" s="13" customFormat="1">
      <c r="A1271" s="13"/>
      <c r="B1271" s="232"/>
      <c r="C1271" s="233"/>
      <c r="D1271" s="234" t="s">
        <v>150</v>
      </c>
      <c r="E1271" s="235" t="s">
        <v>1</v>
      </c>
      <c r="F1271" s="236" t="s">
        <v>2301</v>
      </c>
      <c r="G1271" s="233"/>
      <c r="H1271" s="235" t="s">
        <v>1</v>
      </c>
      <c r="I1271" s="237"/>
      <c r="J1271" s="233"/>
      <c r="K1271" s="233"/>
      <c r="L1271" s="238"/>
      <c r="M1271" s="239"/>
      <c r="N1271" s="240"/>
      <c r="O1271" s="240"/>
      <c r="P1271" s="240"/>
      <c r="Q1271" s="240"/>
      <c r="R1271" s="240"/>
      <c r="S1271" s="240"/>
      <c r="T1271" s="24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2" t="s">
        <v>150</v>
      </c>
      <c r="AU1271" s="242" t="s">
        <v>87</v>
      </c>
      <c r="AV1271" s="13" t="s">
        <v>84</v>
      </c>
      <c r="AW1271" s="13" t="s">
        <v>32</v>
      </c>
      <c r="AX1271" s="13" t="s">
        <v>76</v>
      </c>
      <c r="AY1271" s="242" t="s">
        <v>140</v>
      </c>
    </row>
    <row r="1272" s="14" customFormat="1">
      <c r="A1272" s="14"/>
      <c r="B1272" s="243"/>
      <c r="C1272" s="244"/>
      <c r="D1272" s="234" t="s">
        <v>150</v>
      </c>
      <c r="E1272" s="245" t="s">
        <v>1</v>
      </c>
      <c r="F1272" s="246" t="s">
        <v>84</v>
      </c>
      <c r="G1272" s="244"/>
      <c r="H1272" s="247">
        <v>1</v>
      </c>
      <c r="I1272" s="248"/>
      <c r="J1272" s="244"/>
      <c r="K1272" s="244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3" t="s">
        <v>150</v>
      </c>
      <c r="AU1272" s="253" t="s">
        <v>87</v>
      </c>
      <c r="AV1272" s="14" t="s">
        <v>87</v>
      </c>
      <c r="AW1272" s="14" t="s">
        <v>32</v>
      </c>
      <c r="AX1272" s="14" t="s">
        <v>84</v>
      </c>
      <c r="AY1272" s="253" t="s">
        <v>140</v>
      </c>
    </row>
    <row r="1273" s="2" customFormat="1" ht="16.5" customHeight="1">
      <c r="A1273" s="39"/>
      <c r="B1273" s="40"/>
      <c r="C1273" s="265" t="s">
        <v>2320</v>
      </c>
      <c r="D1273" s="265" t="s">
        <v>233</v>
      </c>
      <c r="E1273" s="266" t="s">
        <v>2321</v>
      </c>
      <c r="F1273" s="267" t="s">
        <v>2322</v>
      </c>
      <c r="G1273" s="268" t="s">
        <v>293</v>
      </c>
      <c r="H1273" s="269">
        <v>2</v>
      </c>
      <c r="I1273" s="270"/>
      <c r="J1273" s="271">
        <f>ROUND(I1273*H1273,2)</f>
        <v>0</v>
      </c>
      <c r="K1273" s="267" t="s">
        <v>1</v>
      </c>
      <c r="L1273" s="272"/>
      <c r="M1273" s="273" t="s">
        <v>1</v>
      </c>
      <c r="N1273" s="274" t="s">
        <v>41</v>
      </c>
      <c r="O1273" s="92"/>
      <c r="P1273" s="228">
        <f>O1273*H1273</f>
        <v>0</v>
      </c>
      <c r="Q1273" s="228">
        <v>0.0047999999999999996</v>
      </c>
      <c r="R1273" s="228">
        <f>Q1273*H1273</f>
        <v>0.0095999999999999992</v>
      </c>
      <c r="S1273" s="228">
        <v>0</v>
      </c>
      <c r="T1273" s="229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30" t="s">
        <v>387</v>
      </c>
      <c r="AT1273" s="230" t="s">
        <v>233</v>
      </c>
      <c r="AU1273" s="230" t="s">
        <v>87</v>
      </c>
      <c r="AY1273" s="18" t="s">
        <v>140</v>
      </c>
      <c r="BE1273" s="231">
        <f>IF(N1273="základní",J1273,0)</f>
        <v>0</v>
      </c>
      <c r="BF1273" s="231">
        <f>IF(N1273="snížená",J1273,0)</f>
        <v>0</v>
      </c>
      <c r="BG1273" s="231">
        <f>IF(N1273="zákl. přenesená",J1273,0)</f>
        <v>0</v>
      </c>
      <c r="BH1273" s="231">
        <f>IF(N1273="sníž. přenesená",J1273,0)</f>
        <v>0</v>
      </c>
      <c r="BI1273" s="231">
        <f>IF(N1273="nulová",J1273,0)</f>
        <v>0</v>
      </c>
      <c r="BJ1273" s="18" t="s">
        <v>84</v>
      </c>
      <c r="BK1273" s="231">
        <f>ROUND(I1273*H1273,2)</f>
        <v>0</v>
      </c>
      <c r="BL1273" s="18" t="s">
        <v>280</v>
      </c>
      <c r="BM1273" s="230" t="s">
        <v>2323</v>
      </c>
    </row>
    <row r="1274" s="13" customFormat="1">
      <c r="A1274" s="13"/>
      <c r="B1274" s="232"/>
      <c r="C1274" s="233"/>
      <c r="D1274" s="234" t="s">
        <v>150</v>
      </c>
      <c r="E1274" s="235" t="s">
        <v>1</v>
      </c>
      <c r="F1274" s="236" t="s">
        <v>2301</v>
      </c>
      <c r="G1274" s="233"/>
      <c r="H1274" s="235" t="s">
        <v>1</v>
      </c>
      <c r="I1274" s="237"/>
      <c r="J1274" s="233"/>
      <c r="K1274" s="233"/>
      <c r="L1274" s="238"/>
      <c r="M1274" s="239"/>
      <c r="N1274" s="240"/>
      <c r="O1274" s="240"/>
      <c r="P1274" s="240"/>
      <c r="Q1274" s="240"/>
      <c r="R1274" s="240"/>
      <c r="S1274" s="240"/>
      <c r="T1274" s="24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2" t="s">
        <v>150</v>
      </c>
      <c r="AU1274" s="242" t="s">
        <v>87</v>
      </c>
      <c r="AV1274" s="13" t="s">
        <v>84</v>
      </c>
      <c r="AW1274" s="13" t="s">
        <v>32</v>
      </c>
      <c r="AX1274" s="13" t="s">
        <v>76</v>
      </c>
      <c r="AY1274" s="242" t="s">
        <v>140</v>
      </c>
    </row>
    <row r="1275" s="14" customFormat="1">
      <c r="A1275" s="14"/>
      <c r="B1275" s="243"/>
      <c r="C1275" s="244"/>
      <c r="D1275" s="234" t="s">
        <v>150</v>
      </c>
      <c r="E1275" s="245" t="s">
        <v>1</v>
      </c>
      <c r="F1275" s="246" t="s">
        <v>87</v>
      </c>
      <c r="G1275" s="244"/>
      <c r="H1275" s="247">
        <v>2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150</v>
      </c>
      <c r="AU1275" s="253" t="s">
        <v>87</v>
      </c>
      <c r="AV1275" s="14" t="s">
        <v>87</v>
      </c>
      <c r="AW1275" s="14" t="s">
        <v>32</v>
      </c>
      <c r="AX1275" s="14" t="s">
        <v>84</v>
      </c>
      <c r="AY1275" s="253" t="s">
        <v>140</v>
      </c>
    </row>
    <row r="1276" s="2" customFormat="1" ht="24.15" customHeight="1">
      <c r="A1276" s="39"/>
      <c r="B1276" s="40"/>
      <c r="C1276" s="219" t="s">
        <v>2324</v>
      </c>
      <c r="D1276" s="219" t="s">
        <v>143</v>
      </c>
      <c r="E1276" s="220" t="s">
        <v>2325</v>
      </c>
      <c r="F1276" s="221" t="s">
        <v>2326</v>
      </c>
      <c r="G1276" s="222" t="s">
        <v>293</v>
      </c>
      <c r="H1276" s="223">
        <v>3</v>
      </c>
      <c r="I1276" s="224"/>
      <c r="J1276" s="225">
        <f>ROUND(I1276*H1276,2)</f>
        <v>0</v>
      </c>
      <c r="K1276" s="221" t="s">
        <v>147</v>
      </c>
      <c r="L1276" s="45"/>
      <c r="M1276" s="226" t="s">
        <v>1</v>
      </c>
      <c r="N1276" s="227" t="s">
        <v>41</v>
      </c>
      <c r="O1276" s="92"/>
      <c r="P1276" s="228">
        <f>O1276*H1276</f>
        <v>0</v>
      </c>
      <c r="Q1276" s="228">
        <v>0</v>
      </c>
      <c r="R1276" s="228">
        <f>Q1276*H1276</f>
        <v>0</v>
      </c>
      <c r="S1276" s="228">
        <v>0</v>
      </c>
      <c r="T1276" s="229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30" t="s">
        <v>280</v>
      </c>
      <c r="AT1276" s="230" t="s">
        <v>143</v>
      </c>
      <c r="AU1276" s="230" t="s">
        <v>87</v>
      </c>
      <c r="AY1276" s="18" t="s">
        <v>140</v>
      </c>
      <c r="BE1276" s="231">
        <f>IF(N1276="základní",J1276,0)</f>
        <v>0</v>
      </c>
      <c r="BF1276" s="231">
        <f>IF(N1276="snížená",J1276,0)</f>
        <v>0</v>
      </c>
      <c r="BG1276" s="231">
        <f>IF(N1276="zákl. přenesená",J1276,0)</f>
        <v>0</v>
      </c>
      <c r="BH1276" s="231">
        <f>IF(N1276="sníž. přenesená",J1276,0)</f>
        <v>0</v>
      </c>
      <c r="BI1276" s="231">
        <f>IF(N1276="nulová",J1276,0)</f>
        <v>0</v>
      </c>
      <c r="BJ1276" s="18" t="s">
        <v>84</v>
      </c>
      <c r="BK1276" s="231">
        <f>ROUND(I1276*H1276,2)</f>
        <v>0</v>
      </c>
      <c r="BL1276" s="18" t="s">
        <v>280</v>
      </c>
      <c r="BM1276" s="230" t="s">
        <v>2327</v>
      </c>
    </row>
    <row r="1277" s="13" customFormat="1">
      <c r="A1277" s="13"/>
      <c r="B1277" s="232"/>
      <c r="C1277" s="233"/>
      <c r="D1277" s="234" t="s">
        <v>150</v>
      </c>
      <c r="E1277" s="235" t="s">
        <v>1</v>
      </c>
      <c r="F1277" s="236" t="s">
        <v>2328</v>
      </c>
      <c r="G1277" s="233"/>
      <c r="H1277" s="235" t="s">
        <v>1</v>
      </c>
      <c r="I1277" s="237"/>
      <c r="J1277" s="233"/>
      <c r="K1277" s="233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150</v>
      </c>
      <c r="AU1277" s="242" t="s">
        <v>87</v>
      </c>
      <c r="AV1277" s="13" t="s">
        <v>84</v>
      </c>
      <c r="AW1277" s="13" t="s">
        <v>32</v>
      </c>
      <c r="AX1277" s="13" t="s">
        <v>76</v>
      </c>
      <c r="AY1277" s="242" t="s">
        <v>140</v>
      </c>
    </row>
    <row r="1278" s="14" customFormat="1">
      <c r="A1278" s="14"/>
      <c r="B1278" s="243"/>
      <c r="C1278" s="244"/>
      <c r="D1278" s="234" t="s">
        <v>150</v>
      </c>
      <c r="E1278" s="245" t="s">
        <v>1</v>
      </c>
      <c r="F1278" s="246" t="s">
        <v>141</v>
      </c>
      <c r="G1278" s="244"/>
      <c r="H1278" s="247">
        <v>3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150</v>
      </c>
      <c r="AU1278" s="253" t="s">
        <v>87</v>
      </c>
      <c r="AV1278" s="14" t="s">
        <v>87</v>
      </c>
      <c r="AW1278" s="14" t="s">
        <v>32</v>
      </c>
      <c r="AX1278" s="14" t="s">
        <v>84</v>
      </c>
      <c r="AY1278" s="253" t="s">
        <v>140</v>
      </c>
    </row>
    <row r="1279" s="2" customFormat="1" ht="16.5" customHeight="1">
      <c r="A1279" s="39"/>
      <c r="B1279" s="40"/>
      <c r="C1279" s="265" t="s">
        <v>2329</v>
      </c>
      <c r="D1279" s="265" t="s">
        <v>233</v>
      </c>
      <c r="E1279" s="266" t="s">
        <v>2330</v>
      </c>
      <c r="F1279" s="267" t="s">
        <v>2331</v>
      </c>
      <c r="G1279" s="268" t="s">
        <v>293</v>
      </c>
      <c r="H1279" s="269">
        <v>3</v>
      </c>
      <c r="I1279" s="270"/>
      <c r="J1279" s="271">
        <f>ROUND(I1279*H1279,2)</f>
        <v>0</v>
      </c>
      <c r="K1279" s="267" t="s">
        <v>1</v>
      </c>
      <c r="L1279" s="272"/>
      <c r="M1279" s="273" t="s">
        <v>1</v>
      </c>
      <c r="N1279" s="274" t="s">
        <v>41</v>
      </c>
      <c r="O1279" s="92"/>
      <c r="P1279" s="228">
        <f>O1279*H1279</f>
        <v>0</v>
      </c>
      <c r="Q1279" s="228">
        <v>0.0079000000000000008</v>
      </c>
      <c r="R1279" s="228">
        <f>Q1279*H1279</f>
        <v>0.023700000000000002</v>
      </c>
      <c r="S1279" s="228">
        <v>0</v>
      </c>
      <c r="T1279" s="229">
        <f>S1279*H1279</f>
        <v>0</v>
      </c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R1279" s="230" t="s">
        <v>387</v>
      </c>
      <c r="AT1279" s="230" t="s">
        <v>233</v>
      </c>
      <c r="AU1279" s="230" t="s">
        <v>87</v>
      </c>
      <c r="AY1279" s="18" t="s">
        <v>140</v>
      </c>
      <c r="BE1279" s="231">
        <f>IF(N1279="základní",J1279,0)</f>
        <v>0</v>
      </c>
      <c r="BF1279" s="231">
        <f>IF(N1279="snížená",J1279,0)</f>
        <v>0</v>
      </c>
      <c r="BG1279" s="231">
        <f>IF(N1279="zákl. přenesená",J1279,0)</f>
        <v>0</v>
      </c>
      <c r="BH1279" s="231">
        <f>IF(N1279="sníž. přenesená",J1279,0)</f>
        <v>0</v>
      </c>
      <c r="BI1279" s="231">
        <f>IF(N1279="nulová",J1279,0)</f>
        <v>0</v>
      </c>
      <c r="BJ1279" s="18" t="s">
        <v>84</v>
      </c>
      <c r="BK1279" s="231">
        <f>ROUND(I1279*H1279,2)</f>
        <v>0</v>
      </c>
      <c r="BL1279" s="18" t="s">
        <v>280</v>
      </c>
      <c r="BM1279" s="230" t="s">
        <v>2332</v>
      </c>
    </row>
    <row r="1280" s="13" customFormat="1">
      <c r="A1280" s="13"/>
      <c r="B1280" s="232"/>
      <c r="C1280" s="233"/>
      <c r="D1280" s="234" t="s">
        <v>150</v>
      </c>
      <c r="E1280" s="235" t="s">
        <v>1</v>
      </c>
      <c r="F1280" s="236" t="s">
        <v>2301</v>
      </c>
      <c r="G1280" s="233"/>
      <c r="H1280" s="235" t="s">
        <v>1</v>
      </c>
      <c r="I1280" s="237"/>
      <c r="J1280" s="233"/>
      <c r="K1280" s="233"/>
      <c r="L1280" s="238"/>
      <c r="M1280" s="239"/>
      <c r="N1280" s="240"/>
      <c r="O1280" s="240"/>
      <c r="P1280" s="240"/>
      <c r="Q1280" s="240"/>
      <c r="R1280" s="240"/>
      <c r="S1280" s="240"/>
      <c r="T1280" s="24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2" t="s">
        <v>150</v>
      </c>
      <c r="AU1280" s="242" t="s">
        <v>87</v>
      </c>
      <c r="AV1280" s="13" t="s">
        <v>84</v>
      </c>
      <c r="AW1280" s="13" t="s">
        <v>32</v>
      </c>
      <c r="AX1280" s="13" t="s">
        <v>76</v>
      </c>
      <c r="AY1280" s="242" t="s">
        <v>140</v>
      </c>
    </row>
    <row r="1281" s="14" customFormat="1">
      <c r="A1281" s="14"/>
      <c r="B1281" s="243"/>
      <c r="C1281" s="244"/>
      <c r="D1281" s="234" t="s">
        <v>150</v>
      </c>
      <c r="E1281" s="245" t="s">
        <v>1</v>
      </c>
      <c r="F1281" s="246" t="s">
        <v>141</v>
      </c>
      <c r="G1281" s="244"/>
      <c r="H1281" s="247">
        <v>3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150</v>
      </c>
      <c r="AU1281" s="253" t="s">
        <v>87</v>
      </c>
      <c r="AV1281" s="14" t="s">
        <v>87</v>
      </c>
      <c r="AW1281" s="14" t="s">
        <v>32</v>
      </c>
      <c r="AX1281" s="14" t="s">
        <v>84</v>
      </c>
      <c r="AY1281" s="253" t="s">
        <v>140</v>
      </c>
    </row>
    <row r="1282" s="2" customFormat="1" ht="24.15" customHeight="1">
      <c r="A1282" s="39"/>
      <c r="B1282" s="40"/>
      <c r="C1282" s="219" t="s">
        <v>2333</v>
      </c>
      <c r="D1282" s="219" t="s">
        <v>143</v>
      </c>
      <c r="E1282" s="220" t="s">
        <v>2334</v>
      </c>
      <c r="F1282" s="221" t="s">
        <v>2335</v>
      </c>
      <c r="G1282" s="222" t="s">
        <v>439</v>
      </c>
      <c r="H1282" s="223">
        <v>0.042000000000000003</v>
      </c>
      <c r="I1282" s="224"/>
      <c r="J1282" s="225">
        <f>ROUND(I1282*H1282,2)</f>
        <v>0</v>
      </c>
      <c r="K1282" s="221" t="s">
        <v>147</v>
      </c>
      <c r="L1282" s="45"/>
      <c r="M1282" s="226" t="s">
        <v>1</v>
      </c>
      <c r="N1282" s="227" t="s">
        <v>41</v>
      </c>
      <c r="O1282" s="92"/>
      <c r="P1282" s="228">
        <f>O1282*H1282</f>
        <v>0</v>
      </c>
      <c r="Q1282" s="228">
        <v>0</v>
      </c>
      <c r="R1282" s="228">
        <f>Q1282*H1282</f>
        <v>0</v>
      </c>
      <c r="S1282" s="228">
        <v>0</v>
      </c>
      <c r="T1282" s="229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30" t="s">
        <v>280</v>
      </c>
      <c r="AT1282" s="230" t="s">
        <v>143</v>
      </c>
      <c r="AU1282" s="230" t="s">
        <v>87</v>
      </c>
      <c r="AY1282" s="18" t="s">
        <v>140</v>
      </c>
      <c r="BE1282" s="231">
        <f>IF(N1282="základní",J1282,0)</f>
        <v>0</v>
      </c>
      <c r="BF1282" s="231">
        <f>IF(N1282="snížená",J1282,0)</f>
        <v>0</v>
      </c>
      <c r="BG1282" s="231">
        <f>IF(N1282="zákl. přenesená",J1282,0)</f>
        <v>0</v>
      </c>
      <c r="BH1282" s="231">
        <f>IF(N1282="sníž. přenesená",J1282,0)</f>
        <v>0</v>
      </c>
      <c r="BI1282" s="231">
        <f>IF(N1282="nulová",J1282,0)</f>
        <v>0</v>
      </c>
      <c r="BJ1282" s="18" t="s">
        <v>84</v>
      </c>
      <c r="BK1282" s="231">
        <f>ROUND(I1282*H1282,2)</f>
        <v>0</v>
      </c>
      <c r="BL1282" s="18" t="s">
        <v>280</v>
      </c>
      <c r="BM1282" s="230" t="s">
        <v>2336</v>
      </c>
    </row>
    <row r="1283" s="12" customFormat="1" ht="22.8" customHeight="1">
      <c r="A1283" s="12"/>
      <c r="B1283" s="203"/>
      <c r="C1283" s="204"/>
      <c r="D1283" s="205" t="s">
        <v>75</v>
      </c>
      <c r="E1283" s="217" t="s">
        <v>2337</v>
      </c>
      <c r="F1283" s="217" t="s">
        <v>2338</v>
      </c>
      <c r="G1283" s="204"/>
      <c r="H1283" s="204"/>
      <c r="I1283" s="207"/>
      <c r="J1283" s="218">
        <f>BK1283</f>
        <v>0</v>
      </c>
      <c r="K1283" s="204"/>
      <c r="L1283" s="209"/>
      <c r="M1283" s="210"/>
      <c r="N1283" s="211"/>
      <c r="O1283" s="211"/>
      <c r="P1283" s="212">
        <f>SUM(P1284:P1301)</f>
        <v>0</v>
      </c>
      <c r="Q1283" s="211"/>
      <c r="R1283" s="212">
        <f>SUM(R1284:R1301)</f>
        <v>0.50897700000000001</v>
      </c>
      <c r="S1283" s="211"/>
      <c r="T1283" s="213">
        <f>SUM(T1284:T1301)</f>
        <v>0</v>
      </c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R1283" s="214" t="s">
        <v>87</v>
      </c>
      <c r="AT1283" s="215" t="s">
        <v>75</v>
      </c>
      <c r="AU1283" s="215" t="s">
        <v>84</v>
      </c>
      <c r="AY1283" s="214" t="s">
        <v>140</v>
      </c>
      <c r="BK1283" s="216">
        <f>SUM(BK1284:BK1301)</f>
        <v>0</v>
      </c>
    </row>
    <row r="1284" s="2" customFormat="1" ht="24.15" customHeight="1">
      <c r="A1284" s="39"/>
      <c r="B1284" s="40"/>
      <c r="C1284" s="219" t="s">
        <v>2339</v>
      </c>
      <c r="D1284" s="219" t="s">
        <v>143</v>
      </c>
      <c r="E1284" s="220" t="s">
        <v>2340</v>
      </c>
      <c r="F1284" s="221" t="s">
        <v>2341</v>
      </c>
      <c r="G1284" s="222" t="s">
        <v>155</v>
      </c>
      <c r="H1284" s="223">
        <v>49.200000000000003</v>
      </c>
      <c r="I1284" s="224"/>
      <c r="J1284" s="225">
        <f>ROUND(I1284*H1284,2)</f>
        <v>0</v>
      </c>
      <c r="K1284" s="221" t="s">
        <v>147</v>
      </c>
      <c r="L1284" s="45"/>
      <c r="M1284" s="226" t="s">
        <v>1</v>
      </c>
      <c r="N1284" s="227" t="s">
        <v>41</v>
      </c>
      <c r="O1284" s="92"/>
      <c r="P1284" s="228">
        <f>O1284*H1284</f>
        <v>0</v>
      </c>
      <c r="Q1284" s="228">
        <v>0.0099600000000000001</v>
      </c>
      <c r="R1284" s="228">
        <f>Q1284*H1284</f>
        <v>0.49003200000000002</v>
      </c>
      <c r="S1284" s="228">
        <v>0</v>
      </c>
      <c r="T1284" s="229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30" t="s">
        <v>280</v>
      </c>
      <c r="AT1284" s="230" t="s">
        <v>143</v>
      </c>
      <c r="AU1284" s="230" t="s">
        <v>87</v>
      </c>
      <c r="AY1284" s="18" t="s">
        <v>140</v>
      </c>
      <c r="BE1284" s="231">
        <f>IF(N1284="základní",J1284,0)</f>
        <v>0</v>
      </c>
      <c r="BF1284" s="231">
        <f>IF(N1284="snížená",J1284,0)</f>
        <v>0</v>
      </c>
      <c r="BG1284" s="231">
        <f>IF(N1284="zákl. přenesená",J1284,0)</f>
        <v>0</v>
      </c>
      <c r="BH1284" s="231">
        <f>IF(N1284="sníž. přenesená",J1284,0)</f>
        <v>0</v>
      </c>
      <c r="BI1284" s="231">
        <f>IF(N1284="nulová",J1284,0)</f>
        <v>0</v>
      </c>
      <c r="BJ1284" s="18" t="s">
        <v>84</v>
      </c>
      <c r="BK1284" s="231">
        <f>ROUND(I1284*H1284,2)</f>
        <v>0</v>
      </c>
      <c r="BL1284" s="18" t="s">
        <v>280</v>
      </c>
      <c r="BM1284" s="230" t="s">
        <v>2342</v>
      </c>
    </row>
    <row r="1285" s="13" customFormat="1">
      <c r="A1285" s="13"/>
      <c r="B1285" s="232"/>
      <c r="C1285" s="233"/>
      <c r="D1285" s="234" t="s">
        <v>150</v>
      </c>
      <c r="E1285" s="235" t="s">
        <v>1</v>
      </c>
      <c r="F1285" s="236" t="s">
        <v>2343</v>
      </c>
      <c r="G1285" s="233"/>
      <c r="H1285" s="235" t="s">
        <v>1</v>
      </c>
      <c r="I1285" s="237"/>
      <c r="J1285" s="233"/>
      <c r="K1285" s="233"/>
      <c r="L1285" s="238"/>
      <c r="M1285" s="239"/>
      <c r="N1285" s="240"/>
      <c r="O1285" s="240"/>
      <c r="P1285" s="240"/>
      <c r="Q1285" s="240"/>
      <c r="R1285" s="240"/>
      <c r="S1285" s="240"/>
      <c r="T1285" s="24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2" t="s">
        <v>150</v>
      </c>
      <c r="AU1285" s="242" t="s">
        <v>87</v>
      </c>
      <c r="AV1285" s="13" t="s">
        <v>84</v>
      </c>
      <c r="AW1285" s="13" t="s">
        <v>32</v>
      </c>
      <c r="AX1285" s="13" t="s">
        <v>76</v>
      </c>
      <c r="AY1285" s="242" t="s">
        <v>140</v>
      </c>
    </row>
    <row r="1286" s="13" customFormat="1">
      <c r="A1286" s="13"/>
      <c r="B1286" s="232"/>
      <c r="C1286" s="233"/>
      <c r="D1286" s="234" t="s">
        <v>150</v>
      </c>
      <c r="E1286" s="235" t="s">
        <v>1</v>
      </c>
      <c r="F1286" s="236" t="s">
        <v>2194</v>
      </c>
      <c r="G1286" s="233"/>
      <c r="H1286" s="235" t="s">
        <v>1</v>
      </c>
      <c r="I1286" s="237"/>
      <c r="J1286" s="233"/>
      <c r="K1286" s="233"/>
      <c r="L1286" s="238"/>
      <c r="M1286" s="239"/>
      <c r="N1286" s="240"/>
      <c r="O1286" s="240"/>
      <c r="P1286" s="240"/>
      <c r="Q1286" s="240"/>
      <c r="R1286" s="240"/>
      <c r="S1286" s="240"/>
      <c r="T1286" s="24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2" t="s">
        <v>150</v>
      </c>
      <c r="AU1286" s="242" t="s">
        <v>87</v>
      </c>
      <c r="AV1286" s="13" t="s">
        <v>84</v>
      </c>
      <c r="AW1286" s="13" t="s">
        <v>32</v>
      </c>
      <c r="AX1286" s="13" t="s">
        <v>76</v>
      </c>
      <c r="AY1286" s="242" t="s">
        <v>140</v>
      </c>
    </row>
    <row r="1287" s="13" customFormat="1">
      <c r="A1287" s="13"/>
      <c r="B1287" s="232"/>
      <c r="C1287" s="233"/>
      <c r="D1287" s="234" t="s">
        <v>150</v>
      </c>
      <c r="E1287" s="235" t="s">
        <v>1</v>
      </c>
      <c r="F1287" s="236" t="s">
        <v>2195</v>
      </c>
      <c r="G1287" s="233"/>
      <c r="H1287" s="235" t="s">
        <v>1</v>
      </c>
      <c r="I1287" s="237"/>
      <c r="J1287" s="233"/>
      <c r="K1287" s="233"/>
      <c r="L1287" s="238"/>
      <c r="M1287" s="239"/>
      <c r="N1287" s="240"/>
      <c r="O1287" s="240"/>
      <c r="P1287" s="240"/>
      <c r="Q1287" s="240"/>
      <c r="R1287" s="240"/>
      <c r="S1287" s="240"/>
      <c r="T1287" s="24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2" t="s">
        <v>150</v>
      </c>
      <c r="AU1287" s="242" t="s">
        <v>87</v>
      </c>
      <c r="AV1287" s="13" t="s">
        <v>84</v>
      </c>
      <c r="AW1287" s="13" t="s">
        <v>32</v>
      </c>
      <c r="AX1287" s="13" t="s">
        <v>76</v>
      </c>
      <c r="AY1287" s="242" t="s">
        <v>140</v>
      </c>
    </row>
    <row r="1288" s="14" customFormat="1">
      <c r="A1288" s="14"/>
      <c r="B1288" s="243"/>
      <c r="C1288" s="244"/>
      <c r="D1288" s="234" t="s">
        <v>150</v>
      </c>
      <c r="E1288" s="245" t="s">
        <v>1</v>
      </c>
      <c r="F1288" s="246" t="s">
        <v>2056</v>
      </c>
      <c r="G1288" s="244"/>
      <c r="H1288" s="247">
        <v>40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150</v>
      </c>
      <c r="AU1288" s="253" t="s">
        <v>87</v>
      </c>
      <c r="AV1288" s="14" t="s">
        <v>87</v>
      </c>
      <c r="AW1288" s="14" t="s">
        <v>32</v>
      </c>
      <c r="AX1288" s="14" t="s">
        <v>76</v>
      </c>
      <c r="AY1288" s="253" t="s">
        <v>140</v>
      </c>
    </row>
    <row r="1289" s="13" customFormat="1">
      <c r="A1289" s="13"/>
      <c r="B1289" s="232"/>
      <c r="C1289" s="233"/>
      <c r="D1289" s="234" t="s">
        <v>150</v>
      </c>
      <c r="E1289" s="235" t="s">
        <v>1</v>
      </c>
      <c r="F1289" s="236" t="s">
        <v>2344</v>
      </c>
      <c r="G1289" s="233"/>
      <c r="H1289" s="235" t="s">
        <v>1</v>
      </c>
      <c r="I1289" s="237"/>
      <c r="J1289" s="233"/>
      <c r="K1289" s="233"/>
      <c r="L1289" s="238"/>
      <c r="M1289" s="239"/>
      <c r="N1289" s="240"/>
      <c r="O1289" s="240"/>
      <c r="P1289" s="240"/>
      <c r="Q1289" s="240"/>
      <c r="R1289" s="240"/>
      <c r="S1289" s="240"/>
      <c r="T1289" s="24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2" t="s">
        <v>150</v>
      </c>
      <c r="AU1289" s="242" t="s">
        <v>87</v>
      </c>
      <c r="AV1289" s="13" t="s">
        <v>84</v>
      </c>
      <c r="AW1289" s="13" t="s">
        <v>32</v>
      </c>
      <c r="AX1289" s="13" t="s">
        <v>76</v>
      </c>
      <c r="AY1289" s="242" t="s">
        <v>140</v>
      </c>
    </row>
    <row r="1290" s="14" customFormat="1">
      <c r="A1290" s="14"/>
      <c r="B1290" s="243"/>
      <c r="C1290" s="244"/>
      <c r="D1290" s="234" t="s">
        <v>150</v>
      </c>
      <c r="E1290" s="245" t="s">
        <v>1</v>
      </c>
      <c r="F1290" s="246" t="s">
        <v>2345</v>
      </c>
      <c r="G1290" s="244"/>
      <c r="H1290" s="247">
        <v>4.9950000000000001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150</v>
      </c>
      <c r="AU1290" s="253" t="s">
        <v>87</v>
      </c>
      <c r="AV1290" s="14" t="s">
        <v>87</v>
      </c>
      <c r="AW1290" s="14" t="s">
        <v>32</v>
      </c>
      <c r="AX1290" s="14" t="s">
        <v>76</v>
      </c>
      <c r="AY1290" s="253" t="s">
        <v>140</v>
      </c>
    </row>
    <row r="1291" s="13" customFormat="1">
      <c r="A1291" s="13"/>
      <c r="B1291" s="232"/>
      <c r="C1291" s="233"/>
      <c r="D1291" s="234" t="s">
        <v>150</v>
      </c>
      <c r="E1291" s="235" t="s">
        <v>1</v>
      </c>
      <c r="F1291" s="236" t="s">
        <v>2346</v>
      </c>
      <c r="G1291" s="233"/>
      <c r="H1291" s="235" t="s">
        <v>1</v>
      </c>
      <c r="I1291" s="237"/>
      <c r="J1291" s="233"/>
      <c r="K1291" s="233"/>
      <c r="L1291" s="238"/>
      <c r="M1291" s="239"/>
      <c r="N1291" s="240"/>
      <c r="O1291" s="240"/>
      <c r="P1291" s="240"/>
      <c r="Q1291" s="240"/>
      <c r="R1291" s="240"/>
      <c r="S1291" s="240"/>
      <c r="T1291" s="241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2" t="s">
        <v>150</v>
      </c>
      <c r="AU1291" s="242" t="s">
        <v>87</v>
      </c>
      <c r="AV1291" s="13" t="s">
        <v>84</v>
      </c>
      <c r="AW1291" s="13" t="s">
        <v>32</v>
      </c>
      <c r="AX1291" s="13" t="s">
        <v>76</v>
      </c>
      <c r="AY1291" s="242" t="s">
        <v>140</v>
      </c>
    </row>
    <row r="1292" s="14" customFormat="1">
      <c r="A1292" s="14"/>
      <c r="B1292" s="243"/>
      <c r="C1292" s="244"/>
      <c r="D1292" s="234" t="s">
        <v>150</v>
      </c>
      <c r="E1292" s="245" t="s">
        <v>1</v>
      </c>
      <c r="F1292" s="246" t="s">
        <v>2347</v>
      </c>
      <c r="G1292" s="244"/>
      <c r="H1292" s="247">
        <v>2.1600000000000001</v>
      </c>
      <c r="I1292" s="248"/>
      <c r="J1292" s="244"/>
      <c r="K1292" s="244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3" t="s">
        <v>150</v>
      </c>
      <c r="AU1292" s="253" t="s">
        <v>87</v>
      </c>
      <c r="AV1292" s="14" t="s">
        <v>87</v>
      </c>
      <c r="AW1292" s="14" t="s">
        <v>32</v>
      </c>
      <c r="AX1292" s="14" t="s">
        <v>76</v>
      </c>
      <c r="AY1292" s="253" t="s">
        <v>140</v>
      </c>
    </row>
    <row r="1293" s="14" customFormat="1">
      <c r="A1293" s="14"/>
      <c r="B1293" s="243"/>
      <c r="C1293" s="244"/>
      <c r="D1293" s="234" t="s">
        <v>150</v>
      </c>
      <c r="E1293" s="245" t="s">
        <v>1</v>
      </c>
      <c r="F1293" s="246" t="s">
        <v>2348</v>
      </c>
      <c r="G1293" s="244"/>
      <c r="H1293" s="247">
        <v>2.0449999999999999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150</v>
      </c>
      <c r="AU1293" s="253" t="s">
        <v>87</v>
      </c>
      <c r="AV1293" s="14" t="s">
        <v>87</v>
      </c>
      <c r="AW1293" s="14" t="s">
        <v>32</v>
      </c>
      <c r="AX1293" s="14" t="s">
        <v>76</v>
      </c>
      <c r="AY1293" s="253" t="s">
        <v>140</v>
      </c>
    </row>
    <row r="1294" s="15" customFormat="1">
      <c r="A1294" s="15"/>
      <c r="B1294" s="254"/>
      <c r="C1294" s="255"/>
      <c r="D1294" s="234" t="s">
        <v>150</v>
      </c>
      <c r="E1294" s="256" t="s">
        <v>1</v>
      </c>
      <c r="F1294" s="257" t="s">
        <v>173</v>
      </c>
      <c r="G1294" s="255"/>
      <c r="H1294" s="258">
        <v>49.200000000000003</v>
      </c>
      <c r="I1294" s="259"/>
      <c r="J1294" s="255"/>
      <c r="K1294" s="255"/>
      <c r="L1294" s="260"/>
      <c r="M1294" s="261"/>
      <c r="N1294" s="262"/>
      <c r="O1294" s="262"/>
      <c r="P1294" s="262"/>
      <c r="Q1294" s="262"/>
      <c r="R1294" s="262"/>
      <c r="S1294" s="262"/>
      <c r="T1294" s="263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64" t="s">
        <v>150</v>
      </c>
      <c r="AU1294" s="264" t="s">
        <v>87</v>
      </c>
      <c r="AV1294" s="15" t="s">
        <v>148</v>
      </c>
      <c r="AW1294" s="15" t="s">
        <v>32</v>
      </c>
      <c r="AX1294" s="15" t="s">
        <v>84</v>
      </c>
      <c r="AY1294" s="264" t="s">
        <v>140</v>
      </c>
    </row>
    <row r="1295" s="2" customFormat="1" ht="24.15" customHeight="1">
      <c r="A1295" s="39"/>
      <c r="B1295" s="40"/>
      <c r="C1295" s="219" t="s">
        <v>2349</v>
      </c>
      <c r="D1295" s="219" t="s">
        <v>143</v>
      </c>
      <c r="E1295" s="220" t="s">
        <v>2350</v>
      </c>
      <c r="F1295" s="221" t="s">
        <v>2351</v>
      </c>
      <c r="G1295" s="222" t="s">
        <v>146</v>
      </c>
      <c r="H1295" s="223">
        <v>0.75</v>
      </c>
      <c r="I1295" s="224"/>
      <c r="J1295" s="225">
        <f>ROUND(I1295*H1295,2)</f>
        <v>0</v>
      </c>
      <c r="K1295" s="221" t="s">
        <v>147</v>
      </c>
      <c r="L1295" s="45"/>
      <c r="M1295" s="226" t="s">
        <v>1</v>
      </c>
      <c r="N1295" s="227" t="s">
        <v>41</v>
      </c>
      <c r="O1295" s="92"/>
      <c r="P1295" s="228">
        <f>O1295*H1295</f>
        <v>0</v>
      </c>
      <c r="Q1295" s="228">
        <v>0.023369999999999998</v>
      </c>
      <c r="R1295" s="228">
        <f>Q1295*H1295</f>
        <v>0.017527499999999998</v>
      </c>
      <c r="S1295" s="228">
        <v>0</v>
      </c>
      <c r="T1295" s="229">
        <f>S1295*H1295</f>
        <v>0</v>
      </c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R1295" s="230" t="s">
        <v>280</v>
      </c>
      <c r="AT1295" s="230" t="s">
        <v>143</v>
      </c>
      <c r="AU1295" s="230" t="s">
        <v>87</v>
      </c>
      <c r="AY1295" s="18" t="s">
        <v>140</v>
      </c>
      <c r="BE1295" s="231">
        <f>IF(N1295="základní",J1295,0)</f>
        <v>0</v>
      </c>
      <c r="BF1295" s="231">
        <f>IF(N1295="snížená",J1295,0)</f>
        <v>0</v>
      </c>
      <c r="BG1295" s="231">
        <f>IF(N1295="zákl. přenesená",J1295,0)</f>
        <v>0</v>
      </c>
      <c r="BH1295" s="231">
        <f>IF(N1295="sníž. přenesená",J1295,0)</f>
        <v>0</v>
      </c>
      <c r="BI1295" s="231">
        <f>IF(N1295="nulová",J1295,0)</f>
        <v>0</v>
      </c>
      <c r="BJ1295" s="18" t="s">
        <v>84</v>
      </c>
      <c r="BK1295" s="231">
        <f>ROUND(I1295*H1295,2)</f>
        <v>0</v>
      </c>
      <c r="BL1295" s="18" t="s">
        <v>280</v>
      </c>
      <c r="BM1295" s="230" t="s">
        <v>2352</v>
      </c>
    </row>
    <row r="1296" s="13" customFormat="1">
      <c r="A1296" s="13"/>
      <c r="B1296" s="232"/>
      <c r="C1296" s="233"/>
      <c r="D1296" s="234" t="s">
        <v>150</v>
      </c>
      <c r="E1296" s="235" t="s">
        <v>1</v>
      </c>
      <c r="F1296" s="236" t="s">
        <v>2353</v>
      </c>
      <c r="G1296" s="233"/>
      <c r="H1296" s="235" t="s">
        <v>1</v>
      </c>
      <c r="I1296" s="237"/>
      <c r="J1296" s="233"/>
      <c r="K1296" s="233"/>
      <c r="L1296" s="238"/>
      <c r="M1296" s="239"/>
      <c r="N1296" s="240"/>
      <c r="O1296" s="240"/>
      <c r="P1296" s="240"/>
      <c r="Q1296" s="240"/>
      <c r="R1296" s="240"/>
      <c r="S1296" s="240"/>
      <c r="T1296" s="24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2" t="s">
        <v>150</v>
      </c>
      <c r="AU1296" s="242" t="s">
        <v>87</v>
      </c>
      <c r="AV1296" s="13" t="s">
        <v>84</v>
      </c>
      <c r="AW1296" s="13" t="s">
        <v>32</v>
      </c>
      <c r="AX1296" s="13" t="s">
        <v>76</v>
      </c>
      <c r="AY1296" s="242" t="s">
        <v>140</v>
      </c>
    </row>
    <row r="1297" s="14" customFormat="1">
      <c r="A1297" s="14"/>
      <c r="B1297" s="243"/>
      <c r="C1297" s="244"/>
      <c r="D1297" s="234" t="s">
        <v>150</v>
      </c>
      <c r="E1297" s="245" t="s">
        <v>1</v>
      </c>
      <c r="F1297" s="246" t="s">
        <v>2354</v>
      </c>
      <c r="G1297" s="244"/>
      <c r="H1297" s="247">
        <v>0.75</v>
      </c>
      <c r="I1297" s="248"/>
      <c r="J1297" s="244"/>
      <c r="K1297" s="244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3" t="s">
        <v>150</v>
      </c>
      <c r="AU1297" s="253" t="s">
        <v>87</v>
      </c>
      <c r="AV1297" s="14" t="s">
        <v>87</v>
      </c>
      <c r="AW1297" s="14" t="s">
        <v>32</v>
      </c>
      <c r="AX1297" s="14" t="s">
        <v>84</v>
      </c>
      <c r="AY1297" s="253" t="s">
        <v>140</v>
      </c>
    </row>
    <row r="1298" s="2" customFormat="1" ht="33" customHeight="1">
      <c r="A1298" s="39"/>
      <c r="B1298" s="40"/>
      <c r="C1298" s="219" t="s">
        <v>2355</v>
      </c>
      <c r="D1298" s="219" t="s">
        <v>143</v>
      </c>
      <c r="E1298" s="220" t="s">
        <v>2356</v>
      </c>
      <c r="F1298" s="221" t="s">
        <v>2357</v>
      </c>
      <c r="G1298" s="222" t="s">
        <v>146</v>
      </c>
      <c r="H1298" s="223">
        <v>0.75</v>
      </c>
      <c r="I1298" s="224"/>
      <c r="J1298" s="225">
        <f>ROUND(I1298*H1298,2)</f>
        <v>0</v>
      </c>
      <c r="K1298" s="221" t="s">
        <v>147</v>
      </c>
      <c r="L1298" s="45"/>
      <c r="M1298" s="226" t="s">
        <v>1</v>
      </c>
      <c r="N1298" s="227" t="s">
        <v>41</v>
      </c>
      <c r="O1298" s="92"/>
      <c r="P1298" s="228">
        <f>O1298*H1298</f>
        <v>0</v>
      </c>
      <c r="Q1298" s="228">
        <v>0.00189</v>
      </c>
      <c r="R1298" s="228">
        <f>Q1298*H1298</f>
        <v>0.0014174999999999999</v>
      </c>
      <c r="S1298" s="228">
        <v>0</v>
      </c>
      <c r="T1298" s="229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30" t="s">
        <v>280</v>
      </c>
      <c r="AT1298" s="230" t="s">
        <v>143</v>
      </c>
      <c r="AU1298" s="230" t="s">
        <v>87</v>
      </c>
      <c r="AY1298" s="18" t="s">
        <v>140</v>
      </c>
      <c r="BE1298" s="231">
        <f>IF(N1298="základní",J1298,0)</f>
        <v>0</v>
      </c>
      <c r="BF1298" s="231">
        <f>IF(N1298="snížená",J1298,0)</f>
        <v>0</v>
      </c>
      <c r="BG1298" s="231">
        <f>IF(N1298="zákl. přenesená",J1298,0)</f>
        <v>0</v>
      </c>
      <c r="BH1298" s="231">
        <f>IF(N1298="sníž. přenesená",J1298,0)</f>
        <v>0</v>
      </c>
      <c r="BI1298" s="231">
        <f>IF(N1298="nulová",J1298,0)</f>
        <v>0</v>
      </c>
      <c r="BJ1298" s="18" t="s">
        <v>84</v>
      </c>
      <c r="BK1298" s="231">
        <f>ROUND(I1298*H1298,2)</f>
        <v>0</v>
      </c>
      <c r="BL1298" s="18" t="s">
        <v>280</v>
      </c>
      <c r="BM1298" s="230" t="s">
        <v>2358</v>
      </c>
    </row>
    <row r="1299" s="13" customFormat="1">
      <c r="A1299" s="13"/>
      <c r="B1299" s="232"/>
      <c r="C1299" s="233"/>
      <c r="D1299" s="234" t="s">
        <v>150</v>
      </c>
      <c r="E1299" s="235" t="s">
        <v>1</v>
      </c>
      <c r="F1299" s="236" t="s">
        <v>2353</v>
      </c>
      <c r="G1299" s="233"/>
      <c r="H1299" s="235" t="s">
        <v>1</v>
      </c>
      <c r="I1299" s="237"/>
      <c r="J1299" s="233"/>
      <c r="K1299" s="233"/>
      <c r="L1299" s="238"/>
      <c r="M1299" s="239"/>
      <c r="N1299" s="240"/>
      <c r="O1299" s="240"/>
      <c r="P1299" s="240"/>
      <c r="Q1299" s="240"/>
      <c r="R1299" s="240"/>
      <c r="S1299" s="240"/>
      <c r="T1299" s="24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2" t="s">
        <v>150</v>
      </c>
      <c r="AU1299" s="242" t="s">
        <v>87</v>
      </c>
      <c r="AV1299" s="13" t="s">
        <v>84</v>
      </c>
      <c r="AW1299" s="13" t="s">
        <v>32</v>
      </c>
      <c r="AX1299" s="13" t="s">
        <v>76</v>
      </c>
      <c r="AY1299" s="242" t="s">
        <v>140</v>
      </c>
    </row>
    <row r="1300" s="14" customFormat="1">
      <c r="A1300" s="14"/>
      <c r="B1300" s="243"/>
      <c r="C1300" s="244"/>
      <c r="D1300" s="234" t="s">
        <v>150</v>
      </c>
      <c r="E1300" s="245" t="s">
        <v>1</v>
      </c>
      <c r="F1300" s="246" t="s">
        <v>2354</v>
      </c>
      <c r="G1300" s="244"/>
      <c r="H1300" s="247">
        <v>0.75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3" t="s">
        <v>150</v>
      </c>
      <c r="AU1300" s="253" t="s">
        <v>87</v>
      </c>
      <c r="AV1300" s="14" t="s">
        <v>87</v>
      </c>
      <c r="AW1300" s="14" t="s">
        <v>32</v>
      </c>
      <c r="AX1300" s="14" t="s">
        <v>84</v>
      </c>
      <c r="AY1300" s="253" t="s">
        <v>140</v>
      </c>
    </row>
    <row r="1301" s="2" customFormat="1" ht="24.15" customHeight="1">
      <c r="A1301" s="39"/>
      <c r="B1301" s="40"/>
      <c r="C1301" s="219" t="s">
        <v>2359</v>
      </c>
      <c r="D1301" s="219" t="s">
        <v>143</v>
      </c>
      <c r="E1301" s="220" t="s">
        <v>2360</v>
      </c>
      <c r="F1301" s="221" t="s">
        <v>2361</v>
      </c>
      <c r="G1301" s="222" t="s">
        <v>439</v>
      </c>
      <c r="H1301" s="223">
        <v>0.50900000000000001</v>
      </c>
      <c r="I1301" s="224"/>
      <c r="J1301" s="225">
        <f>ROUND(I1301*H1301,2)</f>
        <v>0</v>
      </c>
      <c r="K1301" s="221" t="s">
        <v>147</v>
      </c>
      <c r="L1301" s="45"/>
      <c r="M1301" s="226" t="s">
        <v>1</v>
      </c>
      <c r="N1301" s="227" t="s">
        <v>41</v>
      </c>
      <c r="O1301" s="92"/>
      <c r="P1301" s="228">
        <f>O1301*H1301</f>
        <v>0</v>
      </c>
      <c r="Q1301" s="228">
        <v>0</v>
      </c>
      <c r="R1301" s="228">
        <f>Q1301*H1301</f>
        <v>0</v>
      </c>
      <c r="S1301" s="228">
        <v>0</v>
      </c>
      <c r="T1301" s="229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30" t="s">
        <v>280</v>
      </c>
      <c r="AT1301" s="230" t="s">
        <v>143</v>
      </c>
      <c r="AU1301" s="230" t="s">
        <v>87</v>
      </c>
      <c r="AY1301" s="18" t="s">
        <v>140</v>
      </c>
      <c r="BE1301" s="231">
        <f>IF(N1301="základní",J1301,0)</f>
        <v>0</v>
      </c>
      <c r="BF1301" s="231">
        <f>IF(N1301="snížená",J1301,0)</f>
        <v>0</v>
      </c>
      <c r="BG1301" s="231">
        <f>IF(N1301="zákl. přenesená",J1301,0)</f>
        <v>0</v>
      </c>
      <c r="BH1301" s="231">
        <f>IF(N1301="sníž. přenesená",J1301,0)</f>
        <v>0</v>
      </c>
      <c r="BI1301" s="231">
        <f>IF(N1301="nulová",J1301,0)</f>
        <v>0</v>
      </c>
      <c r="BJ1301" s="18" t="s">
        <v>84</v>
      </c>
      <c r="BK1301" s="231">
        <f>ROUND(I1301*H1301,2)</f>
        <v>0</v>
      </c>
      <c r="BL1301" s="18" t="s">
        <v>280</v>
      </c>
      <c r="BM1301" s="230" t="s">
        <v>2362</v>
      </c>
    </row>
    <row r="1302" s="12" customFormat="1" ht="22.8" customHeight="1">
      <c r="A1302" s="12"/>
      <c r="B1302" s="203"/>
      <c r="C1302" s="204"/>
      <c r="D1302" s="205" t="s">
        <v>75</v>
      </c>
      <c r="E1302" s="217" t="s">
        <v>487</v>
      </c>
      <c r="F1302" s="217" t="s">
        <v>488</v>
      </c>
      <c r="G1302" s="204"/>
      <c r="H1302" s="204"/>
      <c r="I1302" s="207"/>
      <c r="J1302" s="218">
        <f>BK1302</f>
        <v>0</v>
      </c>
      <c r="K1302" s="204"/>
      <c r="L1302" s="209"/>
      <c r="M1302" s="210"/>
      <c r="N1302" s="211"/>
      <c r="O1302" s="211"/>
      <c r="P1302" s="212">
        <f>SUM(P1303:P1486)</f>
        <v>0</v>
      </c>
      <c r="Q1302" s="211"/>
      <c r="R1302" s="212">
        <f>SUM(R1303:R1486)</f>
        <v>0.8103499999999999</v>
      </c>
      <c r="S1302" s="211"/>
      <c r="T1302" s="213">
        <f>SUM(T1303:T1486)</f>
        <v>0</v>
      </c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R1302" s="214" t="s">
        <v>87</v>
      </c>
      <c r="AT1302" s="215" t="s">
        <v>75</v>
      </c>
      <c r="AU1302" s="215" t="s">
        <v>84</v>
      </c>
      <c r="AY1302" s="214" t="s">
        <v>140</v>
      </c>
      <c r="BK1302" s="216">
        <f>SUM(BK1303:BK1486)</f>
        <v>0</v>
      </c>
    </row>
    <row r="1303" s="2" customFormat="1" ht="21.75" customHeight="1">
      <c r="A1303" s="39"/>
      <c r="B1303" s="40"/>
      <c r="C1303" s="219" t="s">
        <v>2363</v>
      </c>
      <c r="D1303" s="219" t="s">
        <v>143</v>
      </c>
      <c r="E1303" s="220" t="s">
        <v>2364</v>
      </c>
      <c r="F1303" s="221" t="s">
        <v>2365</v>
      </c>
      <c r="G1303" s="222" t="s">
        <v>218</v>
      </c>
      <c r="H1303" s="223">
        <v>16</v>
      </c>
      <c r="I1303" s="224"/>
      <c r="J1303" s="225">
        <f>ROUND(I1303*H1303,2)</f>
        <v>0</v>
      </c>
      <c r="K1303" s="221" t="s">
        <v>147</v>
      </c>
      <c r="L1303" s="45"/>
      <c r="M1303" s="226" t="s">
        <v>1</v>
      </c>
      <c r="N1303" s="227" t="s">
        <v>41</v>
      </c>
      <c r="O1303" s="92"/>
      <c r="P1303" s="228">
        <f>O1303*H1303</f>
        <v>0</v>
      </c>
      <c r="Q1303" s="228">
        <v>0.00089999999999999998</v>
      </c>
      <c r="R1303" s="228">
        <f>Q1303*H1303</f>
        <v>0.0144</v>
      </c>
      <c r="S1303" s="228">
        <v>0</v>
      </c>
      <c r="T1303" s="229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30" t="s">
        <v>280</v>
      </c>
      <c r="AT1303" s="230" t="s">
        <v>143</v>
      </c>
      <c r="AU1303" s="230" t="s">
        <v>87</v>
      </c>
      <c r="AY1303" s="18" t="s">
        <v>140</v>
      </c>
      <c r="BE1303" s="231">
        <f>IF(N1303="základní",J1303,0)</f>
        <v>0</v>
      </c>
      <c r="BF1303" s="231">
        <f>IF(N1303="snížená",J1303,0)</f>
        <v>0</v>
      </c>
      <c r="BG1303" s="231">
        <f>IF(N1303="zákl. přenesená",J1303,0)</f>
        <v>0</v>
      </c>
      <c r="BH1303" s="231">
        <f>IF(N1303="sníž. přenesená",J1303,0)</f>
        <v>0</v>
      </c>
      <c r="BI1303" s="231">
        <f>IF(N1303="nulová",J1303,0)</f>
        <v>0</v>
      </c>
      <c r="BJ1303" s="18" t="s">
        <v>84</v>
      </c>
      <c r="BK1303" s="231">
        <f>ROUND(I1303*H1303,2)</f>
        <v>0</v>
      </c>
      <c r="BL1303" s="18" t="s">
        <v>280</v>
      </c>
      <c r="BM1303" s="230" t="s">
        <v>2366</v>
      </c>
    </row>
    <row r="1304" s="13" customFormat="1">
      <c r="A1304" s="13"/>
      <c r="B1304" s="232"/>
      <c r="C1304" s="233"/>
      <c r="D1304" s="234" t="s">
        <v>150</v>
      </c>
      <c r="E1304" s="235" t="s">
        <v>1</v>
      </c>
      <c r="F1304" s="236" t="s">
        <v>2367</v>
      </c>
      <c r="G1304" s="233"/>
      <c r="H1304" s="235" t="s">
        <v>1</v>
      </c>
      <c r="I1304" s="237"/>
      <c r="J1304" s="233"/>
      <c r="K1304" s="233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2" t="s">
        <v>150</v>
      </c>
      <c r="AU1304" s="242" t="s">
        <v>87</v>
      </c>
      <c r="AV1304" s="13" t="s">
        <v>84</v>
      </c>
      <c r="AW1304" s="13" t="s">
        <v>32</v>
      </c>
      <c r="AX1304" s="13" t="s">
        <v>76</v>
      </c>
      <c r="AY1304" s="242" t="s">
        <v>140</v>
      </c>
    </row>
    <row r="1305" s="13" customFormat="1">
      <c r="A1305" s="13"/>
      <c r="B1305" s="232"/>
      <c r="C1305" s="233"/>
      <c r="D1305" s="234" t="s">
        <v>150</v>
      </c>
      <c r="E1305" s="235" t="s">
        <v>1</v>
      </c>
      <c r="F1305" s="236" t="s">
        <v>2368</v>
      </c>
      <c r="G1305" s="233"/>
      <c r="H1305" s="235" t="s">
        <v>1</v>
      </c>
      <c r="I1305" s="237"/>
      <c r="J1305" s="233"/>
      <c r="K1305" s="233"/>
      <c r="L1305" s="238"/>
      <c r="M1305" s="239"/>
      <c r="N1305" s="240"/>
      <c r="O1305" s="240"/>
      <c r="P1305" s="240"/>
      <c r="Q1305" s="240"/>
      <c r="R1305" s="240"/>
      <c r="S1305" s="240"/>
      <c r="T1305" s="24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2" t="s">
        <v>150</v>
      </c>
      <c r="AU1305" s="242" t="s">
        <v>87</v>
      </c>
      <c r="AV1305" s="13" t="s">
        <v>84</v>
      </c>
      <c r="AW1305" s="13" t="s">
        <v>32</v>
      </c>
      <c r="AX1305" s="13" t="s">
        <v>76</v>
      </c>
      <c r="AY1305" s="242" t="s">
        <v>140</v>
      </c>
    </row>
    <row r="1306" s="14" customFormat="1">
      <c r="A1306" s="14"/>
      <c r="B1306" s="243"/>
      <c r="C1306" s="244"/>
      <c r="D1306" s="234" t="s">
        <v>150</v>
      </c>
      <c r="E1306" s="245" t="s">
        <v>1</v>
      </c>
      <c r="F1306" s="246" t="s">
        <v>169</v>
      </c>
      <c r="G1306" s="244"/>
      <c r="H1306" s="247">
        <v>16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3" t="s">
        <v>150</v>
      </c>
      <c r="AU1306" s="253" t="s">
        <v>87</v>
      </c>
      <c r="AV1306" s="14" t="s">
        <v>87</v>
      </c>
      <c r="AW1306" s="14" t="s">
        <v>32</v>
      </c>
      <c r="AX1306" s="14" t="s">
        <v>84</v>
      </c>
      <c r="AY1306" s="253" t="s">
        <v>140</v>
      </c>
    </row>
    <row r="1307" s="13" customFormat="1">
      <c r="A1307" s="13"/>
      <c r="B1307" s="232"/>
      <c r="C1307" s="233"/>
      <c r="D1307" s="234" t="s">
        <v>150</v>
      </c>
      <c r="E1307" s="235" t="s">
        <v>1</v>
      </c>
      <c r="F1307" s="236" t="s">
        <v>2221</v>
      </c>
      <c r="G1307" s="233"/>
      <c r="H1307" s="235" t="s">
        <v>1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2" t="s">
        <v>150</v>
      </c>
      <c r="AU1307" s="242" t="s">
        <v>87</v>
      </c>
      <c r="AV1307" s="13" t="s">
        <v>84</v>
      </c>
      <c r="AW1307" s="13" t="s">
        <v>32</v>
      </c>
      <c r="AX1307" s="13" t="s">
        <v>76</v>
      </c>
      <c r="AY1307" s="242" t="s">
        <v>140</v>
      </c>
    </row>
    <row r="1308" s="13" customFormat="1">
      <c r="A1308" s="13"/>
      <c r="B1308" s="232"/>
      <c r="C1308" s="233"/>
      <c r="D1308" s="234" t="s">
        <v>150</v>
      </c>
      <c r="E1308" s="235" t="s">
        <v>1</v>
      </c>
      <c r="F1308" s="236" t="s">
        <v>2369</v>
      </c>
      <c r="G1308" s="233"/>
      <c r="H1308" s="235" t="s">
        <v>1</v>
      </c>
      <c r="I1308" s="237"/>
      <c r="J1308" s="233"/>
      <c r="K1308" s="233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150</v>
      </c>
      <c r="AU1308" s="242" t="s">
        <v>87</v>
      </c>
      <c r="AV1308" s="13" t="s">
        <v>84</v>
      </c>
      <c r="AW1308" s="13" t="s">
        <v>32</v>
      </c>
      <c r="AX1308" s="13" t="s">
        <v>76</v>
      </c>
      <c r="AY1308" s="242" t="s">
        <v>140</v>
      </c>
    </row>
    <row r="1309" s="13" customFormat="1">
      <c r="A1309" s="13"/>
      <c r="B1309" s="232"/>
      <c r="C1309" s="233"/>
      <c r="D1309" s="234" t="s">
        <v>150</v>
      </c>
      <c r="E1309" s="235" t="s">
        <v>1</v>
      </c>
      <c r="F1309" s="236" t="s">
        <v>2370</v>
      </c>
      <c r="G1309" s="233"/>
      <c r="H1309" s="235" t="s">
        <v>1</v>
      </c>
      <c r="I1309" s="237"/>
      <c r="J1309" s="233"/>
      <c r="K1309" s="233"/>
      <c r="L1309" s="238"/>
      <c r="M1309" s="239"/>
      <c r="N1309" s="240"/>
      <c r="O1309" s="240"/>
      <c r="P1309" s="240"/>
      <c r="Q1309" s="240"/>
      <c r="R1309" s="240"/>
      <c r="S1309" s="240"/>
      <c r="T1309" s="24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2" t="s">
        <v>150</v>
      </c>
      <c r="AU1309" s="242" t="s">
        <v>87</v>
      </c>
      <c r="AV1309" s="13" t="s">
        <v>84</v>
      </c>
      <c r="AW1309" s="13" t="s">
        <v>32</v>
      </c>
      <c r="AX1309" s="13" t="s">
        <v>76</v>
      </c>
      <c r="AY1309" s="242" t="s">
        <v>140</v>
      </c>
    </row>
    <row r="1310" s="13" customFormat="1">
      <c r="A1310" s="13"/>
      <c r="B1310" s="232"/>
      <c r="C1310" s="233"/>
      <c r="D1310" s="234" t="s">
        <v>150</v>
      </c>
      <c r="E1310" s="235" t="s">
        <v>1</v>
      </c>
      <c r="F1310" s="236" t="s">
        <v>2371</v>
      </c>
      <c r="G1310" s="233"/>
      <c r="H1310" s="235" t="s">
        <v>1</v>
      </c>
      <c r="I1310" s="237"/>
      <c r="J1310" s="233"/>
      <c r="K1310" s="233"/>
      <c r="L1310" s="238"/>
      <c r="M1310" s="239"/>
      <c r="N1310" s="240"/>
      <c r="O1310" s="240"/>
      <c r="P1310" s="240"/>
      <c r="Q1310" s="240"/>
      <c r="R1310" s="240"/>
      <c r="S1310" s="240"/>
      <c r="T1310" s="24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2" t="s">
        <v>150</v>
      </c>
      <c r="AU1310" s="242" t="s">
        <v>87</v>
      </c>
      <c r="AV1310" s="13" t="s">
        <v>84</v>
      </c>
      <c r="AW1310" s="13" t="s">
        <v>32</v>
      </c>
      <c r="AX1310" s="13" t="s">
        <v>76</v>
      </c>
      <c r="AY1310" s="242" t="s">
        <v>140</v>
      </c>
    </row>
    <row r="1311" s="13" customFormat="1">
      <c r="A1311" s="13"/>
      <c r="B1311" s="232"/>
      <c r="C1311" s="233"/>
      <c r="D1311" s="234" t="s">
        <v>150</v>
      </c>
      <c r="E1311" s="235" t="s">
        <v>1</v>
      </c>
      <c r="F1311" s="236" t="s">
        <v>2372</v>
      </c>
      <c r="G1311" s="233"/>
      <c r="H1311" s="235" t="s">
        <v>1</v>
      </c>
      <c r="I1311" s="237"/>
      <c r="J1311" s="233"/>
      <c r="K1311" s="233"/>
      <c r="L1311" s="238"/>
      <c r="M1311" s="239"/>
      <c r="N1311" s="240"/>
      <c r="O1311" s="240"/>
      <c r="P1311" s="240"/>
      <c r="Q1311" s="240"/>
      <c r="R1311" s="240"/>
      <c r="S1311" s="240"/>
      <c r="T1311" s="24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2" t="s">
        <v>150</v>
      </c>
      <c r="AU1311" s="242" t="s">
        <v>87</v>
      </c>
      <c r="AV1311" s="13" t="s">
        <v>84</v>
      </c>
      <c r="AW1311" s="13" t="s">
        <v>32</v>
      </c>
      <c r="AX1311" s="13" t="s">
        <v>76</v>
      </c>
      <c r="AY1311" s="242" t="s">
        <v>140</v>
      </c>
    </row>
    <row r="1312" s="13" customFormat="1">
      <c r="A1312" s="13"/>
      <c r="B1312" s="232"/>
      <c r="C1312" s="233"/>
      <c r="D1312" s="234" t="s">
        <v>150</v>
      </c>
      <c r="E1312" s="235" t="s">
        <v>1</v>
      </c>
      <c r="F1312" s="236" t="s">
        <v>2373</v>
      </c>
      <c r="G1312" s="233"/>
      <c r="H1312" s="235" t="s">
        <v>1</v>
      </c>
      <c r="I1312" s="237"/>
      <c r="J1312" s="233"/>
      <c r="K1312" s="233"/>
      <c r="L1312" s="238"/>
      <c r="M1312" s="239"/>
      <c r="N1312" s="240"/>
      <c r="O1312" s="240"/>
      <c r="P1312" s="240"/>
      <c r="Q1312" s="240"/>
      <c r="R1312" s="240"/>
      <c r="S1312" s="240"/>
      <c r="T1312" s="24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2" t="s">
        <v>150</v>
      </c>
      <c r="AU1312" s="242" t="s">
        <v>87</v>
      </c>
      <c r="AV1312" s="13" t="s">
        <v>84</v>
      </c>
      <c r="AW1312" s="13" t="s">
        <v>32</v>
      </c>
      <c r="AX1312" s="13" t="s">
        <v>76</v>
      </c>
      <c r="AY1312" s="242" t="s">
        <v>140</v>
      </c>
    </row>
    <row r="1313" s="13" customFormat="1">
      <c r="A1313" s="13"/>
      <c r="B1313" s="232"/>
      <c r="C1313" s="233"/>
      <c r="D1313" s="234" t="s">
        <v>150</v>
      </c>
      <c r="E1313" s="235" t="s">
        <v>1</v>
      </c>
      <c r="F1313" s="236" t="s">
        <v>500</v>
      </c>
      <c r="G1313" s="233"/>
      <c r="H1313" s="235" t="s">
        <v>1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2" t="s">
        <v>150</v>
      </c>
      <c r="AU1313" s="242" t="s">
        <v>87</v>
      </c>
      <c r="AV1313" s="13" t="s">
        <v>84</v>
      </c>
      <c r="AW1313" s="13" t="s">
        <v>32</v>
      </c>
      <c r="AX1313" s="13" t="s">
        <v>76</v>
      </c>
      <c r="AY1313" s="242" t="s">
        <v>140</v>
      </c>
    </row>
    <row r="1314" s="2" customFormat="1" ht="24.15" customHeight="1">
      <c r="A1314" s="39"/>
      <c r="B1314" s="40"/>
      <c r="C1314" s="219" t="s">
        <v>2374</v>
      </c>
      <c r="D1314" s="219" t="s">
        <v>143</v>
      </c>
      <c r="E1314" s="220" t="s">
        <v>2375</v>
      </c>
      <c r="F1314" s="221" t="s">
        <v>2376</v>
      </c>
      <c r="G1314" s="222" t="s">
        <v>293</v>
      </c>
      <c r="H1314" s="223">
        <v>2</v>
      </c>
      <c r="I1314" s="224"/>
      <c r="J1314" s="225">
        <f>ROUND(I1314*H1314,2)</f>
        <v>0</v>
      </c>
      <c r="K1314" s="221" t="s">
        <v>147</v>
      </c>
      <c r="L1314" s="45"/>
      <c r="M1314" s="226" t="s">
        <v>1</v>
      </c>
      <c r="N1314" s="227" t="s">
        <v>41</v>
      </c>
      <c r="O1314" s="92"/>
      <c r="P1314" s="228">
        <f>O1314*H1314</f>
        <v>0</v>
      </c>
      <c r="Q1314" s="228">
        <v>0.00019000000000000001</v>
      </c>
      <c r="R1314" s="228">
        <f>Q1314*H1314</f>
        <v>0.00038000000000000002</v>
      </c>
      <c r="S1314" s="228">
        <v>0</v>
      </c>
      <c r="T1314" s="229">
        <f>S1314*H1314</f>
        <v>0</v>
      </c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R1314" s="230" t="s">
        <v>280</v>
      </c>
      <c r="AT1314" s="230" t="s">
        <v>143</v>
      </c>
      <c r="AU1314" s="230" t="s">
        <v>87</v>
      </c>
      <c r="AY1314" s="18" t="s">
        <v>140</v>
      </c>
      <c r="BE1314" s="231">
        <f>IF(N1314="základní",J1314,0)</f>
        <v>0</v>
      </c>
      <c r="BF1314" s="231">
        <f>IF(N1314="snížená",J1314,0)</f>
        <v>0</v>
      </c>
      <c r="BG1314" s="231">
        <f>IF(N1314="zákl. přenesená",J1314,0)</f>
        <v>0</v>
      </c>
      <c r="BH1314" s="231">
        <f>IF(N1314="sníž. přenesená",J1314,0)</f>
        <v>0</v>
      </c>
      <c r="BI1314" s="231">
        <f>IF(N1314="nulová",J1314,0)</f>
        <v>0</v>
      </c>
      <c r="BJ1314" s="18" t="s">
        <v>84</v>
      </c>
      <c r="BK1314" s="231">
        <f>ROUND(I1314*H1314,2)</f>
        <v>0</v>
      </c>
      <c r="BL1314" s="18" t="s">
        <v>280</v>
      </c>
      <c r="BM1314" s="230" t="s">
        <v>2377</v>
      </c>
    </row>
    <row r="1315" s="13" customFormat="1">
      <c r="A1315" s="13"/>
      <c r="B1315" s="232"/>
      <c r="C1315" s="233"/>
      <c r="D1315" s="234" t="s">
        <v>150</v>
      </c>
      <c r="E1315" s="235" t="s">
        <v>1</v>
      </c>
      <c r="F1315" s="236" t="s">
        <v>2378</v>
      </c>
      <c r="G1315" s="233"/>
      <c r="H1315" s="235" t="s">
        <v>1</v>
      </c>
      <c r="I1315" s="237"/>
      <c r="J1315" s="233"/>
      <c r="K1315" s="233"/>
      <c r="L1315" s="238"/>
      <c r="M1315" s="239"/>
      <c r="N1315" s="240"/>
      <c r="O1315" s="240"/>
      <c r="P1315" s="240"/>
      <c r="Q1315" s="240"/>
      <c r="R1315" s="240"/>
      <c r="S1315" s="240"/>
      <c r="T1315" s="24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2" t="s">
        <v>150</v>
      </c>
      <c r="AU1315" s="242" t="s">
        <v>87</v>
      </c>
      <c r="AV1315" s="13" t="s">
        <v>84</v>
      </c>
      <c r="AW1315" s="13" t="s">
        <v>32</v>
      </c>
      <c r="AX1315" s="13" t="s">
        <v>76</v>
      </c>
      <c r="AY1315" s="242" t="s">
        <v>140</v>
      </c>
    </row>
    <row r="1316" s="14" customFormat="1">
      <c r="A1316" s="14"/>
      <c r="B1316" s="243"/>
      <c r="C1316" s="244"/>
      <c r="D1316" s="234" t="s">
        <v>150</v>
      </c>
      <c r="E1316" s="245" t="s">
        <v>1</v>
      </c>
      <c r="F1316" s="246" t="s">
        <v>1995</v>
      </c>
      <c r="G1316" s="244"/>
      <c r="H1316" s="247">
        <v>2</v>
      </c>
      <c r="I1316" s="248"/>
      <c r="J1316" s="244"/>
      <c r="K1316" s="244"/>
      <c r="L1316" s="249"/>
      <c r="M1316" s="250"/>
      <c r="N1316" s="251"/>
      <c r="O1316" s="251"/>
      <c r="P1316" s="251"/>
      <c r="Q1316" s="251"/>
      <c r="R1316" s="251"/>
      <c r="S1316" s="251"/>
      <c r="T1316" s="25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3" t="s">
        <v>150</v>
      </c>
      <c r="AU1316" s="253" t="s">
        <v>87</v>
      </c>
      <c r="AV1316" s="14" t="s">
        <v>87</v>
      </c>
      <c r="AW1316" s="14" t="s">
        <v>32</v>
      </c>
      <c r="AX1316" s="14" t="s">
        <v>84</v>
      </c>
      <c r="AY1316" s="253" t="s">
        <v>140</v>
      </c>
    </row>
    <row r="1317" s="13" customFormat="1">
      <c r="A1317" s="13"/>
      <c r="B1317" s="232"/>
      <c r="C1317" s="233"/>
      <c r="D1317" s="234" t="s">
        <v>150</v>
      </c>
      <c r="E1317" s="235" t="s">
        <v>1</v>
      </c>
      <c r="F1317" s="236" t="s">
        <v>2221</v>
      </c>
      <c r="G1317" s="233"/>
      <c r="H1317" s="235" t="s">
        <v>1</v>
      </c>
      <c r="I1317" s="237"/>
      <c r="J1317" s="233"/>
      <c r="K1317" s="233"/>
      <c r="L1317" s="238"/>
      <c r="M1317" s="239"/>
      <c r="N1317" s="240"/>
      <c r="O1317" s="240"/>
      <c r="P1317" s="240"/>
      <c r="Q1317" s="240"/>
      <c r="R1317" s="240"/>
      <c r="S1317" s="240"/>
      <c r="T1317" s="24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2" t="s">
        <v>150</v>
      </c>
      <c r="AU1317" s="242" t="s">
        <v>87</v>
      </c>
      <c r="AV1317" s="13" t="s">
        <v>84</v>
      </c>
      <c r="AW1317" s="13" t="s">
        <v>32</v>
      </c>
      <c r="AX1317" s="13" t="s">
        <v>76</v>
      </c>
      <c r="AY1317" s="242" t="s">
        <v>140</v>
      </c>
    </row>
    <row r="1318" s="13" customFormat="1">
      <c r="A1318" s="13"/>
      <c r="B1318" s="232"/>
      <c r="C1318" s="233"/>
      <c r="D1318" s="234" t="s">
        <v>150</v>
      </c>
      <c r="E1318" s="235" t="s">
        <v>1</v>
      </c>
      <c r="F1318" s="236" t="s">
        <v>2369</v>
      </c>
      <c r="G1318" s="233"/>
      <c r="H1318" s="235" t="s">
        <v>1</v>
      </c>
      <c r="I1318" s="237"/>
      <c r="J1318" s="233"/>
      <c r="K1318" s="233"/>
      <c r="L1318" s="238"/>
      <c r="M1318" s="239"/>
      <c r="N1318" s="240"/>
      <c r="O1318" s="240"/>
      <c r="P1318" s="240"/>
      <c r="Q1318" s="240"/>
      <c r="R1318" s="240"/>
      <c r="S1318" s="240"/>
      <c r="T1318" s="24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2" t="s">
        <v>150</v>
      </c>
      <c r="AU1318" s="242" t="s">
        <v>87</v>
      </c>
      <c r="AV1318" s="13" t="s">
        <v>84</v>
      </c>
      <c r="AW1318" s="13" t="s">
        <v>32</v>
      </c>
      <c r="AX1318" s="13" t="s">
        <v>76</v>
      </c>
      <c r="AY1318" s="242" t="s">
        <v>140</v>
      </c>
    </row>
    <row r="1319" s="13" customFormat="1">
      <c r="A1319" s="13"/>
      <c r="B1319" s="232"/>
      <c r="C1319" s="233"/>
      <c r="D1319" s="234" t="s">
        <v>150</v>
      </c>
      <c r="E1319" s="235" t="s">
        <v>1</v>
      </c>
      <c r="F1319" s="236" t="s">
        <v>2370</v>
      </c>
      <c r="G1319" s="233"/>
      <c r="H1319" s="235" t="s">
        <v>1</v>
      </c>
      <c r="I1319" s="237"/>
      <c r="J1319" s="233"/>
      <c r="K1319" s="233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150</v>
      </c>
      <c r="AU1319" s="242" t="s">
        <v>87</v>
      </c>
      <c r="AV1319" s="13" t="s">
        <v>84</v>
      </c>
      <c r="AW1319" s="13" t="s">
        <v>32</v>
      </c>
      <c r="AX1319" s="13" t="s">
        <v>76</v>
      </c>
      <c r="AY1319" s="242" t="s">
        <v>140</v>
      </c>
    </row>
    <row r="1320" s="13" customFormat="1">
      <c r="A1320" s="13"/>
      <c r="B1320" s="232"/>
      <c r="C1320" s="233"/>
      <c r="D1320" s="234" t="s">
        <v>150</v>
      </c>
      <c r="E1320" s="235" t="s">
        <v>1</v>
      </c>
      <c r="F1320" s="236" t="s">
        <v>2371</v>
      </c>
      <c r="G1320" s="233"/>
      <c r="H1320" s="235" t="s">
        <v>1</v>
      </c>
      <c r="I1320" s="237"/>
      <c r="J1320" s="233"/>
      <c r="K1320" s="233"/>
      <c r="L1320" s="238"/>
      <c r="M1320" s="239"/>
      <c r="N1320" s="240"/>
      <c r="O1320" s="240"/>
      <c r="P1320" s="240"/>
      <c r="Q1320" s="240"/>
      <c r="R1320" s="240"/>
      <c r="S1320" s="240"/>
      <c r="T1320" s="24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2" t="s">
        <v>150</v>
      </c>
      <c r="AU1320" s="242" t="s">
        <v>87</v>
      </c>
      <c r="AV1320" s="13" t="s">
        <v>84</v>
      </c>
      <c r="AW1320" s="13" t="s">
        <v>32</v>
      </c>
      <c r="AX1320" s="13" t="s">
        <v>76</v>
      </c>
      <c r="AY1320" s="242" t="s">
        <v>140</v>
      </c>
    </row>
    <row r="1321" s="13" customFormat="1">
      <c r="A1321" s="13"/>
      <c r="B1321" s="232"/>
      <c r="C1321" s="233"/>
      <c r="D1321" s="234" t="s">
        <v>150</v>
      </c>
      <c r="E1321" s="235" t="s">
        <v>1</v>
      </c>
      <c r="F1321" s="236" t="s">
        <v>2372</v>
      </c>
      <c r="G1321" s="233"/>
      <c r="H1321" s="235" t="s">
        <v>1</v>
      </c>
      <c r="I1321" s="237"/>
      <c r="J1321" s="233"/>
      <c r="K1321" s="233"/>
      <c r="L1321" s="238"/>
      <c r="M1321" s="239"/>
      <c r="N1321" s="240"/>
      <c r="O1321" s="240"/>
      <c r="P1321" s="240"/>
      <c r="Q1321" s="240"/>
      <c r="R1321" s="240"/>
      <c r="S1321" s="240"/>
      <c r="T1321" s="24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2" t="s">
        <v>150</v>
      </c>
      <c r="AU1321" s="242" t="s">
        <v>87</v>
      </c>
      <c r="AV1321" s="13" t="s">
        <v>84</v>
      </c>
      <c r="AW1321" s="13" t="s">
        <v>32</v>
      </c>
      <c r="AX1321" s="13" t="s">
        <v>76</v>
      </c>
      <c r="AY1321" s="242" t="s">
        <v>140</v>
      </c>
    </row>
    <row r="1322" s="13" customFormat="1">
      <c r="A1322" s="13"/>
      <c r="B1322" s="232"/>
      <c r="C1322" s="233"/>
      <c r="D1322" s="234" t="s">
        <v>150</v>
      </c>
      <c r="E1322" s="235" t="s">
        <v>1</v>
      </c>
      <c r="F1322" s="236" t="s">
        <v>2373</v>
      </c>
      <c r="G1322" s="233"/>
      <c r="H1322" s="235" t="s">
        <v>1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150</v>
      </c>
      <c r="AU1322" s="242" t="s">
        <v>87</v>
      </c>
      <c r="AV1322" s="13" t="s">
        <v>84</v>
      </c>
      <c r="AW1322" s="13" t="s">
        <v>32</v>
      </c>
      <c r="AX1322" s="13" t="s">
        <v>76</v>
      </c>
      <c r="AY1322" s="242" t="s">
        <v>140</v>
      </c>
    </row>
    <row r="1323" s="13" customFormat="1">
      <c r="A1323" s="13"/>
      <c r="B1323" s="232"/>
      <c r="C1323" s="233"/>
      <c r="D1323" s="234" t="s">
        <v>150</v>
      </c>
      <c r="E1323" s="235" t="s">
        <v>1</v>
      </c>
      <c r="F1323" s="236" t="s">
        <v>500</v>
      </c>
      <c r="G1323" s="233"/>
      <c r="H1323" s="235" t="s">
        <v>1</v>
      </c>
      <c r="I1323" s="237"/>
      <c r="J1323" s="233"/>
      <c r="K1323" s="233"/>
      <c r="L1323" s="238"/>
      <c r="M1323" s="239"/>
      <c r="N1323" s="240"/>
      <c r="O1323" s="240"/>
      <c r="P1323" s="240"/>
      <c r="Q1323" s="240"/>
      <c r="R1323" s="240"/>
      <c r="S1323" s="240"/>
      <c r="T1323" s="24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2" t="s">
        <v>150</v>
      </c>
      <c r="AU1323" s="242" t="s">
        <v>87</v>
      </c>
      <c r="AV1323" s="13" t="s">
        <v>84</v>
      </c>
      <c r="AW1323" s="13" t="s">
        <v>32</v>
      </c>
      <c r="AX1323" s="13" t="s">
        <v>76</v>
      </c>
      <c r="AY1323" s="242" t="s">
        <v>140</v>
      </c>
    </row>
    <row r="1324" s="2" customFormat="1" ht="24.15" customHeight="1">
      <c r="A1324" s="39"/>
      <c r="B1324" s="40"/>
      <c r="C1324" s="219" t="s">
        <v>2379</v>
      </c>
      <c r="D1324" s="219" t="s">
        <v>143</v>
      </c>
      <c r="E1324" s="220" t="s">
        <v>2380</v>
      </c>
      <c r="F1324" s="221" t="s">
        <v>2381</v>
      </c>
      <c r="G1324" s="222" t="s">
        <v>218</v>
      </c>
      <c r="H1324" s="223">
        <v>9.5</v>
      </c>
      <c r="I1324" s="224"/>
      <c r="J1324" s="225">
        <f>ROUND(I1324*H1324,2)</f>
        <v>0</v>
      </c>
      <c r="K1324" s="221" t="s">
        <v>147</v>
      </c>
      <c r="L1324" s="45"/>
      <c r="M1324" s="226" t="s">
        <v>1</v>
      </c>
      <c r="N1324" s="227" t="s">
        <v>41</v>
      </c>
      <c r="O1324" s="92"/>
      <c r="P1324" s="228">
        <f>O1324*H1324</f>
        <v>0</v>
      </c>
      <c r="Q1324" s="228">
        <v>0.00085999999999999998</v>
      </c>
      <c r="R1324" s="228">
        <f>Q1324*H1324</f>
        <v>0.0081700000000000002</v>
      </c>
      <c r="S1324" s="228">
        <v>0</v>
      </c>
      <c r="T1324" s="229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30" t="s">
        <v>280</v>
      </c>
      <c r="AT1324" s="230" t="s">
        <v>143</v>
      </c>
      <c r="AU1324" s="230" t="s">
        <v>87</v>
      </c>
      <c r="AY1324" s="18" t="s">
        <v>140</v>
      </c>
      <c r="BE1324" s="231">
        <f>IF(N1324="základní",J1324,0)</f>
        <v>0</v>
      </c>
      <c r="BF1324" s="231">
        <f>IF(N1324="snížená",J1324,0)</f>
        <v>0</v>
      </c>
      <c r="BG1324" s="231">
        <f>IF(N1324="zákl. přenesená",J1324,0)</f>
        <v>0</v>
      </c>
      <c r="BH1324" s="231">
        <f>IF(N1324="sníž. přenesená",J1324,0)</f>
        <v>0</v>
      </c>
      <c r="BI1324" s="231">
        <f>IF(N1324="nulová",J1324,0)</f>
        <v>0</v>
      </c>
      <c r="BJ1324" s="18" t="s">
        <v>84</v>
      </c>
      <c r="BK1324" s="231">
        <f>ROUND(I1324*H1324,2)</f>
        <v>0</v>
      </c>
      <c r="BL1324" s="18" t="s">
        <v>280</v>
      </c>
      <c r="BM1324" s="230" t="s">
        <v>2382</v>
      </c>
    </row>
    <row r="1325" s="13" customFormat="1">
      <c r="A1325" s="13"/>
      <c r="B1325" s="232"/>
      <c r="C1325" s="233"/>
      <c r="D1325" s="234" t="s">
        <v>150</v>
      </c>
      <c r="E1325" s="235" t="s">
        <v>1</v>
      </c>
      <c r="F1325" s="236" t="s">
        <v>2383</v>
      </c>
      <c r="G1325" s="233"/>
      <c r="H1325" s="235" t="s">
        <v>1</v>
      </c>
      <c r="I1325" s="237"/>
      <c r="J1325" s="233"/>
      <c r="K1325" s="233"/>
      <c r="L1325" s="238"/>
      <c r="M1325" s="239"/>
      <c r="N1325" s="240"/>
      <c r="O1325" s="240"/>
      <c r="P1325" s="240"/>
      <c r="Q1325" s="240"/>
      <c r="R1325" s="240"/>
      <c r="S1325" s="240"/>
      <c r="T1325" s="24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2" t="s">
        <v>150</v>
      </c>
      <c r="AU1325" s="242" t="s">
        <v>87</v>
      </c>
      <c r="AV1325" s="13" t="s">
        <v>84</v>
      </c>
      <c r="AW1325" s="13" t="s">
        <v>32</v>
      </c>
      <c r="AX1325" s="13" t="s">
        <v>76</v>
      </c>
      <c r="AY1325" s="242" t="s">
        <v>140</v>
      </c>
    </row>
    <row r="1326" s="13" customFormat="1">
      <c r="A1326" s="13"/>
      <c r="B1326" s="232"/>
      <c r="C1326" s="233"/>
      <c r="D1326" s="234" t="s">
        <v>150</v>
      </c>
      <c r="E1326" s="235" t="s">
        <v>1</v>
      </c>
      <c r="F1326" s="236" t="s">
        <v>2384</v>
      </c>
      <c r="G1326" s="233"/>
      <c r="H1326" s="235" t="s">
        <v>1</v>
      </c>
      <c r="I1326" s="237"/>
      <c r="J1326" s="233"/>
      <c r="K1326" s="233"/>
      <c r="L1326" s="238"/>
      <c r="M1326" s="239"/>
      <c r="N1326" s="240"/>
      <c r="O1326" s="240"/>
      <c r="P1326" s="240"/>
      <c r="Q1326" s="240"/>
      <c r="R1326" s="240"/>
      <c r="S1326" s="240"/>
      <c r="T1326" s="24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2" t="s">
        <v>150</v>
      </c>
      <c r="AU1326" s="242" t="s">
        <v>87</v>
      </c>
      <c r="AV1326" s="13" t="s">
        <v>84</v>
      </c>
      <c r="AW1326" s="13" t="s">
        <v>32</v>
      </c>
      <c r="AX1326" s="13" t="s">
        <v>76</v>
      </c>
      <c r="AY1326" s="242" t="s">
        <v>140</v>
      </c>
    </row>
    <row r="1327" s="14" customFormat="1">
      <c r="A1327" s="14"/>
      <c r="B1327" s="243"/>
      <c r="C1327" s="244"/>
      <c r="D1327" s="234" t="s">
        <v>150</v>
      </c>
      <c r="E1327" s="245" t="s">
        <v>1</v>
      </c>
      <c r="F1327" s="246" t="s">
        <v>2385</v>
      </c>
      <c r="G1327" s="244"/>
      <c r="H1327" s="247">
        <v>9.5</v>
      </c>
      <c r="I1327" s="248"/>
      <c r="J1327" s="244"/>
      <c r="K1327" s="244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3" t="s">
        <v>150</v>
      </c>
      <c r="AU1327" s="253" t="s">
        <v>87</v>
      </c>
      <c r="AV1327" s="14" t="s">
        <v>87</v>
      </c>
      <c r="AW1327" s="14" t="s">
        <v>32</v>
      </c>
      <c r="AX1327" s="14" t="s">
        <v>84</v>
      </c>
      <c r="AY1327" s="253" t="s">
        <v>140</v>
      </c>
    </row>
    <row r="1328" s="13" customFormat="1">
      <c r="A1328" s="13"/>
      <c r="B1328" s="232"/>
      <c r="C1328" s="233"/>
      <c r="D1328" s="234" t="s">
        <v>150</v>
      </c>
      <c r="E1328" s="235" t="s">
        <v>1</v>
      </c>
      <c r="F1328" s="236" t="s">
        <v>2221</v>
      </c>
      <c r="G1328" s="233"/>
      <c r="H1328" s="235" t="s">
        <v>1</v>
      </c>
      <c r="I1328" s="237"/>
      <c r="J1328" s="233"/>
      <c r="K1328" s="233"/>
      <c r="L1328" s="238"/>
      <c r="M1328" s="239"/>
      <c r="N1328" s="240"/>
      <c r="O1328" s="240"/>
      <c r="P1328" s="240"/>
      <c r="Q1328" s="240"/>
      <c r="R1328" s="240"/>
      <c r="S1328" s="240"/>
      <c r="T1328" s="241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2" t="s">
        <v>150</v>
      </c>
      <c r="AU1328" s="242" t="s">
        <v>87</v>
      </c>
      <c r="AV1328" s="13" t="s">
        <v>84</v>
      </c>
      <c r="AW1328" s="13" t="s">
        <v>32</v>
      </c>
      <c r="AX1328" s="13" t="s">
        <v>76</v>
      </c>
      <c r="AY1328" s="242" t="s">
        <v>140</v>
      </c>
    </row>
    <row r="1329" s="13" customFormat="1">
      <c r="A1329" s="13"/>
      <c r="B1329" s="232"/>
      <c r="C1329" s="233"/>
      <c r="D1329" s="234" t="s">
        <v>150</v>
      </c>
      <c r="E1329" s="235" t="s">
        <v>1</v>
      </c>
      <c r="F1329" s="236" t="s">
        <v>2369</v>
      </c>
      <c r="G1329" s="233"/>
      <c r="H1329" s="235" t="s">
        <v>1</v>
      </c>
      <c r="I1329" s="237"/>
      <c r="J1329" s="233"/>
      <c r="K1329" s="233"/>
      <c r="L1329" s="238"/>
      <c r="M1329" s="239"/>
      <c r="N1329" s="240"/>
      <c r="O1329" s="240"/>
      <c r="P1329" s="240"/>
      <c r="Q1329" s="240"/>
      <c r="R1329" s="240"/>
      <c r="S1329" s="240"/>
      <c r="T1329" s="24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2" t="s">
        <v>150</v>
      </c>
      <c r="AU1329" s="242" t="s">
        <v>87</v>
      </c>
      <c r="AV1329" s="13" t="s">
        <v>84</v>
      </c>
      <c r="AW1329" s="13" t="s">
        <v>32</v>
      </c>
      <c r="AX1329" s="13" t="s">
        <v>76</v>
      </c>
      <c r="AY1329" s="242" t="s">
        <v>140</v>
      </c>
    </row>
    <row r="1330" s="13" customFormat="1">
      <c r="A1330" s="13"/>
      <c r="B1330" s="232"/>
      <c r="C1330" s="233"/>
      <c r="D1330" s="234" t="s">
        <v>150</v>
      </c>
      <c r="E1330" s="235" t="s">
        <v>1</v>
      </c>
      <c r="F1330" s="236" t="s">
        <v>2370</v>
      </c>
      <c r="G1330" s="233"/>
      <c r="H1330" s="235" t="s">
        <v>1</v>
      </c>
      <c r="I1330" s="237"/>
      <c r="J1330" s="233"/>
      <c r="K1330" s="233"/>
      <c r="L1330" s="238"/>
      <c r="M1330" s="239"/>
      <c r="N1330" s="240"/>
      <c r="O1330" s="240"/>
      <c r="P1330" s="240"/>
      <c r="Q1330" s="240"/>
      <c r="R1330" s="240"/>
      <c r="S1330" s="240"/>
      <c r="T1330" s="24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2" t="s">
        <v>150</v>
      </c>
      <c r="AU1330" s="242" t="s">
        <v>87</v>
      </c>
      <c r="AV1330" s="13" t="s">
        <v>84</v>
      </c>
      <c r="AW1330" s="13" t="s">
        <v>32</v>
      </c>
      <c r="AX1330" s="13" t="s">
        <v>76</v>
      </c>
      <c r="AY1330" s="242" t="s">
        <v>140</v>
      </c>
    </row>
    <row r="1331" s="13" customFormat="1">
      <c r="A1331" s="13"/>
      <c r="B1331" s="232"/>
      <c r="C1331" s="233"/>
      <c r="D1331" s="234" t="s">
        <v>150</v>
      </c>
      <c r="E1331" s="235" t="s">
        <v>1</v>
      </c>
      <c r="F1331" s="236" t="s">
        <v>2371</v>
      </c>
      <c r="G1331" s="233"/>
      <c r="H1331" s="235" t="s">
        <v>1</v>
      </c>
      <c r="I1331" s="237"/>
      <c r="J1331" s="233"/>
      <c r="K1331" s="233"/>
      <c r="L1331" s="238"/>
      <c r="M1331" s="239"/>
      <c r="N1331" s="240"/>
      <c r="O1331" s="240"/>
      <c r="P1331" s="240"/>
      <c r="Q1331" s="240"/>
      <c r="R1331" s="240"/>
      <c r="S1331" s="240"/>
      <c r="T1331" s="24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2" t="s">
        <v>150</v>
      </c>
      <c r="AU1331" s="242" t="s">
        <v>87</v>
      </c>
      <c r="AV1331" s="13" t="s">
        <v>84</v>
      </c>
      <c r="AW1331" s="13" t="s">
        <v>32</v>
      </c>
      <c r="AX1331" s="13" t="s">
        <v>76</v>
      </c>
      <c r="AY1331" s="242" t="s">
        <v>140</v>
      </c>
    </row>
    <row r="1332" s="13" customFormat="1">
      <c r="A1332" s="13"/>
      <c r="B1332" s="232"/>
      <c r="C1332" s="233"/>
      <c r="D1332" s="234" t="s">
        <v>150</v>
      </c>
      <c r="E1332" s="235" t="s">
        <v>1</v>
      </c>
      <c r="F1332" s="236" t="s">
        <v>2372</v>
      </c>
      <c r="G1332" s="233"/>
      <c r="H1332" s="235" t="s">
        <v>1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2" t="s">
        <v>150</v>
      </c>
      <c r="AU1332" s="242" t="s">
        <v>87</v>
      </c>
      <c r="AV1332" s="13" t="s">
        <v>84</v>
      </c>
      <c r="AW1332" s="13" t="s">
        <v>32</v>
      </c>
      <c r="AX1332" s="13" t="s">
        <v>76</v>
      </c>
      <c r="AY1332" s="242" t="s">
        <v>140</v>
      </c>
    </row>
    <row r="1333" s="13" customFormat="1">
      <c r="A1333" s="13"/>
      <c r="B1333" s="232"/>
      <c r="C1333" s="233"/>
      <c r="D1333" s="234" t="s">
        <v>150</v>
      </c>
      <c r="E1333" s="235" t="s">
        <v>1</v>
      </c>
      <c r="F1333" s="236" t="s">
        <v>2373</v>
      </c>
      <c r="G1333" s="233"/>
      <c r="H1333" s="235" t="s">
        <v>1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2" t="s">
        <v>150</v>
      </c>
      <c r="AU1333" s="242" t="s">
        <v>87</v>
      </c>
      <c r="AV1333" s="13" t="s">
        <v>84</v>
      </c>
      <c r="AW1333" s="13" t="s">
        <v>32</v>
      </c>
      <c r="AX1333" s="13" t="s">
        <v>76</v>
      </c>
      <c r="AY1333" s="242" t="s">
        <v>140</v>
      </c>
    </row>
    <row r="1334" s="13" customFormat="1">
      <c r="A1334" s="13"/>
      <c r="B1334" s="232"/>
      <c r="C1334" s="233"/>
      <c r="D1334" s="234" t="s">
        <v>150</v>
      </c>
      <c r="E1334" s="235" t="s">
        <v>1</v>
      </c>
      <c r="F1334" s="236" t="s">
        <v>500</v>
      </c>
      <c r="G1334" s="233"/>
      <c r="H1334" s="235" t="s">
        <v>1</v>
      </c>
      <c r="I1334" s="237"/>
      <c r="J1334" s="233"/>
      <c r="K1334" s="233"/>
      <c r="L1334" s="238"/>
      <c r="M1334" s="239"/>
      <c r="N1334" s="240"/>
      <c r="O1334" s="240"/>
      <c r="P1334" s="240"/>
      <c r="Q1334" s="240"/>
      <c r="R1334" s="240"/>
      <c r="S1334" s="240"/>
      <c r="T1334" s="24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2" t="s">
        <v>150</v>
      </c>
      <c r="AU1334" s="242" t="s">
        <v>87</v>
      </c>
      <c r="AV1334" s="13" t="s">
        <v>84</v>
      </c>
      <c r="AW1334" s="13" t="s">
        <v>32</v>
      </c>
      <c r="AX1334" s="13" t="s">
        <v>76</v>
      </c>
      <c r="AY1334" s="242" t="s">
        <v>140</v>
      </c>
    </row>
    <row r="1335" s="2" customFormat="1" ht="24.15" customHeight="1">
      <c r="A1335" s="39"/>
      <c r="B1335" s="40"/>
      <c r="C1335" s="219" t="s">
        <v>2386</v>
      </c>
      <c r="D1335" s="219" t="s">
        <v>143</v>
      </c>
      <c r="E1335" s="220" t="s">
        <v>2387</v>
      </c>
      <c r="F1335" s="221" t="s">
        <v>2388</v>
      </c>
      <c r="G1335" s="222" t="s">
        <v>218</v>
      </c>
      <c r="H1335" s="223">
        <v>12</v>
      </c>
      <c r="I1335" s="224"/>
      <c r="J1335" s="225">
        <f>ROUND(I1335*H1335,2)</f>
        <v>0</v>
      </c>
      <c r="K1335" s="221" t="s">
        <v>147</v>
      </c>
      <c r="L1335" s="45"/>
      <c r="M1335" s="226" t="s">
        <v>1</v>
      </c>
      <c r="N1335" s="227" t="s">
        <v>41</v>
      </c>
      <c r="O1335" s="92"/>
      <c r="P1335" s="228">
        <f>O1335*H1335</f>
        <v>0</v>
      </c>
      <c r="Q1335" s="228">
        <v>0.00073999999999999999</v>
      </c>
      <c r="R1335" s="228">
        <f>Q1335*H1335</f>
        <v>0.008879999999999999</v>
      </c>
      <c r="S1335" s="228">
        <v>0</v>
      </c>
      <c r="T1335" s="229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0" t="s">
        <v>280</v>
      </c>
      <c r="AT1335" s="230" t="s">
        <v>143</v>
      </c>
      <c r="AU1335" s="230" t="s">
        <v>87</v>
      </c>
      <c r="AY1335" s="18" t="s">
        <v>140</v>
      </c>
      <c r="BE1335" s="231">
        <f>IF(N1335="základní",J1335,0)</f>
        <v>0</v>
      </c>
      <c r="BF1335" s="231">
        <f>IF(N1335="snížená",J1335,0)</f>
        <v>0</v>
      </c>
      <c r="BG1335" s="231">
        <f>IF(N1335="zákl. přenesená",J1335,0)</f>
        <v>0</v>
      </c>
      <c r="BH1335" s="231">
        <f>IF(N1335="sníž. přenesená",J1335,0)</f>
        <v>0</v>
      </c>
      <c r="BI1335" s="231">
        <f>IF(N1335="nulová",J1335,0)</f>
        <v>0</v>
      </c>
      <c r="BJ1335" s="18" t="s">
        <v>84</v>
      </c>
      <c r="BK1335" s="231">
        <f>ROUND(I1335*H1335,2)</f>
        <v>0</v>
      </c>
      <c r="BL1335" s="18" t="s">
        <v>280</v>
      </c>
      <c r="BM1335" s="230" t="s">
        <v>2389</v>
      </c>
    </row>
    <row r="1336" s="13" customFormat="1">
      <c r="A1336" s="13"/>
      <c r="B1336" s="232"/>
      <c r="C1336" s="233"/>
      <c r="D1336" s="234" t="s">
        <v>150</v>
      </c>
      <c r="E1336" s="235" t="s">
        <v>1</v>
      </c>
      <c r="F1336" s="236" t="s">
        <v>2383</v>
      </c>
      <c r="G1336" s="233"/>
      <c r="H1336" s="235" t="s">
        <v>1</v>
      </c>
      <c r="I1336" s="237"/>
      <c r="J1336" s="233"/>
      <c r="K1336" s="233"/>
      <c r="L1336" s="238"/>
      <c r="M1336" s="239"/>
      <c r="N1336" s="240"/>
      <c r="O1336" s="240"/>
      <c r="P1336" s="240"/>
      <c r="Q1336" s="240"/>
      <c r="R1336" s="240"/>
      <c r="S1336" s="240"/>
      <c r="T1336" s="24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2" t="s">
        <v>150</v>
      </c>
      <c r="AU1336" s="242" t="s">
        <v>87</v>
      </c>
      <c r="AV1336" s="13" t="s">
        <v>84</v>
      </c>
      <c r="AW1336" s="13" t="s">
        <v>32</v>
      </c>
      <c r="AX1336" s="13" t="s">
        <v>76</v>
      </c>
      <c r="AY1336" s="242" t="s">
        <v>140</v>
      </c>
    </row>
    <row r="1337" s="13" customFormat="1">
      <c r="A1337" s="13"/>
      <c r="B1337" s="232"/>
      <c r="C1337" s="233"/>
      <c r="D1337" s="234" t="s">
        <v>150</v>
      </c>
      <c r="E1337" s="235" t="s">
        <v>1</v>
      </c>
      <c r="F1337" s="236" t="s">
        <v>2390</v>
      </c>
      <c r="G1337" s="233"/>
      <c r="H1337" s="235" t="s">
        <v>1</v>
      </c>
      <c r="I1337" s="237"/>
      <c r="J1337" s="233"/>
      <c r="K1337" s="233"/>
      <c r="L1337" s="238"/>
      <c r="M1337" s="239"/>
      <c r="N1337" s="240"/>
      <c r="O1337" s="240"/>
      <c r="P1337" s="240"/>
      <c r="Q1337" s="240"/>
      <c r="R1337" s="240"/>
      <c r="S1337" s="240"/>
      <c r="T1337" s="24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2" t="s">
        <v>150</v>
      </c>
      <c r="AU1337" s="242" t="s">
        <v>87</v>
      </c>
      <c r="AV1337" s="13" t="s">
        <v>84</v>
      </c>
      <c r="AW1337" s="13" t="s">
        <v>32</v>
      </c>
      <c r="AX1337" s="13" t="s">
        <v>76</v>
      </c>
      <c r="AY1337" s="242" t="s">
        <v>140</v>
      </c>
    </row>
    <row r="1338" s="14" customFormat="1">
      <c r="A1338" s="14"/>
      <c r="B1338" s="243"/>
      <c r="C1338" s="244"/>
      <c r="D1338" s="234" t="s">
        <v>150</v>
      </c>
      <c r="E1338" s="245" t="s">
        <v>1</v>
      </c>
      <c r="F1338" s="246" t="s">
        <v>733</v>
      </c>
      <c r="G1338" s="244"/>
      <c r="H1338" s="247">
        <v>12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150</v>
      </c>
      <c r="AU1338" s="253" t="s">
        <v>87</v>
      </c>
      <c r="AV1338" s="14" t="s">
        <v>87</v>
      </c>
      <c r="AW1338" s="14" t="s">
        <v>32</v>
      </c>
      <c r="AX1338" s="14" t="s">
        <v>84</v>
      </c>
      <c r="AY1338" s="253" t="s">
        <v>140</v>
      </c>
    </row>
    <row r="1339" s="13" customFormat="1">
      <c r="A1339" s="13"/>
      <c r="B1339" s="232"/>
      <c r="C1339" s="233"/>
      <c r="D1339" s="234" t="s">
        <v>150</v>
      </c>
      <c r="E1339" s="235" t="s">
        <v>1</v>
      </c>
      <c r="F1339" s="236" t="s">
        <v>2221</v>
      </c>
      <c r="G1339" s="233"/>
      <c r="H1339" s="235" t="s">
        <v>1</v>
      </c>
      <c r="I1339" s="237"/>
      <c r="J1339" s="233"/>
      <c r="K1339" s="233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150</v>
      </c>
      <c r="AU1339" s="242" t="s">
        <v>87</v>
      </c>
      <c r="AV1339" s="13" t="s">
        <v>84</v>
      </c>
      <c r="AW1339" s="13" t="s">
        <v>32</v>
      </c>
      <c r="AX1339" s="13" t="s">
        <v>76</v>
      </c>
      <c r="AY1339" s="242" t="s">
        <v>140</v>
      </c>
    </row>
    <row r="1340" s="13" customFormat="1">
      <c r="A1340" s="13"/>
      <c r="B1340" s="232"/>
      <c r="C1340" s="233"/>
      <c r="D1340" s="234" t="s">
        <v>150</v>
      </c>
      <c r="E1340" s="235" t="s">
        <v>1</v>
      </c>
      <c r="F1340" s="236" t="s">
        <v>2369</v>
      </c>
      <c r="G1340" s="233"/>
      <c r="H1340" s="235" t="s">
        <v>1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150</v>
      </c>
      <c r="AU1340" s="242" t="s">
        <v>87</v>
      </c>
      <c r="AV1340" s="13" t="s">
        <v>84</v>
      </c>
      <c r="AW1340" s="13" t="s">
        <v>32</v>
      </c>
      <c r="AX1340" s="13" t="s">
        <v>76</v>
      </c>
      <c r="AY1340" s="242" t="s">
        <v>140</v>
      </c>
    </row>
    <row r="1341" s="13" customFormat="1">
      <c r="A1341" s="13"/>
      <c r="B1341" s="232"/>
      <c r="C1341" s="233"/>
      <c r="D1341" s="234" t="s">
        <v>150</v>
      </c>
      <c r="E1341" s="235" t="s">
        <v>1</v>
      </c>
      <c r="F1341" s="236" t="s">
        <v>2370</v>
      </c>
      <c r="G1341" s="233"/>
      <c r="H1341" s="235" t="s">
        <v>1</v>
      </c>
      <c r="I1341" s="237"/>
      <c r="J1341" s="233"/>
      <c r="K1341" s="233"/>
      <c r="L1341" s="238"/>
      <c r="M1341" s="239"/>
      <c r="N1341" s="240"/>
      <c r="O1341" s="240"/>
      <c r="P1341" s="240"/>
      <c r="Q1341" s="240"/>
      <c r="R1341" s="240"/>
      <c r="S1341" s="240"/>
      <c r="T1341" s="24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2" t="s">
        <v>150</v>
      </c>
      <c r="AU1341" s="242" t="s">
        <v>87</v>
      </c>
      <c r="AV1341" s="13" t="s">
        <v>84</v>
      </c>
      <c r="AW1341" s="13" t="s">
        <v>32</v>
      </c>
      <c r="AX1341" s="13" t="s">
        <v>76</v>
      </c>
      <c r="AY1341" s="242" t="s">
        <v>140</v>
      </c>
    </row>
    <row r="1342" s="13" customFormat="1">
      <c r="A1342" s="13"/>
      <c r="B1342" s="232"/>
      <c r="C1342" s="233"/>
      <c r="D1342" s="234" t="s">
        <v>150</v>
      </c>
      <c r="E1342" s="235" t="s">
        <v>1</v>
      </c>
      <c r="F1342" s="236" t="s">
        <v>2371</v>
      </c>
      <c r="G1342" s="233"/>
      <c r="H1342" s="235" t="s">
        <v>1</v>
      </c>
      <c r="I1342" s="237"/>
      <c r="J1342" s="233"/>
      <c r="K1342" s="233"/>
      <c r="L1342" s="238"/>
      <c r="M1342" s="239"/>
      <c r="N1342" s="240"/>
      <c r="O1342" s="240"/>
      <c r="P1342" s="240"/>
      <c r="Q1342" s="240"/>
      <c r="R1342" s="240"/>
      <c r="S1342" s="240"/>
      <c r="T1342" s="24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2" t="s">
        <v>150</v>
      </c>
      <c r="AU1342" s="242" t="s">
        <v>87</v>
      </c>
      <c r="AV1342" s="13" t="s">
        <v>84</v>
      </c>
      <c r="AW1342" s="13" t="s">
        <v>32</v>
      </c>
      <c r="AX1342" s="13" t="s">
        <v>76</v>
      </c>
      <c r="AY1342" s="242" t="s">
        <v>140</v>
      </c>
    </row>
    <row r="1343" s="13" customFormat="1">
      <c r="A1343" s="13"/>
      <c r="B1343" s="232"/>
      <c r="C1343" s="233"/>
      <c r="D1343" s="234" t="s">
        <v>150</v>
      </c>
      <c r="E1343" s="235" t="s">
        <v>1</v>
      </c>
      <c r="F1343" s="236" t="s">
        <v>2372</v>
      </c>
      <c r="G1343" s="233"/>
      <c r="H1343" s="235" t="s">
        <v>1</v>
      </c>
      <c r="I1343" s="237"/>
      <c r="J1343" s="233"/>
      <c r="K1343" s="233"/>
      <c r="L1343" s="238"/>
      <c r="M1343" s="239"/>
      <c r="N1343" s="240"/>
      <c r="O1343" s="240"/>
      <c r="P1343" s="240"/>
      <c r="Q1343" s="240"/>
      <c r="R1343" s="240"/>
      <c r="S1343" s="240"/>
      <c r="T1343" s="24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2" t="s">
        <v>150</v>
      </c>
      <c r="AU1343" s="242" t="s">
        <v>87</v>
      </c>
      <c r="AV1343" s="13" t="s">
        <v>84</v>
      </c>
      <c r="AW1343" s="13" t="s">
        <v>32</v>
      </c>
      <c r="AX1343" s="13" t="s">
        <v>76</v>
      </c>
      <c r="AY1343" s="242" t="s">
        <v>140</v>
      </c>
    </row>
    <row r="1344" s="13" customFormat="1">
      <c r="A1344" s="13"/>
      <c r="B1344" s="232"/>
      <c r="C1344" s="233"/>
      <c r="D1344" s="234" t="s">
        <v>150</v>
      </c>
      <c r="E1344" s="235" t="s">
        <v>1</v>
      </c>
      <c r="F1344" s="236" t="s">
        <v>2373</v>
      </c>
      <c r="G1344" s="233"/>
      <c r="H1344" s="235" t="s">
        <v>1</v>
      </c>
      <c r="I1344" s="237"/>
      <c r="J1344" s="233"/>
      <c r="K1344" s="233"/>
      <c r="L1344" s="238"/>
      <c r="M1344" s="239"/>
      <c r="N1344" s="240"/>
      <c r="O1344" s="240"/>
      <c r="P1344" s="240"/>
      <c r="Q1344" s="240"/>
      <c r="R1344" s="240"/>
      <c r="S1344" s="240"/>
      <c r="T1344" s="24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2" t="s">
        <v>150</v>
      </c>
      <c r="AU1344" s="242" t="s">
        <v>87</v>
      </c>
      <c r="AV1344" s="13" t="s">
        <v>84</v>
      </c>
      <c r="AW1344" s="13" t="s">
        <v>32</v>
      </c>
      <c r="AX1344" s="13" t="s">
        <v>76</v>
      </c>
      <c r="AY1344" s="242" t="s">
        <v>140</v>
      </c>
    </row>
    <row r="1345" s="13" customFormat="1">
      <c r="A1345" s="13"/>
      <c r="B1345" s="232"/>
      <c r="C1345" s="233"/>
      <c r="D1345" s="234" t="s">
        <v>150</v>
      </c>
      <c r="E1345" s="235" t="s">
        <v>1</v>
      </c>
      <c r="F1345" s="236" t="s">
        <v>500</v>
      </c>
      <c r="G1345" s="233"/>
      <c r="H1345" s="235" t="s">
        <v>1</v>
      </c>
      <c r="I1345" s="237"/>
      <c r="J1345" s="233"/>
      <c r="K1345" s="233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2" t="s">
        <v>150</v>
      </c>
      <c r="AU1345" s="242" t="s">
        <v>87</v>
      </c>
      <c r="AV1345" s="13" t="s">
        <v>84</v>
      </c>
      <c r="AW1345" s="13" t="s">
        <v>32</v>
      </c>
      <c r="AX1345" s="13" t="s">
        <v>76</v>
      </c>
      <c r="AY1345" s="242" t="s">
        <v>140</v>
      </c>
    </row>
    <row r="1346" s="2" customFormat="1" ht="24.15" customHeight="1">
      <c r="A1346" s="39"/>
      <c r="B1346" s="40"/>
      <c r="C1346" s="219" t="s">
        <v>2391</v>
      </c>
      <c r="D1346" s="219" t="s">
        <v>143</v>
      </c>
      <c r="E1346" s="220" t="s">
        <v>2392</v>
      </c>
      <c r="F1346" s="221" t="s">
        <v>2393</v>
      </c>
      <c r="G1346" s="222" t="s">
        <v>218</v>
      </c>
      <c r="H1346" s="223">
        <v>35</v>
      </c>
      <c r="I1346" s="224"/>
      <c r="J1346" s="225">
        <f>ROUND(I1346*H1346,2)</f>
        <v>0</v>
      </c>
      <c r="K1346" s="221" t="s">
        <v>147</v>
      </c>
      <c r="L1346" s="45"/>
      <c r="M1346" s="226" t="s">
        <v>1</v>
      </c>
      <c r="N1346" s="227" t="s">
        <v>41</v>
      </c>
      <c r="O1346" s="92"/>
      <c r="P1346" s="228">
        <f>O1346*H1346</f>
        <v>0</v>
      </c>
      <c r="Q1346" s="228">
        <v>0.00029</v>
      </c>
      <c r="R1346" s="228">
        <f>Q1346*H1346</f>
        <v>0.010149999999999999</v>
      </c>
      <c r="S1346" s="228">
        <v>0</v>
      </c>
      <c r="T1346" s="229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0" t="s">
        <v>280</v>
      </c>
      <c r="AT1346" s="230" t="s">
        <v>143</v>
      </c>
      <c r="AU1346" s="230" t="s">
        <v>87</v>
      </c>
      <c r="AY1346" s="18" t="s">
        <v>140</v>
      </c>
      <c r="BE1346" s="231">
        <f>IF(N1346="základní",J1346,0)</f>
        <v>0</v>
      </c>
      <c r="BF1346" s="231">
        <f>IF(N1346="snížená",J1346,0)</f>
        <v>0</v>
      </c>
      <c r="BG1346" s="231">
        <f>IF(N1346="zákl. přenesená",J1346,0)</f>
        <v>0</v>
      </c>
      <c r="BH1346" s="231">
        <f>IF(N1346="sníž. přenesená",J1346,0)</f>
        <v>0</v>
      </c>
      <c r="BI1346" s="231">
        <f>IF(N1346="nulová",J1346,0)</f>
        <v>0</v>
      </c>
      <c r="BJ1346" s="18" t="s">
        <v>84</v>
      </c>
      <c r="BK1346" s="231">
        <f>ROUND(I1346*H1346,2)</f>
        <v>0</v>
      </c>
      <c r="BL1346" s="18" t="s">
        <v>280</v>
      </c>
      <c r="BM1346" s="230" t="s">
        <v>2394</v>
      </c>
    </row>
    <row r="1347" s="13" customFormat="1">
      <c r="A1347" s="13"/>
      <c r="B1347" s="232"/>
      <c r="C1347" s="233"/>
      <c r="D1347" s="234" t="s">
        <v>150</v>
      </c>
      <c r="E1347" s="235" t="s">
        <v>1</v>
      </c>
      <c r="F1347" s="236" t="s">
        <v>2383</v>
      </c>
      <c r="G1347" s="233"/>
      <c r="H1347" s="235" t="s">
        <v>1</v>
      </c>
      <c r="I1347" s="237"/>
      <c r="J1347" s="233"/>
      <c r="K1347" s="233"/>
      <c r="L1347" s="238"/>
      <c r="M1347" s="239"/>
      <c r="N1347" s="240"/>
      <c r="O1347" s="240"/>
      <c r="P1347" s="240"/>
      <c r="Q1347" s="240"/>
      <c r="R1347" s="240"/>
      <c r="S1347" s="240"/>
      <c r="T1347" s="24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2" t="s">
        <v>150</v>
      </c>
      <c r="AU1347" s="242" t="s">
        <v>87</v>
      </c>
      <c r="AV1347" s="13" t="s">
        <v>84</v>
      </c>
      <c r="AW1347" s="13" t="s">
        <v>32</v>
      </c>
      <c r="AX1347" s="13" t="s">
        <v>76</v>
      </c>
      <c r="AY1347" s="242" t="s">
        <v>140</v>
      </c>
    </row>
    <row r="1348" s="13" customFormat="1">
      <c r="A1348" s="13"/>
      <c r="B1348" s="232"/>
      <c r="C1348" s="233"/>
      <c r="D1348" s="234" t="s">
        <v>150</v>
      </c>
      <c r="E1348" s="235" t="s">
        <v>1</v>
      </c>
      <c r="F1348" s="236" t="s">
        <v>2395</v>
      </c>
      <c r="G1348" s="233"/>
      <c r="H1348" s="235" t="s">
        <v>1</v>
      </c>
      <c r="I1348" s="237"/>
      <c r="J1348" s="233"/>
      <c r="K1348" s="233"/>
      <c r="L1348" s="238"/>
      <c r="M1348" s="239"/>
      <c r="N1348" s="240"/>
      <c r="O1348" s="240"/>
      <c r="P1348" s="240"/>
      <c r="Q1348" s="240"/>
      <c r="R1348" s="240"/>
      <c r="S1348" s="240"/>
      <c r="T1348" s="24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2" t="s">
        <v>150</v>
      </c>
      <c r="AU1348" s="242" t="s">
        <v>87</v>
      </c>
      <c r="AV1348" s="13" t="s">
        <v>84</v>
      </c>
      <c r="AW1348" s="13" t="s">
        <v>32</v>
      </c>
      <c r="AX1348" s="13" t="s">
        <v>76</v>
      </c>
      <c r="AY1348" s="242" t="s">
        <v>140</v>
      </c>
    </row>
    <row r="1349" s="14" customFormat="1">
      <c r="A1349" s="14"/>
      <c r="B1349" s="243"/>
      <c r="C1349" s="244"/>
      <c r="D1349" s="234" t="s">
        <v>150</v>
      </c>
      <c r="E1349" s="245" t="s">
        <v>1</v>
      </c>
      <c r="F1349" s="246" t="s">
        <v>1480</v>
      </c>
      <c r="G1349" s="244"/>
      <c r="H1349" s="247">
        <v>35</v>
      </c>
      <c r="I1349" s="248"/>
      <c r="J1349" s="244"/>
      <c r="K1349" s="244"/>
      <c r="L1349" s="249"/>
      <c r="M1349" s="250"/>
      <c r="N1349" s="251"/>
      <c r="O1349" s="251"/>
      <c r="P1349" s="251"/>
      <c r="Q1349" s="251"/>
      <c r="R1349" s="251"/>
      <c r="S1349" s="251"/>
      <c r="T1349" s="252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3" t="s">
        <v>150</v>
      </c>
      <c r="AU1349" s="253" t="s">
        <v>87</v>
      </c>
      <c r="AV1349" s="14" t="s">
        <v>87</v>
      </c>
      <c r="AW1349" s="14" t="s">
        <v>32</v>
      </c>
      <c r="AX1349" s="14" t="s">
        <v>84</v>
      </c>
      <c r="AY1349" s="253" t="s">
        <v>140</v>
      </c>
    </row>
    <row r="1350" s="13" customFormat="1">
      <c r="A1350" s="13"/>
      <c r="B1350" s="232"/>
      <c r="C1350" s="233"/>
      <c r="D1350" s="234" t="s">
        <v>150</v>
      </c>
      <c r="E1350" s="235" t="s">
        <v>1</v>
      </c>
      <c r="F1350" s="236" t="s">
        <v>2221</v>
      </c>
      <c r="G1350" s="233"/>
      <c r="H1350" s="235" t="s">
        <v>1</v>
      </c>
      <c r="I1350" s="237"/>
      <c r="J1350" s="233"/>
      <c r="K1350" s="233"/>
      <c r="L1350" s="238"/>
      <c r="M1350" s="239"/>
      <c r="N1350" s="240"/>
      <c r="O1350" s="240"/>
      <c r="P1350" s="240"/>
      <c r="Q1350" s="240"/>
      <c r="R1350" s="240"/>
      <c r="S1350" s="240"/>
      <c r="T1350" s="24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2" t="s">
        <v>150</v>
      </c>
      <c r="AU1350" s="242" t="s">
        <v>87</v>
      </c>
      <c r="AV1350" s="13" t="s">
        <v>84</v>
      </c>
      <c r="AW1350" s="13" t="s">
        <v>32</v>
      </c>
      <c r="AX1350" s="13" t="s">
        <v>76</v>
      </c>
      <c r="AY1350" s="242" t="s">
        <v>140</v>
      </c>
    </row>
    <row r="1351" s="13" customFormat="1">
      <c r="A1351" s="13"/>
      <c r="B1351" s="232"/>
      <c r="C1351" s="233"/>
      <c r="D1351" s="234" t="s">
        <v>150</v>
      </c>
      <c r="E1351" s="235" t="s">
        <v>1</v>
      </c>
      <c r="F1351" s="236" t="s">
        <v>2369</v>
      </c>
      <c r="G1351" s="233"/>
      <c r="H1351" s="235" t="s">
        <v>1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150</v>
      </c>
      <c r="AU1351" s="242" t="s">
        <v>87</v>
      </c>
      <c r="AV1351" s="13" t="s">
        <v>84</v>
      </c>
      <c r="AW1351" s="13" t="s">
        <v>32</v>
      </c>
      <c r="AX1351" s="13" t="s">
        <v>76</v>
      </c>
      <c r="AY1351" s="242" t="s">
        <v>140</v>
      </c>
    </row>
    <row r="1352" s="13" customFormat="1">
      <c r="A1352" s="13"/>
      <c r="B1352" s="232"/>
      <c r="C1352" s="233"/>
      <c r="D1352" s="234" t="s">
        <v>150</v>
      </c>
      <c r="E1352" s="235" t="s">
        <v>1</v>
      </c>
      <c r="F1352" s="236" t="s">
        <v>2370</v>
      </c>
      <c r="G1352" s="233"/>
      <c r="H1352" s="235" t="s">
        <v>1</v>
      </c>
      <c r="I1352" s="237"/>
      <c r="J1352" s="233"/>
      <c r="K1352" s="233"/>
      <c r="L1352" s="238"/>
      <c r="M1352" s="239"/>
      <c r="N1352" s="240"/>
      <c r="O1352" s="240"/>
      <c r="P1352" s="240"/>
      <c r="Q1352" s="240"/>
      <c r="R1352" s="240"/>
      <c r="S1352" s="240"/>
      <c r="T1352" s="24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2" t="s">
        <v>150</v>
      </c>
      <c r="AU1352" s="242" t="s">
        <v>87</v>
      </c>
      <c r="AV1352" s="13" t="s">
        <v>84</v>
      </c>
      <c r="AW1352" s="13" t="s">
        <v>32</v>
      </c>
      <c r="AX1352" s="13" t="s">
        <v>76</v>
      </c>
      <c r="AY1352" s="242" t="s">
        <v>140</v>
      </c>
    </row>
    <row r="1353" s="13" customFormat="1">
      <c r="A1353" s="13"/>
      <c r="B1353" s="232"/>
      <c r="C1353" s="233"/>
      <c r="D1353" s="234" t="s">
        <v>150</v>
      </c>
      <c r="E1353" s="235" t="s">
        <v>1</v>
      </c>
      <c r="F1353" s="236" t="s">
        <v>2371</v>
      </c>
      <c r="G1353" s="233"/>
      <c r="H1353" s="235" t="s">
        <v>1</v>
      </c>
      <c r="I1353" s="237"/>
      <c r="J1353" s="233"/>
      <c r="K1353" s="233"/>
      <c r="L1353" s="238"/>
      <c r="M1353" s="239"/>
      <c r="N1353" s="240"/>
      <c r="O1353" s="240"/>
      <c r="P1353" s="240"/>
      <c r="Q1353" s="240"/>
      <c r="R1353" s="240"/>
      <c r="S1353" s="240"/>
      <c r="T1353" s="24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2" t="s">
        <v>150</v>
      </c>
      <c r="AU1353" s="242" t="s">
        <v>87</v>
      </c>
      <c r="AV1353" s="13" t="s">
        <v>84</v>
      </c>
      <c r="AW1353" s="13" t="s">
        <v>32</v>
      </c>
      <c r="AX1353" s="13" t="s">
        <v>76</v>
      </c>
      <c r="AY1353" s="242" t="s">
        <v>140</v>
      </c>
    </row>
    <row r="1354" s="13" customFormat="1">
      <c r="A1354" s="13"/>
      <c r="B1354" s="232"/>
      <c r="C1354" s="233"/>
      <c r="D1354" s="234" t="s">
        <v>150</v>
      </c>
      <c r="E1354" s="235" t="s">
        <v>1</v>
      </c>
      <c r="F1354" s="236" t="s">
        <v>2372</v>
      </c>
      <c r="G1354" s="233"/>
      <c r="H1354" s="235" t="s">
        <v>1</v>
      </c>
      <c r="I1354" s="237"/>
      <c r="J1354" s="233"/>
      <c r="K1354" s="233"/>
      <c r="L1354" s="238"/>
      <c r="M1354" s="239"/>
      <c r="N1354" s="240"/>
      <c r="O1354" s="240"/>
      <c r="P1354" s="240"/>
      <c r="Q1354" s="240"/>
      <c r="R1354" s="240"/>
      <c r="S1354" s="240"/>
      <c r="T1354" s="24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2" t="s">
        <v>150</v>
      </c>
      <c r="AU1354" s="242" t="s">
        <v>87</v>
      </c>
      <c r="AV1354" s="13" t="s">
        <v>84</v>
      </c>
      <c r="AW1354" s="13" t="s">
        <v>32</v>
      </c>
      <c r="AX1354" s="13" t="s">
        <v>76</v>
      </c>
      <c r="AY1354" s="242" t="s">
        <v>140</v>
      </c>
    </row>
    <row r="1355" s="13" customFormat="1">
      <c r="A1355" s="13"/>
      <c r="B1355" s="232"/>
      <c r="C1355" s="233"/>
      <c r="D1355" s="234" t="s">
        <v>150</v>
      </c>
      <c r="E1355" s="235" t="s">
        <v>1</v>
      </c>
      <c r="F1355" s="236" t="s">
        <v>2373</v>
      </c>
      <c r="G1355" s="233"/>
      <c r="H1355" s="235" t="s">
        <v>1</v>
      </c>
      <c r="I1355" s="237"/>
      <c r="J1355" s="233"/>
      <c r="K1355" s="233"/>
      <c r="L1355" s="238"/>
      <c r="M1355" s="239"/>
      <c r="N1355" s="240"/>
      <c r="O1355" s="240"/>
      <c r="P1355" s="240"/>
      <c r="Q1355" s="240"/>
      <c r="R1355" s="240"/>
      <c r="S1355" s="240"/>
      <c r="T1355" s="24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2" t="s">
        <v>150</v>
      </c>
      <c r="AU1355" s="242" t="s">
        <v>87</v>
      </c>
      <c r="AV1355" s="13" t="s">
        <v>84</v>
      </c>
      <c r="AW1355" s="13" t="s">
        <v>32</v>
      </c>
      <c r="AX1355" s="13" t="s">
        <v>76</v>
      </c>
      <c r="AY1355" s="242" t="s">
        <v>140</v>
      </c>
    </row>
    <row r="1356" s="13" customFormat="1">
      <c r="A1356" s="13"/>
      <c r="B1356" s="232"/>
      <c r="C1356" s="233"/>
      <c r="D1356" s="234" t="s">
        <v>150</v>
      </c>
      <c r="E1356" s="235" t="s">
        <v>1</v>
      </c>
      <c r="F1356" s="236" t="s">
        <v>500</v>
      </c>
      <c r="G1356" s="233"/>
      <c r="H1356" s="235" t="s">
        <v>1</v>
      </c>
      <c r="I1356" s="237"/>
      <c r="J1356" s="233"/>
      <c r="K1356" s="233"/>
      <c r="L1356" s="238"/>
      <c r="M1356" s="239"/>
      <c r="N1356" s="240"/>
      <c r="O1356" s="240"/>
      <c r="P1356" s="240"/>
      <c r="Q1356" s="240"/>
      <c r="R1356" s="240"/>
      <c r="S1356" s="240"/>
      <c r="T1356" s="24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2" t="s">
        <v>150</v>
      </c>
      <c r="AU1356" s="242" t="s">
        <v>87</v>
      </c>
      <c r="AV1356" s="13" t="s">
        <v>84</v>
      </c>
      <c r="AW1356" s="13" t="s">
        <v>32</v>
      </c>
      <c r="AX1356" s="13" t="s">
        <v>76</v>
      </c>
      <c r="AY1356" s="242" t="s">
        <v>140</v>
      </c>
    </row>
    <row r="1357" s="2" customFormat="1" ht="24.15" customHeight="1">
      <c r="A1357" s="39"/>
      <c r="B1357" s="40"/>
      <c r="C1357" s="219" t="s">
        <v>2396</v>
      </c>
      <c r="D1357" s="219" t="s">
        <v>143</v>
      </c>
      <c r="E1357" s="220" t="s">
        <v>2397</v>
      </c>
      <c r="F1357" s="221" t="s">
        <v>2393</v>
      </c>
      <c r="G1357" s="222" t="s">
        <v>218</v>
      </c>
      <c r="H1357" s="223">
        <v>8</v>
      </c>
      <c r="I1357" s="224"/>
      <c r="J1357" s="225">
        <f>ROUND(I1357*H1357,2)</f>
        <v>0</v>
      </c>
      <c r="K1357" s="221" t="s">
        <v>147</v>
      </c>
      <c r="L1357" s="45"/>
      <c r="M1357" s="226" t="s">
        <v>1</v>
      </c>
      <c r="N1357" s="227" t="s">
        <v>41</v>
      </c>
      <c r="O1357" s="92"/>
      <c r="P1357" s="228">
        <f>O1357*H1357</f>
        <v>0</v>
      </c>
      <c r="Q1357" s="228">
        <v>0.00029</v>
      </c>
      <c r="R1357" s="228">
        <f>Q1357*H1357</f>
        <v>0.00232</v>
      </c>
      <c r="S1357" s="228">
        <v>0</v>
      </c>
      <c r="T1357" s="229">
        <f>S1357*H1357</f>
        <v>0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30" t="s">
        <v>280</v>
      </c>
      <c r="AT1357" s="230" t="s">
        <v>143</v>
      </c>
      <c r="AU1357" s="230" t="s">
        <v>87</v>
      </c>
      <c r="AY1357" s="18" t="s">
        <v>140</v>
      </c>
      <c r="BE1357" s="231">
        <f>IF(N1357="základní",J1357,0)</f>
        <v>0</v>
      </c>
      <c r="BF1357" s="231">
        <f>IF(N1357="snížená",J1357,0)</f>
        <v>0</v>
      </c>
      <c r="BG1357" s="231">
        <f>IF(N1357="zákl. přenesená",J1357,0)</f>
        <v>0</v>
      </c>
      <c r="BH1357" s="231">
        <f>IF(N1357="sníž. přenesená",J1357,0)</f>
        <v>0</v>
      </c>
      <c r="BI1357" s="231">
        <f>IF(N1357="nulová",J1357,0)</f>
        <v>0</v>
      </c>
      <c r="BJ1357" s="18" t="s">
        <v>84</v>
      </c>
      <c r="BK1357" s="231">
        <f>ROUND(I1357*H1357,2)</f>
        <v>0</v>
      </c>
      <c r="BL1357" s="18" t="s">
        <v>280</v>
      </c>
      <c r="BM1357" s="230" t="s">
        <v>2398</v>
      </c>
    </row>
    <row r="1358" s="13" customFormat="1">
      <c r="A1358" s="13"/>
      <c r="B1358" s="232"/>
      <c r="C1358" s="233"/>
      <c r="D1358" s="234" t="s">
        <v>150</v>
      </c>
      <c r="E1358" s="235" t="s">
        <v>1</v>
      </c>
      <c r="F1358" s="236" t="s">
        <v>2399</v>
      </c>
      <c r="G1358" s="233"/>
      <c r="H1358" s="235" t="s">
        <v>1</v>
      </c>
      <c r="I1358" s="237"/>
      <c r="J1358" s="233"/>
      <c r="K1358" s="233"/>
      <c r="L1358" s="238"/>
      <c r="M1358" s="239"/>
      <c r="N1358" s="240"/>
      <c r="O1358" s="240"/>
      <c r="P1358" s="240"/>
      <c r="Q1358" s="240"/>
      <c r="R1358" s="240"/>
      <c r="S1358" s="240"/>
      <c r="T1358" s="24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2" t="s">
        <v>150</v>
      </c>
      <c r="AU1358" s="242" t="s">
        <v>87</v>
      </c>
      <c r="AV1358" s="13" t="s">
        <v>84</v>
      </c>
      <c r="AW1358" s="13" t="s">
        <v>32</v>
      </c>
      <c r="AX1358" s="13" t="s">
        <v>76</v>
      </c>
      <c r="AY1358" s="242" t="s">
        <v>140</v>
      </c>
    </row>
    <row r="1359" s="14" customFormat="1">
      <c r="A1359" s="14"/>
      <c r="B1359" s="243"/>
      <c r="C1359" s="244"/>
      <c r="D1359" s="234" t="s">
        <v>150</v>
      </c>
      <c r="E1359" s="245" t="s">
        <v>1</v>
      </c>
      <c r="F1359" s="246" t="s">
        <v>2400</v>
      </c>
      <c r="G1359" s="244"/>
      <c r="H1359" s="247">
        <v>8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3" t="s">
        <v>150</v>
      </c>
      <c r="AU1359" s="253" t="s">
        <v>87</v>
      </c>
      <c r="AV1359" s="14" t="s">
        <v>87</v>
      </c>
      <c r="AW1359" s="14" t="s">
        <v>32</v>
      </c>
      <c r="AX1359" s="14" t="s">
        <v>84</v>
      </c>
      <c r="AY1359" s="253" t="s">
        <v>140</v>
      </c>
    </row>
    <row r="1360" s="13" customFormat="1">
      <c r="A1360" s="13"/>
      <c r="B1360" s="232"/>
      <c r="C1360" s="233"/>
      <c r="D1360" s="234" t="s">
        <v>150</v>
      </c>
      <c r="E1360" s="235" t="s">
        <v>1</v>
      </c>
      <c r="F1360" s="236" t="s">
        <v>2221</v>
      </c>
      <c r="G1360" s="233"/>
      <c r="H1360" s="235" t="s">
        <v>1</v>
      </c>
      <c r="I1360" s="237"/>
      <c r="J1360" s="233"/>
      <c r="K1360" s="233"/>
      <c r="L1360" s="238"/>
      <c r="M1360" s="239"/>
      <c r="N1360" s="240"/>
      <c r="O1360" s="240"/>
      <c r="P1360" s="240"/>
      <c r="Q1360" s="240"/>
      <c r="R1360" s="240"/>
      <c r="S1360" s="240"/>
      <c r="T1360" s="24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2" t="s">
        <v>150</v>
      </c>
      <c r="AU1360" s="242" t="s">
        <v>87</v>
      </c>
      <c r="AV1360" s="13" t="s">
        <v>84</v>
      </c>
      <c r="AW1360" s="13" t="s">
        <v>32</v>
      </c>
      <c r="AX1360" s="13" t="s">
        <v>76</v>
      </c>
      <c r="AY1360" s="242" t="s">
        <v>140</v>
      </c>
    </row>
    <row r="1361" s="13" customFormat="1">
      <c r="A1361" s="13"/>
      <c r="B1361" s="232"/>
      <c r="C1361" s="233"/>
      <c r="D1361" s="234" t="s">
        <v>150</v>
      </c>
      <c r="E1361" s="235" t="s">
        <v>1</v>
      </c>
      <c r="F1361" s="236" t="s">
        <v>2369</v>
      </c>
      <c r="G1361" s="233"/>
      <c r="H1361" s="235" t="s">
        <v>1</v>
      </c>
      <c r="I1361" s="237"/>
      <c r="J1361" s="233"/>
      <c r="K1361" s="233"/>
      <c r="L1361" s="238"/>
      <c r="M1361" s="239"/>
      <c r="N1361" s="240"/>
      <c r="O1361" s="240"/>
      <c r="P1361" s="240"/>
      <c r="Q1361" s="240"/>
      <c r="R1361" s="240"/>
      <c r="S1361" s="240"/>
      <c r="T1361" s="24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2" t="s">
        <v>150</v>
      </c>
      <c r="AU1361" s="242" t="s">
        <v>87</v>
      </c>
      <c r="AV1361" s="13" t="s">
        <v>84</v>
      </c>
      <c r="AW1361" s="13" t="s">
        <v>32</v>
      </c>
      <c r="AX1361" s="13" t="s">
        <v>76</v>
      </c>
      <c r="AY1361" s="242" t="s">
        <v>140</v>
      </c>
    </row>
    <row r="1362" s="13" customFormat="1">
      <c r="A1362" s="13"/>
      <c r="B1362" s="232"/>
      <c r="C1362" s="233"/>
      <c r="D1362" s="234" t="s">
        <v>150</v>
      </c>
      <c r="E1362" s="235" t="s">
        <v>1</v>
      </c>
      <c r="F1362" s="236" t="s">
        <v>2370</v>
      </c>
      <c r="G1362" s="233"/>
      <c r="H1362" s="235" t="s">
        <v>1</v>
      </c>
      <c r="I1362" s="237"/>
      <c r="J1362" s="233"/>
      <c r="K1362" s="233"/>
      <c r="L1362" s="238"/>
      <c r="M1362" s="239"/>
      <c r="N1362" s="240"/>
      <c r="O1362" s="240"/>
      <c r="P1362" s="240"/>
      <c r="Q1362" s="240"/>
      <c r="R1362" s="240"/>
      <c r="S1362" s="240"/>
      <c r="T1362" s="24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2" t="s">
        <v>150</v>
      </c>
      <c r="AU1362" s="242" t="s">
        <v>87</v>
      </c>
      <c r="AV1362" s="13" t="s">
        <v>84</v>
      </c>
      <c r="AW1362" s="13" t="s">
        <v>32</v>
      </c>
      <c r="AX1362" s="13" t="s">
        <v>76</v>
      </c>
      <c r="AY1362" s="242" t="s">
        <v>140</v>
      </c>
    </row>
    <row r="1363" s="13" customFormat="1">
      <c r="A1363" s="13"/>
      <c r="B1363" s="232"/>
      <c r="C1363" s="233"/>
      <c r="D1363" s="234" t="s">
        <v>150</v>
      </c>
      <c r="E1363" s="235" t="s">
        <v>1</v>
      </c>
      <c r="F1363" s="236" t="s">
        <v>2371</v>
      </c>
      <c r="G1363" s="233"/>
      <c r="H1363" s="235" t="s">
        <v>1</v>
      </c>
      <c r="I1363" s="237"/>
      <c r="J1363" s="233"/>
      <c r="K1363" s="233"/>
      <c r="L1363" s="238"/>
      <c r="M1363" s="239"/>
      <c r="N1363" s="240"/>
      <c r="O1363" s="240"/>
      <c r="P1363" s="240"/>
      <c r="Q1363" s="240"/>
      <c r="R1363" s="240"/>
      <c r="S1363" s="240"/>
      <c r="T1363" s="24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2" t="s">
        <v>150</v>
      </c>
      <c r="AU1363" s="242" t="s">
        <v>87</v>
      </c>
      <c r="AV1363" s="13" t="s">
        <v>84</v>
      </c>
      <c r="AW1363" s="13" t="s">
        <v>32</v>
      </c>
      <c r="AX1363" s="13" t="s">
        <v>76</v>
      </c>
      <c r="AY1363" s="242" t="s">
        <v>140</v>
      </c>
    </row>
    <row r="1364" s="13" customFormat="1">
      <c r="A1364" s="13"/>
      <c r="B1364" s="232"/>
      <c r="C1364" s="233"/>
      <c r="D1364" s="234" t="s">
        <v>150</v>
      </c>
      <c r="E1364" s="235" t="s">
        <v>1</v>
      </c>
      <c r="F1364" s="236" t="s">
        <v>2372</v>
      </c>
      <c r="G1364" s="233"/>
      <c r="H1364" s="235" t="s">
        <v>1</v>
      </c>
      <c r="I1364" s="237"/>
      <c r="J1364" s="233"/>
      <c r="K1364" s="233"/>
      <c r="L1364" s="238"/>
      <c r="M1364" s="239"/>
      <c r="N1364" s="240"/>
      <c r="O1364" s="240"/>
      <c r="P1364" s="240"/>
      <c r="Q1364" s="240"/>
      <c r="R1364" s="240"/>
      <c r="S1364" s="240"/>
      <c r="T1364" s="241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2" t="s">
        <v>150</v>
      </c>
      <c r="AU1364" s="242" t="s">
        <v>87</v>
      </c>
      <c r="AV1364" s="13" t="s">
        <v>84</v>
      </c>
      <c r="AW1364" s="13" t="s">
        <v>32</v>
      </c>
      <c r="AX1364" s="13" t="s">
        <v>76</v>
      </c>
      <c r="AY1364" s="242" t="s">
        <v>140</v>
      </c>
    </row>
    <row r="1365" s="13" customFormat="1">
      <c r="A1365" s="13"/>
      <c r="B1365" s="232"/>
      <c r="C1365" s="233"/>
      <c r="D1365" s="234" t="s">
        <v>150</v>
      </c>
      <c r="E1365" s="235" t="s">
        <v>1</v>
      </c>
      <c r="F1365" s="236" t="s">
        <v>2373</v>
      </c>
      <c r="G1365" s="233"/>
      <c r="H1365" s="235" t="s">
        <v>1</v>
      </c>
      <c r="I1365" s="237"/>
      <c r="J1365" s="233"/>
      <c r="K1365" s="233"/>
      <c r="L1365" s="238"/>
      <c r="M1365" s="239"/>
      <c r="N1365" s="240"/>
      <c r="O1365" s="240"/>
      <c r="P1365" s="240"/>
      <c r="Q1365" s="240"/>
      <c r="R1365" s="240"/>
      <c r="S1365" s="240"/>
      <c r="T1365" s="24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2" t="s">
        <v>150</v>
      </c>
      <c r="AU1365" s="242" t="s">
        <v>87</v>
      </c>
      <c r="AV1365" s="13" t="s">
        <v>84</v>
      </c>
      <c r="AW1365" s="13" t="s">
        <v>32</v>
      </c>
      <c r="AX1365" s="13" t="s">
        <v>76</v>
      </c>
      <c r="AY1365" s="242" t="s">
        <v>140</v>
      </c>
    </row>
    <row r="1366" s="13" customFormat="1">
      <c r="A1366" s="13"/>
      <c r="B1366" s="232"/>
      <c r="C1366" s="233"/>
      <c r="D1366" s="234" t="s">
        <v>150</v>
      </c>
      <c r="E1366" s="235" t="s">
        <v>1</v>
      </c>
      <c r="F1366" s="236" t="s">
        <v>500</v>
      </c>
      <c r="G1366" s="233"/>
      <c r="H1366" s="235" t="s">
        <v>1</v>
      </c>
      <c r="I1366" s="237"/>
      <c r="J1366" s="233"/>
      <c r="K1366" s="233"/>
      <c r="L1366" s="238"/>
      <c r="M1366" s="239"/>
      <c r="N1366" s="240"/>
      <c r="O1366" s="240"/>
      <c r="P1366" s="240"/>
      <c r="Q1366" s="240"/>
      <c r="R1366" s="240"/>
      <c r="S1366" s="240"/>
      <c r="T1366" s="24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2" t="s">
        <v>150</v>
      </c>
      <c r="AU1366" s="242" t="s">
        <v>87</v>
      </c>
      <c r="AV1366" s="13" t="s">
        <v>84</v>
      </c>
      <c r="AW1366" s="13" t="s">
        <v>32</v>
      </c>
      <c r="AX1366" s="13" t="s">
        <v>76</v>
      </c>
      <c r="AY1366" s="242" t="s">
        <v>140</v>
      </c>
    </row>
    <row r="1367" s="2" customFormat="1" ht="24.15" customHeight="1">
      <c r="A1367" s="39"/>
      <c r="B1367" s="40"/>
      <c r="C1367" s="219" t="s">
        <v>2401</v>
      </c>
      <c r="D1367" s="219" t="s">
        <v>143</v>
      </c>
      <c r="E1367" s="220" t="s">
        <v>2402</v>
      </c>
      <c r="F1367" s="221" t="s">
        <v>2403</v>
      </c>
      <c r="G1367" s="222" t="s">
        <v>155</v>
      </c>
      <c r="H1367" s="223">
        <v>45</v>
      </c>
      <c r="I1367" s="224"/>
      <c r="J1367" s="225">
        <f>ROUND(I1367*H1367,2)</f>
        <v>0</v>
      </c>
      <c r="K1367" s="221" t="s">
        <v>147</v>
      </c>
      <c r="L1367" s="45"/>
      <c r="M1367" s="226" t="s">
        <v>1</v>
      </c>
      <c r="N1367" s="227" t="s">
        <v>41</v>
      </c>
      <c r="O1367" s="92"/>
      <c r="P1367" s="228">
        <f>O1367*H1367</f>
        <v>0</v>
      </c>
      <c r="Q1367" s="228">
        <v>0.00266</v>
      </c>
      <c r="R1367" s="228">
        <f>Q1367*H1367</f>
        <v>0.1197</v>
      </c>
      <c r="S1367" s="228">
        <v>0</v>
      </c>
      <c r="T1367" s="229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30" t="s">
        <v>280</v>
      </c>
      <c r="AT1367" s="230" t="s">
        <v>143</v>
      </c>
      <c r="AU1367" s="230" t="s">
        <v>87</v>
      </c>
      <c r="AY1367" s="18" t="s">
        <v>140</v>
      </c>
      <c r="BE1367" s="231">
        <f>IF(N1367="základní",J1367,0)</f>
        <v>0</v>
      </c>
      <c r="BF1367" s="231">
        <f>IF(N1367="snížená",J1367,0)</f>
        <v>0</v>
      </c>
      <c r="BG1367" s="231">
        <f>IF(N1367="zákl. přenesená",J1367,0)</f>
        <v>0</v>
      </c>
      <c r="BH1367" s="231">
        <f>IF(N1367="sníž. přenesená",J1367,0)</f>
        <v>0</v>
      </c>
      <c r="BI1367" s="231">
        <f>IF(N1367="nulová",J1367,0)</f>
        <v>0</v>
      </c>
      <c r="BJ1367" s="18" t="s">
        <v>84</v>
      </c>
      <c r="BK1367" s="231">
        <f>ROUND(I1367*H1367,2)</f>
        <v>0</v>
      </c>
      <c r="BL1367" s="18" t="s">
        <v>280</v>
      </c>
      <c r="BM1367" s="230" t="s">
        <v>2404</v>
      </c>
    </row>
    <row r="1368" s="13" customFormat="1">
      <c r="A1368" s="13"/>
      <c r="B1368" s="232"/>
      <c r="C1368" s="233"/>
      <c r="D1368" s="234" t="s">
        <v>150</v>
      </c>
      <c r="E1368" s="235" t="s">
        <v>1</v>
      </c>
      <c r="F1368" s="236" t="s">
        <v>2383</v>
      </c>
      <c r="G1368" s="233"/>
      <c r="H1368" s="235" t="s">
        <v>1</v>
      </c>
      <c r="I1368" s="237"/>
      <c r="J1368" s="233"/>
      <c r="K1368" s="233"/>
      <c r="L1368" s="238"/>
      <c r="M1368" s="239"/>
      <c r="N1368" s="240"/>
      <c r="O1368" s="240"/>
      <c r="P1368" s="240"/>
      <c r="Q1368" s="240"/>
      <c r="R1368" s="240"/>
      <c r="S1368" s="240"/>
      <c r="T1368" s="24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2" t="s">
        <v>150</v>
      </c>
      <c r="AU1368" s="242" t="s">
        <v>87</v>
      </c>
      <c r="AV1368" s="13" t="s">
        <v>84</v>
      </c>
      <c r="AW1368" s="13" t="s">
        <v>32</v>
      </c>
      <c r="AX1368" s="13" t="s">
        <v>76</v>
      </c>
      <c r="AY1368" s="242" t="s">
        <v>140</v>
      </c>
    </row>
    <row r="1369" s="13" customFormat="1">
      <c r="A1369" s="13"/>
      <c r="B1369" s="232"/>
      <c r="C1369" s="233"/>
      <c r="D1369" s="234" t="s">
        <v>150</v>
      </c>
      <c r="E1369" s="235" t="s">
        <v>1</v>
      </c>
      <c r="F1369" s="236" t="s">
        <v>2405</v>
      </c>
      <c r="G1369" s="233"/>
      <c r="H1369" s="235" t="s">
        <v>1</v>
      </c>
      <c r="I1369" s="237"/>
      <c r="J1369" s="233"/>
      <c r="K1369" s="233"/>
      <c r="L1369" s="238"/>
      <c r="M1369" s="239"/>
      <c r="N1369" s="240"/>
      <c r="O1369" s="240"/>
      <c r="P1369" s="240"/>
      <c r="Q1369" s="240"/>
      <c r="R1369" s="240"/>
      <c r="S1369" s="240"/>
      <c r="T1369" s="24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2" t="s">
        <v>150</v>
      </c>
      <c r="AU1369" s="242" t="s">
        <v>87</v>
      </c>
      <c r="AV1369" s="13" t="s">
        <v>84</v>
      </c>
      <c r="AW1369" s="13" t="s">
        <v>32</v>
      </c>
      <c r="AX1369" s="13" t="s">
        <v>76</v>
      </c>
      <c r="AY1369" s="242" t="s">
        <v>140</v>
      </c>
    </row>
    <row r="1370" s="14" customFormat="1">
      <c r="A1370" s="14"/>
      <c r="B1370" s="243"/>
      <c r="C1370" s="244"/>
      <c r="D1370" s="234" t="s">
        <v>150</v>
      </c>
      <c r="E1370" s="245" t="s">
        <v>1</v>
      </c>
      <c r="F1370" s="246" t="s">
        <v>2233</v>
      </c>
      <c r="G1370" s="244"/>
      <c r="H1370" s="247">
        <v>1.6499999999999999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150</v>
      </c>
      <c r="AU1370" s="253" t="s">
        <v>87</v>
      </c>
      <c r="AV1370" s="14" t="s">
        <v>87</v>
      </c>
      <c r="AW1370" s="14" t="s">
        <v>32</v>
      </c>
      <c r="AX1370" s="14" t="s">
        <v>76</v>
      </c>
      <c r="AY1370" s="253" t="s">
        <v>140</v>
      </c>
    </row>
    <row r="1371" s="13" customFormat="1">
      <c r="A1371" s="13"/>
      <c r="B1371" s="232"/>
      <c r="C1371" s="233"/>
      <c r="D1371" s="234" t="s">
        <v>150</v>
      </c>
      <c r="E1371" s="235" t="s">
        <v>1</v>
      </c>
      <c r="F1371" s="236" t="s">
        <v>2406</v>
      </c>
      <c r="G1371" s="233"/>
      <c r="H1371" s="235" t="s">
        <v>1</v>
      </c>
      <c r="I1371" s="237"/>
      <c r="J1371" s="233"/>
      <c r="K1371" s="233"/>
      <c r="L1371" s="238"/>
      <c r="M1371" s="239"/>
      <c r="N1371" s="240"/>
      <c r="O1371" s="240"/>
      <c r="P1371" s="240"/>
      <c r="Q1371" s="240"/>
      <c r="R1371" s="240"/>
      <c r="S1371" s="240"/>
      <c r="T1371" s="24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2" t="s">
        <v>150</v>
      </c>
      <c r="AU1371" s="242" t="s">
        <v>87</v>
      </c>
      <c r="AV1371" s="13" t="s">
        <v>84</v>
      </c>
      <c r="AW1371" s="13" t="s">
        <v>32</v>
      </c>
      <c r="AX1371" s="13" t="s">
        <v>76</v>
      </c>
      <c r="AY1371" s="242" t="s">
        <v>140</v>
      </c>
    </row>
    <row r="1372" s="14" customFormat="1">
      <c r="A1372" s="14"/>
      <c r="B1372" s="243"/>
      <c r="C1372" s="244"/>
      <c r="D1372" s="234" t="s">
        <v>150</v>
      </c>
      <c r="E1372" s="245" t="s">
        <v>1</v>
      </c>
      <c r="F1372" s="246" t="s">
        <v>2407</v>
      </c>
      <c r="G1372" s="244"/>
      <c r="H1372" s="247">
        <v>25.757999999999999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150</v>
      </c>
      <c r="AU1372" s="253" t="s">
        <v>87</v>
      </c>
      <c r="AV1372" s="14" t="s">
        <v>87</v>
      </c>
      <c r="AW1372" s="14" t="s">
        <v>32</v>
      </c>
      <c r="AX1372" s="14" t="s">
        <v>76</v>
      </c>
      <c r="AY1372" s="253" t="s">
        <v>140</v>
      </c>
    </row>
    <row r="1373" s="13" customFormat="1">
      <c r="A1373" s="13"/>
      <c r="B1373" s="232"/>
      <c r="C1373" s="233"/>
      <c r="D1373" s="234" t="s">
        <v>150</v>
      </c>
      <c r="E1373" s="235" t="s">
        <v>1</v>
      </c>
      <c r="F1373" s="236" t="s">
        <v>2408</v>
      </c>
      <c r="G1373" s="233"/>
      <c r="H1373" s="235" t="s">
        <v>1</v>
      </c>
      <c r="I1373" s="237"/>
      <c r="J1373" s="233"/>
      <c r="K1373" s="233"/>
      <c r="L1373" s="238"/>
      <c r="M1373" s="239"/>
      <c r="N1373" s="240"/>
      <c r="O1373" s="240"/>
      <c r="P1373" s="240"/>
      <c r="Q1373" s="240"/>
      <c r="R1373" s="240"/>
      <c r="S1373" s="240"/>
      <c r="T1373" s="24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2" t="s">
        <v>150</v>
      </c>
      <c r="AU1373" s="242" t="s">
        <v>87</v>
      </c>
      <c r="AV1373" s="13" t="s">
        <v>84</v>
      </c>
      <c r="AW1373" s="13" t="s">
        <v>32</v>
      </c>
      <c r="AX1373" s="13" t="s">
        <v>76</v>
      </c>
      <c r="AY1373" s="242" t="s">
        <v>140</v>
      </c>
    </row>
    <row r="1374" s="14" customFormat="1">
      <c r="A1374" s="14"/>
      <c r="B1374" s="243"/>
      <c r="C1374" s="244"/>
      <c r="D1374" s="234" t="s">
        <v>150</v>
      </c>
      <c r="E1374" s="245" t="s">
        <v>1</v>
      </c>
      <c r="F1374" s="246" t="s">
        <v>2409</v>
      </c>
      <c r="G1374" s="244"/>
      <c r="H1374" s="247">
        <v>7.04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150</v>
      </c>
      <c r="AU1374" s="253" t="s">
        <v>87</v>
      </c>
      <c r="AV1374" s="14" t="s">
        <v>87</v>
      </c>
      <c r="AW1374" s="14" t="s">
        <v>32</v>
      </c>
      <c r="AX1374" s="14" t="s">
        <v>76</v>
      </c>
      <c r="AY1374" s="253" t="s">
        <v>140</v>
      </c>
    </row>
    <row r="1375" s="13" customFormat="1">
      <c r="A1375" s="13"/>
      <c r="B1375" s="232"/>
      <c r="C1375" s="233"/>
      <c r="D1375" s="234" t="s">
        <v>150</v>
      </c>
      <c r="E1375" s="235" t="s">
        <v>1</v>
      </c>
      <c r="F1375" s="236" t="s">
        <v>2410</v>
      </c>
      <c r="G1375" s="233"/>
      <c r="H1375" s="235" t="s">
        <v>1</v>
      </c>
      <c r="I1375" s="237"/>
      <c r="J1375" s="233"/>
      <c r="K1375" s="233"/>
      <c r="L1375" s="238"/>
      <c r="M1375" s="239"/>
      <c r="N1375" s="240"/>
      <c r="O1375" s="240"/>
      <c r="P1375" s="240"/>
      <c r="Q1375" s="240"/>
      <c r="R1375" s="240"/>
      <c r="S1375" s="240"/>
      <c r="T1375" s="24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2" t="s">
        <v>150</v>
      </c>
      <c r="AU1375" s="242" t="s">
        <v>87</v>
      </c>
      <c r="AV1375" s="13" t="s">
        <v>84</v>
      </c>
      <c r="AW1375" s="13" t="s">
        <v>32</v>
      </c>
      <c r="AX1375" s="13" t="s">
        <v>76</v>
      </c>
      <c r="AY1375" s="242" t="s">
        <v>140</v>
      </c>
    </row>
    <row r="1376" s="14" customFormat="1">
      <c r="A1376" s="14"/>
      <c r="B1376" s="243"/>
      <c r="C1376" s="244"/>
      <c r="D1376" s="234" t="s">
        <v>150</v>
      </c>
      <c r="E1376" s="245" t="s">
        <v>1</v>
      </c>
      <c r="F1376" s="246" t="s">
        <v>2411</v>
      </c>
      <c r="G1376" s="244"/>
      <c r="H1376" s="247">
        <v>7.0199999999999996</v>
      </c>
      <c r="I1376" s="248"/>
      <c r="J1376" s="244"/>
      <c r="K1376" s="244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3" t="s">
        <v>150</v>
      </c>
      <c r="AU1376" s="253" t="s">
        <v>87</v>
      </c>
      <c r="AV1376" s="14" t="s">
        <v>87</v>
      </c>
      <c r="AW1376" s="14" t="s">
        <v>32</v>
      </c>
      <c r="AX1376" s="14" t="s">
        <v>76</v>
      </c>
      <c r="AY1376" s="253" t="s">
        <v>140</v>
      </c>
    </row>
    <row r="1377" s="14" customFormat="1">
      <c r="A1377" s="14"/>
      <c r="B1377" s="243"/>
      <c r="C1377" s="244"/>
      <c r="D1377" s="234" t="s">
        <v>150</v>
      </c>
      <c r="E1377" s="245" t="s">
        <v>1</v>
      </c>
      <c r="F1377" s="246" t="s">
        <v>2412</v>
      </c>
      <c r="G1377" s="244"/>
      <c r="H1377" s="247">
        <v>3.532</v>
      </c>
      <c r="I1377" s="248"/>
      <c r="J1377" s="244"/>
      <c r="K1377" s="244"/>
      <c r="L1377" s="249"/>
      <c r="M1377" s="250"/>
      <c r="N1377" s="251"/>
      <c r="O1377" s="251"/>
      <c r="P1377" s="251"/>
      <c r="Q1377" s="251"/>
      <c r="R1377" s="251"/>
      <c r="S1377" s="251"/>
      <c r="T1377" s="252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3" t="s">
        <v>150</v>
      </c>
      <c r="AU1377" s="253" t="s">
        <v>87</v>
      </c>
      <c r="AV1377" s="14" t="s">
        <v>87</v>
      </c>
      <c r="AW1377" s="14" t="s">
        <v>32</v>
      </c>
      <c r="AX1377" s="14" t="s">
        <v>76</v>
      </c>
      <c r="AY1377" s="253" t="s">
        <v>140</v>
      </c>
    </row>
    <row r="1378" s="15" customFormat="1">
      <c r="A1378" s="15"/>
      <c r="B1378" s="254"/>
      <c r="C1378" s="255"/>
      <c r="D1378" s="234" t="s">
        <v>150</v>
      </c>
      <c r="E1378" s="256" t="s">
        <v>1</v>
      </c>
      <c r="F1378" s="257" t="s">
        <v>173</v>
      </c>
      <c r="G1378" s="255"/>
      <c r="H1378" s="258">
        <v>45</v>
      </c>
      <c r="I1378" s="259"/>
      <c r="J1378" s="255"/>
      <c r="K1378" s="255"/>
      <c r="L1378" s="260"/>
      <c r="M1378" s="261"/>
      <c r="N1378" s="262"/>
      <c r="O1378" s="262"/>
      <c r="P1378" s="262"/>
      <c r="Q1378" s="262"/>
      <c r="R1378" s="262"/>
      <c r="S1378" s="262"/>
      <c r="T1378" s="263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64" t="s">
        <v>150</v>
      </c>
      <c r="AU1378" s="264" t="s">
        <v>87</v>
      </c>
      <c r="AV1378" s="15" t="s">
        <v>148</v>
      </c>
      <c r="AW1378" s="15" t="s">
        <v>32</v>
      </c>
      <c r="AX1378" s="15" t="s">
        <v>84</v>
      </c>
      <c r="AY1378" s="264" t="s">
        <v>140</v>
      </c>
    </row>
    <row r="1379" s="13" customFormat="1">
      <c r="A1379" s="13"/>
      <c r="B1379" s="232"/>
      <c r="C1379" s="233"/>
      <c r="D1379" s="234" t="s">
        <v>150</v>
      </c>
      <c r="E1379" s="235" t="s">
        <v>1</v>
      </c>
      <c r="F1379" s="236" t="s">
        <v>2221</v>
      </c>
      <c r="G1379" s="233"/>
      <c r="H1379" s="235" t="s">
        <v>1</v>
      </c>
      <c r="I1379" s="237"/>
      <c r="J1379" s="233"/>
      <c r="K1379" s="233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2" t="s">
        <v>150</v>
      </c>
      <c r="AU1379" s="242" t="s">
        <v>87</v>
      </c>
      <c r="AV1379" s="13" t="s">
        <v>84</v>
      </c>
      <c r="AW1379" s="13" t="s">
        <v>32</v>
      </c>
      <c r="AX1379" s="13" t="s">
        <v>76</v>
      </c>
      <c r="AY1379" s="242" t="s">
        <v>140</v>
      </c>
    </row>
    <row r="1380" s="13" customFormat="1">
      <c r="A1380" s="13"/>
      <c r="B1380" s="232"/>
      <c r="C1380" s="233"/>
      <c r="D1380" s="234" t="s">
        <v>150</v>
      </c>
      <c r="E1380" s="235" t="s">
        <v>1</v>
      </c>
      <c r="F1380" s="236" t="s">
        <v>2369</v>
      </c>
      <c r="G1380" s="233"/>
      <c r="H1380" s="235" t="s">
        <v>1</v>
      </c>
      <c r="I1380" s="237"/>
      <c r="J1380" s="233"/>
      <c r="K1380" s="233"/>
      <c r="L1380" s="238"/>
      <c r="M1380" s="239"/>
      <c r="N1380" s="240"/>
      <c r="O1380" s="240"/>
      <c r="P1380" s="240"/>
      <c r="Q1380" s="240"/>
      <c r="R1380" s="240"/>
      <c r="S1380" s="240"/>
      <c r="T1380" s="241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2" t="s">
        <v>150</v>
      </c>
      <c r="AU1380" s="242" t="s">
        <v>87</v>
      </c>
      <c r="AV1380" s="13" t="s">
        <v>84</v>
      </c>
      <c r="AW1380" s="13" t="s">
        <v>32</v>
      </c>
      <c r="AX1380" s="13" t="s">
        <v>76</v>
      </c>
      <c r="AY1380" s="242" t="s">
        <v>140</v>
      </c>
    </row>
    <row r="1381" s="13" customFormat="1">
      <c r="A1381" s="13"/>
      <c r="B1381" s="232"/>
      <c r="C1381" s="233"/>
      <c r="D1381" s="234" t="s">
        <v>150</v>
      </c>
      <c r="E1381" s="235" t="s">
        <v>1</v>
      </c>
      <c r="F1381" s="236" t="s">
        <v>2370</v>
      </c>
      <c r="G1381" s="233"/>
      <c r="H1381" s="235" t="s">
        <v>1</v>
      </c>
      <c r="I1381" s="237"/>
      <c r="J1381" s="233"/>
      <c r="K1381" s="233"/>
      <c r="L1381" s="238"/>
      <c r="M1381" s="239"/>
      <c r="N1381" s="240"/>
      <c r="O1381" s="240"/>
      <c r="P1381" s="240"/>
      <c r="Q1381" s="240"/>
      <c r="R1381" s="240"/>
      <c r="S1381" s="240"/>
      <c r="T1381" s="24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2" t="s">
        <v>150</v>
      </c>
      <c r="AU1381" s="242" t="s">
        <v>87</v>
      </c>
      <c r="AV1381" s="13" t="s">
        <v>84</v>
      </c>
      <c r="AW1381" s="13" t="s">
        <v>32</v>
      </c>
      <c r="AX1381" s="13" t="s">
        <v>76</v>
      </c>
      <c r="AY1381" s="242" t="s">
        <v>140</v>
      </c>
    </row>
    <row r="1382" s="13" customFormat="1">
      <c r="A1382" s="13"/>
      <c r="B1382" s="232"/>
      <c r="C1382" s="233"/>
      <c r="D1382" s="234" t="s">
        <v>150</v>
      </c>
      <c r="E1382" s="235" t="s">
        <v>1</v>
      </c>
      <c r="F1382" s="236" t="s">
        <v>2371</v>
      </c>
      <c r="G1382" s="233"/>
      <c r="H1382" s="235" t="s">
        <v>1</v>
      </c>
      <c r="I1382" s="237"/>
      <c r="J1382" s="233"/>
      <c r="K1382" s="233"/>
      <c r="L1382" s="238"/>
      <c r="M1382" s="239"/>
      <c r="N1382" s="240"/>
      <c r="O1382" s="240"/>
      <c r="P1382" s="240"/>
      <c r="Q1382" s="240"/>
      <c r="R1382" s="240"/>
      <c r="S1382" s="240"/>
      <c r="T1382" s="241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2" t="s">
        <v>150</v>
      </c>
      <c r="AU1382" s="242" t="s">
        <v>87</v>
      </c>
      <c r="AV1382" s="13" t="s">
        <v>84</v>
      </c>
      <c r="AW1382" s="13" t="s">
        <v>32</v>
      </c>
      <c r="AX1382" s="13" t="s">
        <v>76</v>
      </c>
      <c r="AY1382" s="242" t="s">
        <v>140</v>
      </c>
    </row>
    <row r="1383" s="13" customFormat="1">
      <c r="A1383" s="13"/>
      <c r="B1383" s="232"/>
      <c r="C1383" s="233"/>
      <c r="D1383" s="234" t="s">
        <v>150</v>
      </c>
      <c r="E1383" s="235" t="s">
        <v>1</v>
      </c>
      <c r="F1383" s="236" t="s">
        <v>2372</v>
      </c>
      <c r="G1383" s="233"/>
      <c r="H1383" s="235" t="s">
        <v>1</v>
      </c>
      <c r="I1383" s="237"/>
      <c r="J1383" s="233"/>
      <c r="K1383" s="233"/>
      <c r="L1383" s="238"/>
      <c r="M1383" s="239"/>
      <c r="N1383" s="240"/>
      <c r="O1383" s="240"/>
      <c r="P1383" s="240"/>
      <c r="Q1383" s="240"/>
      <c r="R1383" s="240"/>
      <c r="S1383" s="240"/>
      <c r="T1383" s="24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2" t="s">
        <v>150</v>
      </c>
      <c r="AU1383" s="242" t="s">
        <v>87</v>
      </c>
      <c r="AV1383" s="13" t="s">
        <v>84</v>
      </c>
      <c r="AW1383" s="13" t="s">
        <v>32</v>
      </c>
      <c r="AX1383" s="13" t="s">
        <v>76</v>
      </c>
      <c r="AY1383" s="242" t="s">
        <v>140</v>
      </c>
    </row>
    <row r="1384" s="13" customFormat="1">
      <c r="A1384" s="13"/>
      <c r="B1384" s="232"/>
      <c r="C1384" s="233"/>
      <c r="D1384" s="234" t="s">
        <v>150</v>
      </c>
      <c r="E1384" s="235" t="s">
        <v>1</v>
      </c>
      <c r="F1384" s="236" t="s">
        <v>2373</v>
      </c>
      <c r="G1384" s="233"/>
      <c r="H1384" s="235" t="s">
        <v>1</v>
      </c>
      <c r="I1384" s="237"/>
      <c r="J1384" s="233"/>
      <c r="K1384" s="233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2" t="s">
        <v>150</v>
      </c>
      <c r="AU1384" s="242" t="s">
        <v>87</v>
      </c>
      <c r="AV1384" s="13" t="s">
        <v>84</v>
      </c>
      <c r="AW1384" s="13" t="s">
        <v>32</v>
      </c>
      <c r="AX1384" s="13" t="s">
        <v>76</v>
      </c>
      <c r="AY1384" s="242" t="s">
        <v>140</v>
      </c>
    </row>
    <row r="1385" s="13" customFormat="1">
      <c r="A1385" s="13"/>
      <c r="B1385" s="232"/>
      <c r="C1385" s="233"/>
      <c r="D1385" s="234" t="s">
        <v>150</v>
      </c>
      <c r="E1385" s="235" t="s">
        <v>1</v>
      </c>
      <c r="F1385" s="236" t="s">
        <v>500</v>
      </c>
      <c r="G1385" s="233"/>
      <c r="H1385" s="235" t="s">
        <v>1</v>
      </c>
      <c r="I1385" s="237"/>
      <c r="J1385" s="233"/>
      <c r="K1385" s="233"/>
      <c r="L1385" s="238"/>
      <c r="M1385" s="239"/>
      <c r="N1385" s="240"/>
      <c r="O1385" s="240"/>
      <c r="P1385" s="240"/>
      <c r="Q1385" s="240"/>
      <c r="R1385" s="240"/>
      <c r="S1385" s="240"/>
      <c r="T1385" s="24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2" t="s">
        <v>150</v>
      </c>
      <c r="AU1385" s="242" t="s">
        <v>87</v>
      </c>
      <c r="AV1385" s="13" t="s">
        <v>84</v>
      </c>
      <c r="AW1385" s="13" t="s">
        <v>32</v>
      </c>
      <c r="AX1385" s="13" t="s">
        <v>76</v>
      </c>
      <c r="AY1385" s="242" t="s">
        <v>140</v>
      </c>
    </row>
    <row r="1386" s="2" customFormat="1" ht="16.5" customHeight="1">
      <c r="A1386" s="39"/>
      <c r="B1386" s="40"/>
      <c r="C1386" s="219" t="s">
        <v>2413</v>
      </c>
      <c r="D1386" s="219" t="s">
        <v>143</v>
      </c>
      <c r="E1386" s="220" t="s">
        <v>2414</v>
      </c>
      <c r="F1386" s="221" t="s">
        <v>2415</v>
      </c>
      <c r="G1386" s="222" t="s">
        <v>218</v>
      </c>
      <c r="H1386" s="223">
        <v>19</v>
      </c>
      <c r="I1386" s="224"/>
      <c r="J1386" s="225">
        <f>ROUND(I1386*H1386,2)</f>
        <v>0</v>
      </c>
      <c r="K1386" s="221" t="s">
        <v>147</v>
      </c>
      <c r="L1386" s="45"/>
      <c r="M1386" s="226" t="s">
        <v>1</v>
      </c>
      <c r="N1386" s="227" t="s">
        <v>41</v>
      </c>
      <c r="O1386" s="92"/>
      <c r="P1386" s="228">
        <f>O1386*H1386</f>
        <v>0</v>
      </c>
      <c r="Q1386" s="228">
        <v>0.00050000000000000001</v>
      </c>
      <c r="R1386" s="228">
        <f>Q1386*H1386</f>
        <v>0.0094999999999999998</v>
      </c>
      <c r="S1386" s="228">
        <v>0</v>
      </c>
      <c r="T1386" s="229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30" t="s">
        <v>280</v>
      </c>
      <c r="AT1386" s="230" t="s">
        <v>143</v>
      </c>
      <c r="AU1386" s="230" t="s">
        <v>87</v>
      </c>
      <c r="AY1386" s="18" t="s">
        <v>140</v>
      </c>
      <c r="BE1386" s="231">
        <f>IF(N1386="základní",J1386,0)</f>
        <v>0</v>
      </c>
      <c r="BF1386" s="231">
        <f>IF(N1386="snížená",J1386,0)</f>
        <v>0</v>
      </c>
      <c r="BG1386" s="231">
        <f>IF(N1386="zákl. přenesená",J1386,0)</f>
        <v>0</v>
      </c>
      <c r="BH1386" s="231">
        <f>IF(N1386="sníž. přenesená",J1386,0)</f>
        <v>0</v>
      </c>
      <c r="BI1386" s="231">
        <f>IF(N1386="nulová",J1386,0)</f>
        <v>0</v>
      </c>
      <c r="BJ1386" s="18" t="s">
        <v>84</v>
      </c>
      <c r="BK1386" s="231">
        <f>ROUND(I1386*H1386,2)</f>
        <v>0</v>
      </c>
      <c r="BL1386" s="18" t="s">
        <v>280</v>
      </c>
      <c r="BM1386" s="230" t="s">
        <v>2416</v>
      </c>
    </row>
    <row r="1387" s="13" customFormat="1">
      <c r="A1387" s="13"/>
      <c r="B1387" s="232"/>
      <c r="C1387" s="233"/>
      <c r="D1387" s="234" t="s">
        <v>150</v>
      </c>
      <c r="E1387" s="235" t="s">
        <v>1</v>
      </c>
      <c r="F1387" s="236" t="s">
        <v>2383</v>
      </c>
      <c r="G1387" s="233"/>
      <c r="H1387" s="235" t="s">
        <v>1</v>
      </c>
      <c r="I1387" s="237"/>
      <c r="J1387" s="233"/>
      <c r="K1387" s="233"/>
      <c r="L1387" s="238"/>
      <c r="M1387" s="239"/>
      <c r="N1387" s="240"/>
      <c r="O1387" s="240"/>
      <c r="P1387" s="240"/>
      <c r="Q1387" s="240"/>
      <c r="R1387" s="240"/>
      <c r="S1387" s="240"/>
      <c r="T1387" s="241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2" t="s">
        <v>150</v>
      </c>
      <c r="AU1387" s="242" t="s">
        <v>87</v>
      </c>
      <c r="AV1387" s="13" t="s">
        <v>84</v>
      </c>
      <c r="AW1387" s="13" t="s">
        <v>32</v>
      </c>
      <c r="AX1387" s="13" t="s">
        <v>76</v>
      </c>
      <c r="AY1387" s="242" t="s">
        <v>140</v>
      </c>
    </row>
    <row r="1388" s="13" customFormat="1">
      <c r="A1388" s="13"/>
      <c r="B1388" s="232"/>
      <c r="C1388" s="233"/>
      <c r="D1388" s="234" t="s">
        <v>150</v>
      </c>
      <c r="E1388" s="235" t="s">
        <v>1</v>
      </c>
      <c r="F1388" s="236" t="s">
        <v>2405</v>
      </c>
      <c r="G1388" s="233"/>
      <c r="H1388" s="235" t="s">
        <v>1</v>
      </c>
      <c r="I1388" s="237"/>
      <c r="J1388" s="233"/>
      <c r="K1388" s="233"/>
      <c r="L1388" s="238"/>
      <c r="M1388" s="239"/>
      <c r="N1388" s="240"/>
      <c r="O1388" s="240"/>
      <c r="P1388" s="240"/>
      <c r="Q1388" s="240"/>
      <c r="R1388" s="240"/>
      <c r="S1388" s="240"/>
      <c r="T1388" s="24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2" t="s">
        <v>150</v>
      </c>
      <c r="AU1388" s="242" t="s">
        <v>87</v>
      </c>
      <c r="AV1388" s="13" t="s">
        <v>84</v>
      </c>
      <c r="AW1388" s="13" t="s">
        <v>32</v>
      </c>
      <c r="AX1388" s="13" t="s">
        <v>76</v>
      </c>
      <c r="AY1388" s="242" t="s">
        <v>140</v>
      </c>
    </row>
    <row r="1389" s="14" customFormat="1">
      <c r="A1389" s="14"/>
      <c r="B1389" s="243"/>
      <c r="C1389" s="244"/>
      <c r="D1389" s="234" t="s">
        <v>150</v>
      </c>
      <c r="E1389" s="245" t="s">
        <v>1</v>
      </c>
      <c r="F1389" s="246" t="s">
        <v>1611</v>
      </c>
      <c r="G1389" s="244"/>
      <c r="H1389" s="247">
        <v>1.5</v>
      </c>
      <c r="I1389" s="248"/>
      <c r="J1389" s="244"/>
      <c r="K1389" s="244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3" t="s">
        <v>150</v>
      </c>
      <c r="AU1389" s="253" t="s">
        <v>87</v>
      </c>
      <c r="AV1389" s="14" t="s">
        <v>87</v>
      </c>
      <c r="AW1389" s="14" t="s">
        <v>32</v>
      </c>
      <c r="AX1389" s="14" t="s">
        <v>76</v>
      </c>
      <c r="AY1389" s="253" t="s">
        <v>140</v>
      </c>
    </row>
    <row r="1390" s="13" customFormat="1">
      <c r="A1390" s="13"/>
      <c r="B1390" s="232"/>
      <c r="C1390" s="233"/>
      <c r="D1390" s="234" t="s">
        <v>150</v>
      </c>
      <c r="E1390" s="235" t="s">
        <v>1</v>
      </c>
      <c r="F1390" s="236" t="s">
        <v>2406</v>
      </c>
      <c r="G1390" s="233"/>
      <c r="H1390" s="235" t="s">
        <v>1</v>
      </c>
      <c r="I1390" s="237"/>
      <c r="J1390" s="233"/>
      <c r="K1390" s="233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2" t="s">
        <v>150</v>
      </c>
      <c r="AU1390" s="242" t="s">
        <v>87</v>
      </c>
      <c r="AV1390" s="13" t="s">
        <v>84</v>
      </c>
      <c r="AW1390" s="13" t="s">
        <v>32</v>
      </c>
      <c r="AX1390" s="13" t="s">
        <v>76</v>
      </c>
      <c r="AY1390" s="242" t="s">
        <v>140</v>
      </c>
    </row>
    <row r="1391" s="14" customFormat="1">
      <c r="A1391" s="14"/>
      <c r="B1391" s="243"/>
      <c r="C1391" s="244"/>
      <c r="D1391" s="234" t="s">
        <v>150</v>
      </c>
      <c r="E1391" s="245" t="s">
        <v>1</v>
      </c>
      <c r="F1391" s="246" t="s">
        <v>2417</v>
      </c>
      <c r="G1391" s="244"/>
      <c r="H1391" s="247">
        <v>8.3499999999999996</v>
      </c>
      <c r="I1391" s="248"/>
      <c r="J1391" s="244"/>
      <c r="K1391" s="244"/>
      <c r="L1391" s="249"/>
      <c r="M1391" s="250"/>
      <c r="N1391" s="251"/>
      <c r="O1391" s="251"/>
      <c r="P1391" s="251"/>
      <c r="Q1391" s="251"/>
      <c r="R1391" s="251"/>
      <c r="S1391" s="251"/>
      <c r="T1391" s="252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3" t="s">
        <v>150</v>
      </c>
      <c r="AU1391" s="253" t="s">
        <v>87</v>
      </c>
      <c r="AV1391" s="14" t="s">
        <v>87</v>
      </c>
      <c r="AW1391" s="14" t="s">
        <v>32</v>
      </c>
      <c r="AX1391" s="14" t="s">
        <v>76</v>
      </c>
      <c r="AY1391" s="253" t="s">
        <v>140</v>
      </c>
    </row>
    <row r="1392" s="13" customFormat="1">
      <c r="A1392" s="13"/>
      <c r="B1392" s="232"/>
      <c r="C1392" s="233"/>
      <c r="D1392" s="234" t="s">
        <v>150</v>
      </c>
      <c r="E1392" s="235" t="s">
        <v>1</v>
      </c>
      <c r="F1392" s="236" t="s">
        <v>2418</v>
      </c>
      <c r="G1392" s="233"/>
      <c r="H1392" s="235" t="s">
        <v>1</v>
      </c>
      <c r="I1392" s="237"/>
      <c r="J1392" s="233"/>
      <c r="K1392" s="233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150</v>
      </c>
      <c r="AU1392" s="242" t="s">
        <v>87</v>
      </c>
      <c r="AV1392" s="13" t="s">
        <v>84</v>
      </c>
      <c r="AW1392" s="13" t="s">
        <v>32</v>
      </c>
      <c r="AX1392" s="13" t="s">
        <v>76</v>
      </c>
      <c r="AY1392" s="242" t="s">
        <v>140</v>
      </c>
    </row>
    <row r="1393" s="14" customFormat="1">
      <c r="A1393" s="14"/>
      <c r="B1393" s="243"/>
      <c r="C1393" s="244"/>
      <c r="D1393" s="234" t="s">
        <v>150</v>
      </c>
      <c r="E1393" s="245" t="s">
        <v>1</v>
      </c>
      <c r="F1393" s="246" t="s">
        <v>2419</v>
      </c>
      <c r="G1393" s="244"/>
      <c r="H1393" s="247">
        <v>3.2000000000000002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3" t="s">
        <v>150</v>
      </c>
      <c r="AU1393" s="253" t="s">
        <v>87</v>
      </c>
      <c r="AV1393" s="14" t="s">
        <v>87</v>
      </c>
      <c r="AW1393" s="14" t="s">
        <v>32</v>
      </c>
      <c r="AX1393" s="14" t="s">
        <v>76</v>
      </c>
      <c r="AY1393" s="253" t="s">
        <v>140</v>
      </c>
    </row>
    <row r="1394" s="13" customFormat="1">
      <c r="A1394" s="13"/>
      <c r="B1394" s="232"/>
      <c r="C1394" s="233"/>
      <c r="D1394" s="234" t="s">
        <v>150</v>
      </c>
      <c r="E1394" s="235" t="s">
        <v>1</v>
      </c>
      <c r="F1394" s="236" t="s">
        <v>2410</v>
      </c>
      <c r="G1394" s="233"/>
      <c r="H1394" s="235" t="s">
        <v>1</v>
      </c>
      <c r="I1394" s="237"/>
      <c r="J1394" s="233"/>
      <c r="K1394" s="233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150</v>
      </c>
      <c r="AU1394" s="242" t="s">
        <v>87</v>
      </c>
      <c r="AV1394" s="13" t="s">
        <v>84</v>
      </c>
      <c r="AW1394" s="13" t="s">
        <v>32</v>
      </c>
      <c r="AX1394" s="13" t="s">
        <v>76</v>
      </c>
      <c r="AY1394" s="242" t="s">
        <v>140</v>
      </c>
    </row>
    <row r="1395" s="14" customFormat="1">
      <c r="A1395" s="14"/>
      <c r="B1395" s="243"/>
      <c r="C1395" s="244"/>
      <c r="D1395" s="234" t="s">
        <v>150</v>
      </c>
      <c r="E1395" s="245" t="s">
        <v>1</v>
      </c>
      <c r="F1395" s="246" t="s">
        <v>2420</v>
      </c>
      <c r="G1395" s="244"/>
      <c r="H1395" s="247">
        <v>3.6000000000000001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150</v>
      </c>
      <c r="AU1395" s="253" t="s">
        <v>87</v>
      </c>
      <c r="AV1395" s="14" t="s">
        <v>87</v>
      </c>
      <c r="AW1395" s="14" t="s">
        <v>32</v>
      </c>
      <c r="AX1395" s="14" t="s">
        <v>76</v>
      </c>
      <c r="AY1395" s="253" t="s">
        <v>140</v>
      </c>
    </row>
    <row r="1396" s="14" customFormat="1">
      <c r="A1396" s="14"/>
      <c r="B1396" s="243"/>
      <c r="C1396" s="244"/>
      <c r="D1396" s="234" t="s">
        <v>150</v>
      </c>
      <c r="E1396" s="245" t="s">
        <v>1</v>
      </c>
      <c r="F1396" s="246" t="s">
        <v>2421</v>
      </c>
      <c r="G1396" s="244"/>
      <c r="H1396" s="247">
        <v>2.3500000000000001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150</v>
      </c>
      <c r="AU1396" s="253" t="s">
        <v>87</v>
      </c>
      <c r="AV1396" s="14" t="s">
        <v>87</v>
      </c>
      <c r="AW1396" s="14" t="s">
        <v>32</v>
      </c>
      <c r="AX1396" s="14" t="s">
        <v>76</v>
      </c>
      <c r="AY1396" s="253" t="s">
        <v>140</v>
      </c>
    </row>
    <row r="1397" s="15" customFormat="1">
      <c r="A1397" s="15"/>
      <c r="B1397" s="254"/>
      <c r="C1397" s="255"/>
      <c r="D1397" s="234" t="s">
        <v>150</v>
      </c>
      <c r="E1397" s="256" t="s">
        <v>1</v>
      </c>
      <c r="F1397" s="257" t="s">
        <v>173</v>
      </c>
      <c r="G1397" s="255"/>
      <c r="H1397" s="258">
        <v>19.000000000000004</v>
      </c>
      <c r="I1397" s="259"/>
      <c r="J1397" s="255"/>
      <c r="K1397" s="255"/>
      <c r="L1397" s="260"/>
      <c r="M1397" s="261"/>
      <c r="N1397" s="262"/>
      <c r="O1397" s="262"/>
      <c r="P1397" s="262"/>
      <c r="Q1397" s="262"/>
      <c r="R1397" s="262"/>
      <c r="S1397" s="262"/>
      <c r="T1397" s="263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4" t="s">
        <v>150</v>
      </c>
      <c r="AU1397" s="264" t="s">
        <v>87</v>
      </c>
      <c r="AV1397" s="15" t="s">
        <v>148</v>
      </c>
      <c r="AW1397" s="15" t="s">
        <v>32</v>
      </c>
      <c r="AX1397" s="15" t="s">
        <v>84</v>
      </c>
      <c r="AY1397" s="264" t="s">
        <v>140</v>
      </c>
    </row>
    <row r="1398" s="13" customFormat="1">
      <c r="A1398" s="13"/>
      <c r="B1398" s="232"/>
      <c r="C1398" s="233"/>
      <c r="D1398" s="234" t="s">
        <v>150</v>
      </c>
      <c r="E1398" s="235" t="s">
        <v>1</v>
      </c>
      <c r="F1398" s="236" t="s">
        <v>2221</v>
      </c>
      <c r="G1398" s="233"/>
      <c r="H1398" s="235" t="s">
        <v>1</v>
      </c>
      <c r="I1398" s="237"/>
      <c r="J1398" s="233"/>
      <c r="K1398" s="233"/>
      <c r="L1398" s="238"/>
      <c r="M1398" s="239"/>
      <c r="N1398" s="240"/>
      <c r="O1398" s="240"/>
      <c r="P1398" s="240"/>
      <c r="Q1398" s="240"/>
      <c r="R1398" s="240"/>
      <c r="S1398" s="240"/>
      <c r="T1398" s="24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2" t="s">
        <v>150</v>
      </c>
      <c r="AU1398" s="242" t="s">
        <v>87</v>
      </c>
      <c r="AV1398" s="13" t="s">
        <v>84</v>
      </c>
      <c r="AW1398" s="13" t="s">
        <v>32</v>
      </c>
      <c r="AX1398" s="13" t="s">
        <v>76</v>
      </c>
      <c r="AY1398" s="242" t="s">
        <v>140</v>
      </c>
    </row>
    <row r="1399" s="13" customFormat="1">
      <c r="A1399" s="13"/>
      <c r="B1399" s="232"/>
      <c r="C1399" s="233"/>
      <c r="D1399" s="234" t="s">
        <v>150</v>
      </c>
      <c r="E1399" s="235" t="s">
        <v>1</v>
      </c>
      <c r="F1399" s="236" t="s">
        <v>2369</v>
      </c>
      <c r="G1399" s="233"/>
      <c r="H1399" s="235" t="s">
        <v>1</v>
      </c>
      <c r="I1399" s="237"/>
      <c r="J1399" s="233"/>
      <c r="K1399" s="233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2" t="s">
        <v>150</v>
      </c>
      <c r="AU1399" s="242" t="s">
        <v>87</v>
      </c>
      <c r="AV1399" s="13" t="s">
        <v>84</v>
      </c>
      <c r="AW1399" s="13" t="s">
        <v>32</v>
      </c>
      <c r="AX1399" s="13" t="s">
        <v>76</v>
      </c>
      <c r="AY1399" s="242" t="s">
        <v>140</v>
      </c>
    </row>
    <row r="1400" s="13" customFormat="1">
      <c r="A1400" s="13"/>
      <c r="B1400" s="232"/>
      <c r="C1400" s="233"/>
      <c r="D1400" s="234" t="s">
        <v>150</v>
      </c>
      <c r="E1400" s="235" t="s">
        <v>1</v>
      </c>
      <c r="F1400" s="236" t="s">
        <v>2370</v>
      </c>
      <c r="G1400" s="233"/>
      <c r="H1400" s="235" t="s">
        <v>1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150</v>
      </c>
      <c r="AU1400" s="242" t="s">
        <v>87</v>
      </c>
      <c r="AV1400" s="13" t="s">
        <v>84</v>
      </c>
      <c r="AW1400" s="13" t="s">
        <v>32</v>
      </c>
      <c r="AX1400" s="13" t="s">
        <v>76</v>
      </c>
      <c r="AY1400" s="242" t="s">
        <v>140</v>
      </c>
    </row>
    <row r="1401" s="13" customFormat="1">
      <c r="A1401" s="13"/>
      <c r="B1401" s="232"/>
      <c r="C1401" s="233"/>
      <c r="D1401" s="234" t="s">
        <v>150</v>
      </c>
      <c r="E1401" s="235" t="s">
        <v>1</v>
      </c>
      <c r="F1401" s="236" t="s">
        <v>2371</v>
      </c>
      <c r="G1401" s="233"/>
      <c r="H1401" s="235" t="s">
        <v>1</v>
      </c>
      <c r="I1401" s="237"/>
      <c r="J1401" s="233"/>
      <c r="K1401" s="233"/>
      <c r="L1401" s="238"/>
      <c r="M1401" s="239"/>
      <c r="N1401" s="240"/>
      <c r="O1401" s="240"/>
      <c r="P1401" s="240"/>
      <c r="Q1401" s="240"/>
      <c r="R1401" s="240"/>
      <c r="S1401" s="240"/>
      <c r="T1401" s="24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2" t="s">
        <v>150</v>
      </c>
      <c r="AU1401" s="242" t="s">
        <v>87</v>
      </c>
      <c r="AV1401" s="13" t="s">
        <v>84</v>
      </c>
      <c r="AW1401" s="13" t="s">
        <v>32</v>
      </c>
      <c r="AX1401" s="13" t="s">
        <v>76</v>
      </c>
      <c r="AY1401" s="242" t="s">
        <v>140</v>
      </c>
    </row>
    <row r="1402" s="13" customFormat="1">
      <c r="A1402" s="13"/>
      <c r="B1402" s="232"/>
      <c r="C1402" s="233"/>
      <c r="D1402" s="234" t="s">
        <v>150</v>
      </c>
      <c r="E1402" s="235" t="s">
        <v>1</v>
      </c>
      <c r="F1402" s="236" t="s">
        <v>2372</v>
      </c>
      <c r="G1402" s="233"/>
      <c r="H1402" s="235" t="s">
        <v>1</v>
      </c>
      <c r="I1402" s="237"/>
      <c r="J1402" s="233"/>
      <c r="K1402" s="233"/>
      <c r="L1402" s="238"/>
      <c r="M1402" s="239"/>
      <c r="N1402" s="240"/>
      <c r="O1402" s="240"/>
      <c r="P1402" s="240"/>
      <c r="Q1402" s="240"/>
      <c r="R1402" s="240"/>
      <c r="S1402" s="240"/>
      <c r="T1402" s="241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2" t="s">
        <v>150</v>
      </c>
      <c r="AU1402" s="242" t="s">
        <v>87</v>
      </c>
      <c r="AV1402" s="13" t="s">
        <v>84</v>
      </c>
      <c r="AW1402" s="13" t="s">
        <v>32</v>
      </c>
      <c r="AX1402" s="13" t="s">
        <v>76</v>
      </c>
      <c r="AY1402" s="242" t="s">
        <v>140</v>
      </c>
    </row>
    <row r="1403" s="13" customFormat="1">
      <c r="A1403" s="13"/>
      <c r="B1403" s="232"/>
      <c r="C1403" s="233"/>
      <c r="D1403" s="234" t="s">
        <v>150</v>
      </c>
      <c r="E1403" s="235" t="s">
        <v>1</v>
      </c>
      <c r="F1403" s="236" t="s">
        <v>2373</v>
      </c>
      <c r="G1403" s="233"/>
      <c r="H1403" s="235" t="s">
        <v>1</v>
      </c>
      <c r="I1403" s="237"/>
      <c r="J1403" s="233"/>
      <c r="K1403" s="233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150</v>
      </c>
      <c r="AU1403" s="242" t="s">
        <v>87</v>
      </c>
      <c r="AV1403" s="13" t="s">
        <v>84</v>
      </c>
      <c r="AW1403" s="13" t="s">
        <v>32</v>
      </c>
      <c r="AX1403" s="13" t="s">
        <v>76</v>
      </c>
      <c r="AY1403" s="242" t="s">
        <v>140</v>
      </c>
    </row>
    <row r="1404" s="13" customFormat="1">
      <c r="A1404" s="13"/>
      <c r="B1404" s="232"/>
      <c r="C1404" s="233"/>
      <c r="D1404" s="234" t="s">
        <v>150</v>
      </c>
      <c r="E1404" s="235" t="s">
        <v>1</v>
      </c>
      <c r="F1404" s="236" t="s">
        <v>500</v>
      </c>
      <c r="G1404" s="233"/>
      <c r="H1404" s="235" t="s">
        <v>1</v>
      </c>
      <c r="I1404" s="237"/>
      <c r="J1404" s="233"/>
      <c r="K1404" s="233"/>
      <c r="L1404" s="238"/>
      <c r="M1404" s="239"/>
      <c r="N1404" s="240"/>
      <c r="O1404" s="240"/>
      <c r="P1404" s="240"/>
      <c r="Q1404" s="240"/>
      <c r="R1404" s="240"/>
      <c r="S1404" s="240"/>
      <c r="T1404" s="24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2" t="s">
        <v>150</v>
      </c>
      <c r="AU1404" s="242" t="s">
        <v>87</v>
      </c>
      <c r="AV1404" s="13" t="s">
        <v>84</v>
      </c>
      <c r="AW1404" s="13" t="s">
        <v>32</v>
      </c>
      <c r="AX1404" s="13" t="s">
        <v>76</v>
      </c>
      <c r="AY1404" s="242" t="s">
        <v>140</v>
      </c>
    </row>
    <row r="1405" s="2" customFormat="1" ht="24.15" customHeight="1">
      <c r="A1405" s="39"/>
      <c r="B1405" s="40"/>
      <c r="C1405" s="219" t="s">
        <v>2422</v>
      </c>
      <c r="D1405" s="219" t="s">
        <v>143</v>
      </c>
      <c r="E1405" s="220" t="s">
        <v>2423</v>
      </c>
      <c r="F1405" s="221" t="s">
        <v>2424</v>
      </c>
      <c r="G1405" s="222" t="s">
        <v>218</v>
      </c>
      <c r="H1405" s="223">
        <v>30</v>
      </c>
      <c r="I1405" s="224"/>
      <c r="J1405" s="225">
        <f>ROUND(I1405*H1405,2)</f>
        <v>0</v>
      </c>
      <c r="K1405" s="221" t="s">
        <v>1</v>
      </c>
      <c r="L1405" s="45"/>
      <c r="M1405" s="226" t="s">
        <v>1</v>
      </c>
      <c r="N1405" s="227" t="s">
        <v>41</v>
      </c>
      <c r="O1405" s="92"/>
      <c r="P1405" s="228">
        <f>O1405*H1405</f>
        <v>0</v>
      </c>
      <c r="Q1405" s="228">
        <v>0.00079000000000000001</v>
      </c>
      <c r="R1405" s="228">
        <f>Q1405*H1405</f>
        <v>0.023699999999999999</v>
      </c>
      <c r="S1405" s="228">
        <v>0</v>
      </c>
      <c r="T1405" s="229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30" t="s">
        <v>280</v>
      </c>
      <c r="AT1405" s="230" t="s">
        <v>143</v>
      </c>
      <c r="AU1405" s="230" t="s">
        <v>87</v>
      </c>
      <c r="AY1405" s="18" t="s">
        <v>140</v>
      </c>
      <c r="BE1405" s="231">
        <f>IF(N1405="základní",J1405,0)</f>
        <v>0</v>
      </c>
      <c r="BF1405" s="231">
        <f>IF(N1405="snížená",J1405,0)</f>
        <v>0</v>
      </c>
      <c r="BG1405" s="231">
        <f>IF(N1405="zákl. přenesená",J1405,0)</f>
        <v>0</v>
      </c>
      <c r="BH1405" s="231">
        <f>IF(N1405="sníž. přenesená",J1405,0)</f>
        <v>0</v>
      </c>
      <c r="BI1405" s="231">
        <f>IF(N1405="nulová",J1405,0)</f>
        <v>0</v>
      </c>
      <c r="BJ1405" s="18" t="s">
        <v>84</v>
      </c>
      <c r="BK1405" s="231">
        <f>ROUND(I1405*H1405,2)</f>
        <v>0</v>
      </c>
      <c r="BL1405" s="18" t="s">
        <v>280</v>
      </c>
      <c r="BM1405" s="230" t="s">
        <v>2425</v>
      </c>
    </row>
    <row r="1406" s="13" customFormat="1">
      <c r="A1406" s="13"/>
      <c r="B1406" s="232"/>
      <c r="C1406" s="233"/>
      <c r="D1406" s="234" t="s">
        <v>150</v>
      </c>
      <c r="E1406" s="235" t="s">
        <v>1</v>
      </c>
      <c r="F1406" s="236" t="s">
        <v>2426</v>
      </c>
      <c r="G1406" s="233"/>
      <c r="H1406" s="235" t="s">
        <v>1</v>
      </c>
      <c r="I1406" s="237"/>
      <c r="J1406" s="233"/>
      <c r="K1406" s="233"/>
      <c r="L1406" s="238"/>
      <c r="M1406" s="239"/>
      <c r="N1406" s="240"/>
      <c r="O1406" s="240"/>
      <c r="P1406" s="240"/>
      <c r="Q1406" s="240"/>
      <c r="R1406" s="240"/>
      <c r="S1406" s="240"/>
      <c r="T1406" s="24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2" t="s">
        <v>150</v>
      </c>
      <c r="AU1406" s="242" t="s">
        <v>87</v>
      </c>
      <c r="AV1406" s="13" t="s">
        <v>84</v>
      </c>
      <c r="AW1406" s="13" t="s">
        <v>32</v>
      </c>
      <c r="AX1406" s="13" t="s">
        <v>76</v>
      </c>
      <c r="AY1406" s="242" t="s">
        <v>140</v>
      </c>
    </row>
    <row r="1407" s="13" customFormat="1">
      <c r="A1407" s="13"/>
      <c r="B1407" s="232"/>
      <c r="C1407" s="233"/>
      <c r="D1407" s="234" t="s">
        <v>150</v>
      </c>
      <c r="E1407" s="235" t="s">
        <v>1</v>
      </c>
      <c r="F1407" s="236" t="s">
        <v>2427</v>
      </c>
      <c r="G1407" s="233"/>
      <c r="H1407" s="235" t="s">
        <v>1</v>
      </c>
      <c r="I1407" s="237"/>
      <c r="J1407" s="233"/>
      <c r="K1407" s="233"/>
      <c r="L1407" s="238"/>
      <c r="M1407" s="239"/>
      <c r="N1407" s="240"/>
      <c r="O1407" s="240"/>
      <c r="P1407" s="240"/>
      <c r="Q1407" s="240"/>
      <c r="R1407" s="240"/>
      <c r="S1407" s="240"/>
      <c r="T1407" s="24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2" t="s">
        <v>150</v>
      </c>
      <c r="AU1407" s="242" t="s">
        <v>87</v>
      </c>
      <c r="AV1407" s="13" t="s">
        <v>84</v>
      </c>
      <c r="AW1407" s="13" t="s">
        <v>32</v>
      </c>
      <c r="AX1407" s="13" t="s">
        <v>76</v>
      </c>
      <c r="AY1407" s="242" t="s">
        <v>140</v>
      </c>
    </row>
    <row r="1408" s="13" customFormat="1">
      <c r="A1408" s="13"/>
      <c r="B1408" s="232"/>
      <c r="C1408" s="233"/>
      <c r="D1408" s="234" t="s">
        <v>150</v>
      </c>
      <c r="E1408" s="235" t="s">
        <v>1</v>
      </c>
      <c r="F1408" s="236" t="s">
        <v>2428</v>
      </c>
      <c r="G1408" s="233"/>
      <c r="H1408" s="235" t="s">
        <v>1</v>
      </c>
      <c r="I1408" s="237"/>
      <c r="J1408" s="233"/>
      <c r="K1408" s="233"/>
      <c r="L1408" s="238"/>
      <c r="M1408" s="239"/>
      <c r="N1408" s="240"/>
      <c r="O1408" s="240"/>
      <c r="P1408" s="240"/>
      <c r="Q1408" s="240"/>
      <c r="R1408" s="240"/>
      <c r="S1408" s="240"/>
      <c r="T1408" s="24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2" t="s">
        <v>150</v>
      </c>
      <c r="AU1408" s="242" t="s">
        <v>87</v>
      </c>
      <c r="AV1408" s="13" t="s">
        <v>84</v>
      </c>
      <c r="AW1408" s="13" t="s">
        <v>32</v>
      </c>
      <c r="AX1408" s="13" t="s">
        <v>76</v>
      </c>
      <c r="AY1408" s="242" t="s">
        <v>140</v>
      </c>
    </row>
    <row r="1409" s="13" customFormat="1">
      <c r="A1409" s="13"/>
      <c r="B1409" s="232"/>
      <c r="C1409" s="233"/>
      <c r="D1409" s="234" t="s">
        <v>150</v>
      </c>
      <c r="E1409" s="235" t="s">
        <v>1</v>
      </c>
      <c r="F1409" s="236" t="s">
        <v>2429</v>
      </c>
      <c r="G1409" s="233"/>
      <c r="H1409" s="235" t="s">
        <v>1</v>
      </c>
      <c r="I1409" s="237"/>
      <c r="J1409" s="233"/>
      <c r="K1409" s="233"/>
      <c r="L1409" s="238"/>
      <c r="M1409" s="239"/>
      <c r="N1409" s="240"/>
      <c r="O1409" s="240"/>
      <c r="P1409" s="240"/>
      <c r="Q1409" s="240"/>
      <c r="R1409" s="240"/>
      <c r="S1409" s="240"/>
      <c r="T1409" s="24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2" t="s">
        <v>150</v>
      </c>
      <c r="AU1409" s="242" t="s">
        <v>87</v>
      </c>
      <c r="AV1409" s="13" t="s">
        <v>84</v>
      </c>
      <c r="AW1409" s="13" t="s">
        <v>32</v>
      </c>
      <c r="AX1409" s="13" t="s">
        <v>76</v>
      </c>
      <c r="AY1409" s="242" t="s">
        <v>140</v>
      </c>
    </row>
    <row r="1410" s="14" customFormat="1">
      <c r="A1410" s="14"/>
      <c r="B1410" s="243"/>
      <c r="C1410" s="244"/>
      <c r="D1410" s="234" t="s">
        <v>150</v>
      </c>
      <c r="E1410" s="245" t="s">
        <v>1</v>
      </c>
      <c r="F1410" s="246" t="s">
        <v>2430</v>
      </c>
      <c r="G1410" s="244"/>
      <c r="H1410" s="247">
        <v>28.899999999999999</v>
      </c>
      <c r="I1410" s="248"/>
      <c r="J1410" s="244"/>
      <c r="K1410" s="244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3" t="s">
        <v>150</v>
      </c>
      <c r="AU1410" s="253" t="s">
        <v>87</v>
      </c>
      <c r="AV1410" s="14" t="s">
        <v>87</v>
      </c>
      <c r="AW1410" s="14" t="s">
        <v>32</v>
      </c>
      <c r="AX1410" s="14" t="s">
        <v>76</v>
      </c>
      <c r="AY1410" s="253" t="s">
        <v>140</v>
      </c>
    </row>
    <row r="1411" s="14" customFormat="1">
      <c r="A1411" s="14"/>
      <c r="B1411" s="243"/>
      <c r="C1411" s="244"/>
      <c r="D1411" s="234" t="s">
        <v>150</v>
      </c>
      <c r="E1411" s="245" t="s">
        <v>1</v>
      </c>
      <c r="F1411" s="246" t="s">
        <v>2431</v>
      </c>
      <c r="G1411" s="244"/>
      <c r="H1411" s="247">
        <v>1.1000000000000001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150</v>
      </c>
      <c r="AU1411" s="253" t="s">
        <v>87</v>
      </c>
      <c r="AV1411" s="14" t="s">
        <v>87</v>
      </c>
      <c r="AW1411" s="14" t="s">
        <v>32</v>
      </c>
      <c r="AX1411" s="14" t="s">
        <v>76</v>
      </c>
      <c r="AY1411" s="253" t="s">
        <v>140</v>
      </c>
    </row>
    <row r="1412" s="15" customFormat="1">
      <c r="A1412" s="15"/>
      <c r="B1412" s="254"/>
      <c r="C1412" s="255"/>
      <c r="D1412" s="234" t="s">
        <v>150</v>
      </c>
      <c r="E1412" s="256" t="s">
        <v>1</v>
      </c>
      <c r="F1412" s="257" t="s">
        <v>173</v>
      </c>
      <c r="G1412" s="255"/>
      <c r="H1412" s="258">
        <v>30</v>
      </c>
      <c r="I1412" s="259"/>
      <c r="J1412" s="255"/>
      <c r="K1412" s="255"/>
      <c r="L1412" s="260"/>
      <c r="M1412" s="261"/>
      <c r="N1412" s="262"/>
      <c r="O1412" s="262"/>
      <c r="P1412" s="262"/>
      <c r="Q1412" s="262"/>
      <c r="R1412" s="262"/>
      <c r="S1412" s="262"/>
      <c r="T1412" s="263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64" t="s">
        <v>150</v>
      </c>
      <c r="AU1412" s="264" t="s">
        <v>87</v>
      </c>
      <c r="AV1412" s="15" t="s">
        <v>148</v>
      </c>
      <c r="AW1412" s="15" t="s">
        <v>32</v>
      </c>
      <c r="AX1412" s="15" t="s">
        <v>84</v>
      </c>
      <c r="AY1412" s="264" t="s">
        <v>140</v>
      </c>
    </row>
    <row r="1413" s="13" customFormat="1">
      <c r="A1413" s="13"/>
      <c r="B1413" s="232"/>
      <c r="C1413" s="233"/>
      <c r="D1413" s="234" t="s">
        <v>150</v>
      </c>
      <c r="E1413" s="235" t="s">
        <v>1</v>
      </c>
      <c r="F1413" s="236" t="s">
        <v>2221</v>
      </c>
      <c r="G1413" s="233"/>
      <c r="H1413" s="235" t="s">
        <v>1</v>
      </c>
      <c r="I1413" s="237"/>
      <c r="J1413" s="233"/>
      <c r="K1413" s="233"/>
      <c r="L1413" s="238"/>
      <c r="M1413" s="239"/>
      <c r="N1413" s="240"/>
      <c r="O1413" s="240"/>
      <c r="P1413" s="240"/>
      <c r="Q1413" s="240"/>
      <c r="R1413" s="240"/>
      <c r="S1413" s="240"/>
      <c r="T1413" s="241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2" t="s">
        <v>150</v>
      </c>
      <c r="AU1413" s="242" t="s">
        <v>87</v>
      </c>
      <c r="AV1413" s="13" t="s">
        <v>84</v>
      </c>
      <c r="AW1413" s="13" t="s">
        <v>32</v>
      </c>
      <c r="AX1413" s="13" t="s">
        <v>76</v>
      </c>
      <c r="AY1413" s="242" t="s">
        <v>140</v>
      </c>
    </row>
    <row r="1414" s="13" customFormat="1">
      <c r="A1414" s="13"/>
      <c r="B1414" s="232"/>
      <c r="C1414" s="233"/>
      <c r="D1414" s="234" t="s">
        <v>150</v>
      </c>
      <c r="E1414" s="235" t="s">
        <v>1</v>
      </c>
      <c r="F1414" s="236" t="s">
        <v>2369</v>
      </c>
      <c r="G1414" s="233"/>
      <c r="H1414" s="235" t="s">
        <v>1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2" t="s">
        <v>150</v>
      </c>
      <c r="AU1414" s="242" t="s">
        <v>87</v>
      </c>
      <c r="AV1414" s="13" t="s">
        <v>84</v>
      </c>
      <c r="AW1414" s="13" t="s">
        <v>32</v>
      </c>
      <c r="AX1414" s="13" t="s">
        <v>76</v>
      </c>
      <c r="AY1414" s="242" t="s">
        <v>140</v>
      </c>
    </row>
    <row r="1415" s="13" customFormat="1">
      <c r="A1415" s="13"/>
      <c r="B1415" s="232"/>
      <c r="C1415" s="233"/>
      <c r="D1415" s="234" t="s">
        <v>150</v>
      </c>
      <c r="E1415" s="235" t="s">
        <v>1</v>
      </c>
      <c r="F1415" s="236" t="s">
        <v>2370</v>
      </c>
      <c r="G1415" s="233"/>
      <c r="H1415" s="235" t="s">
        <v>1</v>
      </c>
      <c r="I1415" s="237"/>
      <c r="J1415" s="233"/>
      <c r="K1415" s="233"/>
      <c r="L1415" s="238"/>
      <c r="M1415" s="239"/>
      <c r="N1415" s="240"/>
      <c r="O1415" s="240"/>
      <c r="P1415" s="240"/>
      <c r="Q1415" s="240"/>
      <c r="R1415" s="240"/>
      <c r="S1415" s="240"/>
      <c r="T1415" s="24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2" t="s">
        <v>150</v>
      </c>
      <c r="AU1415" s="242" t="s">
        <v>87</v>
      </c>
      <c r="AV1415" s="13" t="s">
        <v>84</v>
      </c>
      <c r="AW1415" s="13" t="s">
        <v>32</v>
      </c>
      <c r="AX1415" s="13" t="s">
        <v>76</v>
      </c>
      <c r="AY1415" s="242" t="s">
        <v>140</v>
      </c>
    </row>
    <row r="1416" s="13" customFormat="1">
      <c r="A1416" s="13"/>
      <c r="B1416" s="232"/>
      <c r="C1416" s="233"/>
      <c r="D1416" s="234" t="s">
        <v>150</v>
      </c>
      <c r="E1416" s="235" t="s">
        <v>1</v>
      </c>
      <c r="F1416" s="236" t="s">
        <v>2371</v>
      </c>
      <c r="G1416" s="233"/>
      <c r="H1416" s="235" t="s">
        <v>1</v>
      </c>
      <c r="I1416" s="237"/>
      <c r="J1416" s="233"/>
      <c r="K1416" s="233"/>
      <c r="L1416" s="238"/>
      <c r="M1416" s="239"/>
      <c r="N1416" s="240"/>
      <c r="O1416" s="240"/>
      <c r="P1416" s="240"/>
      <c r="Q1416" s="240"/>
      <c r="R1416" s="240"/>
      <c r="S1416" s="240"/>
      <c r="T1416" s="241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2" t="s">
        <v>150</v>
      </c>
      <c r="AU1416" s="242" t="s">
        <v>87</v>
      </c>
      <c r="AV1416" s="13" t="s">
        <v>84</v>
      </c>
      <c r="AW1416" s="13" t="s">
        <v>32</v>
      </c>
      <c r="AX1416" s="13" t="s">
        <v>76</v>
      </c>
      <c r="AY1416" s="242" t="s">
        <v>140</v>
      </c>
    </row>
    <row r="1417" s="13" customFormat="1">
      <c r="A1417" s="13"/>
      <c r="B1417" s="232"/>
      <c r="C1417" s="233"/>
      <c r="D1417" s="234" t="s">
        <v>150</v>
      </c>
      <c r="E1417" s="235" t="s">
        <v>1</v>
      </c>
      <c r="F1417" s="236" t="s">
        <v>2372</v>
      </c>
      <c r="G1417" s="233"/>
      <c r="H1417" s="235" t="s">
        <v>1</v>
      </c>
      <c r="I1417" s="237"/>
      <c r="J1417" s="233"/>
      <c r="K1417" s="233"/>
      <c r="L1417" s="238"/>
      <c r="M1417" s="239"/>
      <c r="N1417" s="240"/>
      <c r="O1417" s="240"/>
      <c r="P1417" s="240"/>
      <c r="Q1417" s="240"/>
      <c r="R1417" s="240"/>
      <c r="S1417" s="240"/>
      <c r="T1417" s="24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2" t="s">
        <v>150</v>
      </c>
      <c r="AU1417" s="242" t="s">
        <v>87</v>
      </c>
      <c r="AV1417" s="13" t="s">
        <v>84</v>
      </c>
      <c r="AW1417" s="13" t="s">
        <v>32</v>
      </c>
      <c r="AX1417" s="13" t="s">
        <v>76</v>
      </c>
      <c r="AY1417" s="242" t="s">
        <v>140</v>
      </c>
    </row>
    <row r="1418" s="13" customFormat="1">
      <c r="A1418" s="13"/>
      <c r="B1418" s="232"/>
      <c r="C1418" s="233"/>
      <c r="D1418" s="234" t="s">
        <v>150</v>
      </c>
      <c r="E1418" s="235" t="s">
        <v>1</v>
      </c>
      <c r="F1418" s="236" t="s">
        <v>2373</v>
      </c>
      <c r="G1418" s="233"/>
      <c r="H1418" s="235" t="s">
        <v>1</v>
      </c>
      <c r="I1418" s="237"/>
      <c r="J1418" s="233"/>
      <c r="K1418" s="233"/>
      <c r="L1418" s="238"/>
      <c r="M1418" s="239"/>
      <c r="N1418" s="240"/>
      <c r="O1418" s="240"/>
      <c r="P1418" s="240"/>
      <c r="Q1418" s="240"/>
      <c r="R1418" s="240"/>
      <c r="S1418" s="240"/>
      <c r="T1418" s="241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2" t="s">
        <v>150</v>
      </c>
      <c r="AU1418" s="242" t="s">
        <v>87</v>
      </c>
      <c r="AV1418" s="13" t="s">
        <v>84</v>
      </c>
      <c r="AW1418" s="13" t="s">
        <v>32</v>
      </c>
      <c r="AX1418" s="13" t="s">
        <v>76</v>
      </c>
      <c r="AY1418" s="242" t="s">
        <v>140</v>
      </c>
    </row>
    <row r="1419" s="13" customFormat="1">
      <c r="A1419" s="13"/>
      <c r="B1419" s="232"/>
      <c r="C1419" s="233"/>
      <c r="D1419" s="234" t="s">
        <v>150</v>
      </c>
      <c r="E1419" s="235" t="s">
        <v>1</v>
      </c>
      <c r="F1419" s="236" t="s">
        <v>500</v>
      </c>
      <c r="G1419" s="233"/>
      <c r="H1419" s="235" t="s">
        <v>1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150</v>
      </c>
      <c r="AU1419" s="242" t="s">
        <v>87</v>
      </c>
      <c r="AV1419" s="13" t="s">
        <v>84</v>
      </c>
      <c r="AW1419" s="13" t="s">
        <v>32</v>
      </c>
      <c r="AX1419" s="13" t="s">
        <v>76</v>
      </c>
      <c r="AY1419" s="242" t="s">
        <v>140</v>
      </c>
    </row>
    <row r="1420" s="2" customFormat="1" ht="24.15" customHeight="1">
      <c r="A1420" s="39"/>
      <c r="B1420" s="40"/>
      <c r="C1420" s="219" t="s">
        <v>2432</v>
      </c>
      <c r="D1420" s="219" t="s">
        <v>143</v>
      </c>
      <c r="E1420" s="220" t="s">
        <v>2433</v>
      </c>
      <c r="F1420" s="221" t="s">
        <v>2434</v>
      </c>
      <c r="G1420" s="222" t="s">
        <v>218</v>
      </c>
      <c r="H1420" s="223">
        <v>70</v>
      </c>
      <c r="I1420" s="224"/>
      <c r="J1420" s="225">
        <f>ROUND(I1420*H1420,2)</f>
        <v>0</v>
      </c>
      <c r="K1420" s="221" t="s">
        <v>147</v>
      </c>
      <c r="L1420" s="45"/>
      <c r="M1420" s="226" t="s">
        <v>1</v>
      </c>
      <c r="N1420" s="227" t="s">
        <v>41</v>
      </c>
      <c r="O1420" s="92"/>
      <c r="P1420" s="228">
        <f>O1420*H1420</f>
        <v>0</v>
      </c>
      <c r="Q1420" s="228">
        <v>0.00093999999999999997</v>
      </c>
      <c r="R1420" s="228">
        <f>Q1420*H1420</f>
        <v>0.065799999999999997</v>
      </c>
      <c r="S1420" s="228">
        <v>0</v>
      </c>
      <c r="T1420" s="229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30" t="s">
        <v>280</v>
      </c>
      <c r="AT1420" s="230" t="s">
        <v>143</v>
      </c>
      <c r="AU1420" s="230" t="s">
        <v>87</v>
      </c>
      <c r="AY1420" s="18" t="s">
        <v>140</v>
      </c>
      <c r="BE1420" s="231">
        <f>IF(N1420="základní",J1420,0)</f>
        <v>0</v>
      </c>
      <c r="BF1420" s="231">
        <f>IF(N1420="snížená",J1420,0)</f>
        <v>0</v>
      </c>
      <c r="BG1420" s="231">
        <f>IF(N1420="zákl. přenesená",J1420,0)</f>
        <v>0</v>
      </c>
      <c r="BH1420" s="231">
        <f>IF(N1420="sníž. přenesená",J1420,0)</f>
        <v>0</v>
      </c>
      <c r="BI1420" s="231">
        <f>IF(N1420="nulová",J1420,0)</f>
        <v>0</v>
      </c>
      <c r="BJ1420" s="18" t="s">
        <v>84</v>
      </c>
      <c r="BK1420" s="231">
        <f>ROUND(I1420*H1420,2)</f>
        <v>0</v>
      </c>
      <c r="BL1420" s="18" t="s">
        <v>280</v>
      </c>
      <c r="BM1420" s="230" t="s">
        <v>2435</v>
      </c>
    </row>
    <row r="1421" s="13" customFormat="1">
      <c r="A1421" s="13"/>
      <c r="B1421" s="232"/>
      <c r="C1421" s="233"/>
      <c r="D1421" s="234" t="s">
        <v>150</v>
      </c>
      <c r="E1421" s="235" t="s">
        <v>1</v>
      </c>
      <c r="F1421" s="236" t="s">
        <v>2426</v>
      </c>
      <c r="G1421" s="233"/>
      <c r="H1421" s="235" t="s">
        <v>1</v>
      </c>
      <c r="I1421" s="237"/>
      <c r="J1421" s="233"/>
      <c r="K1421" s="233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150</v>
      </c>
      <c r="AU1421" s="242" t="s">
        <v>87</v>
      </c>
      <c r="AV1421" s="13" t="s">
        <v>84</v>
      </c>
      <c r="AW1421" s="13" t="s">
        <v>32</v>
      </c>
      <c r="AX1421" s="13" t="s">
        <v>76</v>
      </c>
      <c r="AY1421" s="242" t="s">
        <v>140</v>
      </c>
    </row>
    <row r="1422" s="13" customFormat="1">
      <c r="A1422" s="13"/>
      <c r="B1422" s="232"/>
      <c r="C1422" s="233"/>
      <c r="D1422" s="234" t="s">
        <v>150</v>
      </c>
      <c r="E1422" s="235" t="s">
        <v>1</v>
      </c>
      <c r="F1422" s="236" t="s">
        <v>2427</v>
      </c>
      <c r="G1422" s="233"/>
      <c r="H1422" s="235" t="s">
        <v>1</v>
      </c>
      <c r="I1422" s="237"/>
      <c r="J1422" s="233"/>
      <c r="K1422" s="233"/>
      <c r="L1422" s="238"/>
      <c r="M1422" s="239"/>
      <c r="N1422" s="240"/>
      <c r="O1422" s="240"/>
      <c r="P1422" s="240"/>
      <c r="Q1422" s="240"/>
      <c r="R1422" s="240"/>
      <c r="S1422" s="240"/>
      <c r="T1422" s="24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2" t="s">
        <v>150</v>
      </c>
      <c r="AU1422" s="242" t="s">
        <v>87</v>
      </c>
      <c r="AV1422" s="13" t="s">
        <v>84</v>
      </c>
      <c r="AW1422" s="13" t="s">
        <v>32</v>
      </c>
      <c r="AX1422" s="13" t="s">
        <v>76</v>
      </c>
      <c r="AY1422" s="242" t="s">
        <v>140</v>
      </c>
    </row>
    <row r="1423" s="13" customFormat="1">
      <c r="A1423" s="13"/>
      <c r="B1423" s="232"/>
      <c r="C1423" s="233"/>
      <c r="D1423" s="234" t="s">
        <v>150</v>
      </c>
      <c r="E1423" s="235" t="s">
        <v>1</v>
      </c>
      <c r="F1423" s="236" t="s">
        <v>2428</v>
      </c>
      <c r="G1423" s="233"/>
      <c r="H1423" s="235" t="s">
        <v>1</v>
      </c>
      <c r="I1423" s="237"/>
      <c r="J1423" s="233"/>
      <c r="K1423" s="233"/>
      <c r="L1423" s="238"/>
      <c r="M1423" s="239"/>
      <c r="N1423" s="240"/>
      <c r="O1423" s="240"/>
      <c r="P1423" s="240"/>
      <c r="Q1423" s="240"/>
      <c r="R1423" s="240"/>
      <c r="S1423" s="240"/>
      <c r="T1423" s="24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2" t="s">
        <v>150</v>
      </c>
      <c r="AU1423" s="242" t="s">
        <v>87</v>
      </c>
      <c r="AV1423" s="13" t="s">
        <v>84</v>
      </c>
      <c r="AW1423" s="13" t="s">
        <v>32</v>
      </c>
      <c r="AX1423" s="13" t="s">
        <v>76</v>
      </c>
      <c r="AY1423" s="242" t="s">
        <v>140</v>
      </c>
    </row>
    <row r="1424" s="13" customFormat="1">
      <c r="A1424" s="13"/>
      <c r="B1424" s="232"/>
      <c r="C1424" s="233"/>
      <c r="D1424" s="234" t="s">
        <v>150</v>
      </c>
      <c r="E1424" s="235" t="s">
        <v>1</v>
      </c>
      <c r="F1424" s="236" t="s">
        <v>2436</v>
      </c>
      <c r="G1424" s="233"/>
      <c r="H1424" s="235" t="s">
        <v>1</v>
      </c>
      <c r="I1424" s="237"/>
      <c r="J1424" s="233"/>
      <c r="K1424" s="233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2" t="s">
        <v>150</v>
      </c>
      <c r="AU1424" s="242" t="s">
        <v>87</v>
      </c>
      <c r="AV1424" s="13" t="s">
        <v>84</v>
      </c>
      <c r="AW1424" s="13" t="s">
        <v>32</v>
      </c>
      <c r="AX1424" s="13" t="s">
        <v>76</v>
      </c>
      <c r="AY1424" s="242" t="s">
        <v>140</v>
      </c>
    </row>
    <row r="1425" s="14" customFormat="1">
      <c r="A1425" s="14"/>
      <c r="B1425" s="243"/>
      <c r="C1425" s="244"/>
      <c r="D1425" s="234" t="s">
        <v>150</v>
      </c>
      <c r="E1425" s="245" t="s">
        <v>1</v>
      </c>
      <c r="F1425" s="246" t="s">
        <v>2437</v>
      </c>
      <c r="G1425" s="244"/>
      <c r="H1425" s="247">
        <v>68.200000000000003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3" t="s">
        <v>150</v>
      </c>
      <c r="AU1425" s="253" t="s">
        <v>87</v>
      </c>
      <c r="AV1425" s="14" t="s">
        <v>87</v>
      </c>
      <c r="AW1425" s="14" t="s">
        <v>32</v>
      </c>
      <c r="AX1425" s="14" t="s">
        <v>76</v>
      </c>
      <c r="AY1425" s="253" t="s">
        <v>140</v>
      </c>
    </row>
    <row r="1426" s="14" customFormat="1">
      <c r="A1426" s="14"/>
      <c r="B1426" s="243"/>
      <c r="C1426" s="244"/>
      <c r="D1426" s="234" t="s">
        <v>150</v>
      </c>
      <c r="E1426" s="245" t="s">
        <v>1</v>
      </c>
      <c r="F1426" s="246" t="s">
        <v>2438</v>
      </c>
      <c r="G1426" s="244"/>
      <c r="H1426" s="247">
        <v>1.8</v>
      </c>
      <c r="I1426" s="248"/>
      <c r="J1426" s="244"/>
      <c r="K1426" s="244"/>
      <c r="L1426" s="249"/>
      <c r="M1426" s="250"/>
      <c r="N1426" s="251"/>
      <c r="O1426" s="251"/>
      <c r="P1426" s="251"/>
      <c r="Q1426" s="251"/>
      <c r="R1426" s="251"/>
      <c r="S1426" s="251"/>
      <c r="T1426" s="252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3" t="s">
        <v>150</v>
      </c>
      <c r="AU1426" s="253" t="s">
        <v>87</v>
      </c>
      <c r="AV1426" s="14" t="s">
        <v>87</v>
      </c>
      <c r="AW1426" s="14" t="s">
        <v>32</v>
      </c>
      <c r="AX1426" s="14" t="s">
        <v>76</v>
      </c>
      <c r="AY1426" s="253" t="s">
        <v>140</v>
      </c>
    </row>
    <row r="1427" s="15" customFormat="1">
      <c r="A1427" s="15"/>
      <c r="B1427" s="254"/>
      <c r="C1427" s="255"/>
      <c r="D1427" s="234" t="s">
        <v>150</v>
      </c>
      <c r="E1427" s="256" t="s">
        <v>1</v>
      </c>
      <c r="F1427" s="257" t="s">
        <v>173</v>
      </c>
      <c r="G1427" s="255"/>
      <c r="H1427" s="258">
        <v>70</v>
      </c>
      <c r="I1427" s="259"/>
      <c r="J1427" s="255"/>
      <c r="K1427" s="255"/>
      <c r="L1427" s="260"/>
      <c r="M1427" s="261"/>
      <c r="N1427" s="262"/>
      <c r="O1427" s="262"/>
      <c r="P1427" s="262"/>
      <c r="Q1427" s="262"/>
      <c r="R1427" s="262"/>
      <c r="S1427" s="262"/>
      <c r="T1427" s="263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4" t="s">
        <v>150</v>
      </c>
      <c r="AU1427" s="264" t="s">
        <v>87</v>
      </c>
      <c r="AV1427" s="15" t="s">
        <v>148</v>
      </c>
      <c r="AW1427" s="15" t="s">
        <v>32</v>
      </c>
      <c r="AX1427" s="15" t="s">
        <v>84</v>
      </c>
      <c r="AY1427" s="264" t="s">
        <v>140</v>
      </c>
    </row>
    <row r="1428" s="13" customFormat="1">
      <c r="A1428" s="13"/>
      <c r="B1428" s="232"/>
      <c r="C1428" s="233"/>
      <c r="D1428" s="234" t="s">
        <v>150</v>
      </c>
      <c r="E1428" s="235" t="s">
        <v>1</v>
      </c>
      <c r="F1428" s="236" t="s">
        <v>2221</v>
      </c>
      <c r="G1428" s="233"/>
      <c r="H1428" s="235" t="s">
        <v>1</v>
      </c>
      <c r="I1428" s="237"/>
      <c r="J1428" s="233"/>
      <c r="K1428" s="233"/>
      <c r="L1428" s="238"/>
      <c r="M1428" s="239"/>
      <c r="N1428" s="240"/>
      <c r="O1428" s="240"/>
      <c r="P1428" s="240"/>
      <c r="Q1428" s="240"/>
      <c r="R1428" s="240"/>
      <c r="S1428" s="240"/>
      <c r="T1428" s="241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2" t="s">
        <v>150</v>
      </c>
      <c r="AU1428" s="242" t="s">
        <v>87</v>
      </c>
      <c r="AV1428" s="13" t="s">
        <v>84</v>
      </c>
      <c r="AW1428" s="13" t="s">
        <v>32</v>
      </c>
      <c r="AX1428" s="13" t="s">
        <v>76</v>
      </c>
      <c r="AY1428" s="242" t="s">
        <v>140</v>
      </c>
    </row>
    <row r="1429" s="13" customFormat="1">
      <c r="A1429" s="13"/>
      <c r="B1429" s="232"/>
      <c r="C1429" s="233"/>
      <c r="D1429" s="234" t="s">
        <v>150</v>
      </c>
      <c r="E1429" s="235" t="s">
        <v>1</v>
      </c>
      <c r="F1429" s="236" t="s">
        <v>2369</v>
      </c>
      <c r="G1429" s="233"/>
      <c r="H1429" s="235" t="s">
        <v>1</v>
      </c>
      <c r="I1429" s="237"/>
      <c r="J1429" s="233"/>
      <c r="K1429" s="233"/>
      <c r="L1429" s="238"/>
      <c r="M1429" s="239"/>
      <c r="N1429" s="240"/>
      <c r="O1429" s="240"/>
      <c r="P1429" s="240"/>
      <c r="Q1429" s="240"/>
      <c r="R1429" s="240"/>
      <c r="S1429" s="240"/>
      <c r="T1429" s="241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2" t="s">
        <v>150</v>
      </c>
      <c r="AU1429" s="242" t="s">
        <v>87</v>
      </c>
      <c r="AV1429" s="13" t="s">
        <v>84</v>
      </c>
      <c r="AW1429" s="13" t="s">
        <v>32</v>
      </c>
      <c r="AX1429" s="13" t="s">
        <v>76</v>
      </c>
      <c r="AY1429" s="242" t="s">
        <v>140</v>
      </c>
    </row>
    <row r="1430" s="13" customFormat="1">
      <c r="A1430" s="13"/>
      <c r="B1430" s="232"/>
      <c r="C1430" s="233"/>
      <c r="D1430" s="234" t="s">
        <v>150</v>
      </c>
      <c r="E1430" s="235" t="s">
        <v>1</v>
      </c>
      <c r="F1430" s="236" t="s">
        <v>2370</v>
      </c>
      <c r="G1430" s="233"/>
      <c r="H1430" s="235" t="s">
        <v>1</v>
      </c>
      <c r="I1430" s="237"/>
      <c r="J1430" s="233"/>
      <c r="K1430" s="233"/>
      <c r="L1430" s="238"/>
      <c r="M1430" s="239"/>
      <c r="N1430" s="240"/>
      <c r="O1430" s="240"/>
      <c r="P1430" s="240"/>
      <c r="Q1430" s="240"/>
      <c r="R1430" s="240"/>
      <c r="S1430" s="240"/>
      <c r="T1430" s="241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2" t="s">
        <v>150</v>
      </c>
      <c r="AU1430" s="242" t="s">
        <v>87</v>
      </c>
      <c r="AV1430" s="13" t="s">
        <v>84</v>
      </c>
      <c r="AW1430" s="13" t="s">
        <v>32</v>
      </c>
      <c r="AX1430" s="13" t="s">
        <v>76</v>
      </c>
      <c r="AY1430" s="242" t="s">
        <v>140</v>
      </c>
    </row>
    <row r="1431" s="13" customFormat="1">
      <c r="A1431" s="13"/>
      <c r="B1431" s="232"/>
      <c r="C1431" s="233"/>
      <c r="D1431" s="234" t="s">
        <v>150</v>
      </c>
      <c r="E1431" s="235" t="s">
        <v>1</v>
      </c>
      <c r="F1431" s="236" t="s">
        <v>2371</v>
      </c>
      <c r="G1431" s="233"/>
      <c r="H1431" s="235" t="s">
        <v>1</v>
      </c>
      <c r="I1431" s="237"/>
      <c r="J1431" s="233"/>
      <c r="K1431" s="233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2" t="s">
        <v>150</v>
      </c>
      <c r="AU1431" s="242" t="s">
        <v>87</v>
      </c>
      <c r="AV1431" s="13" t="s">
        <v>84</v>
      </c>
      <c r="AW1431" s="13" t="s">
        <v>32</v>
      </c>
      <c r="AX1431" s="13" t="s">
        <v>76</v>
      </c>
      <c r="AY1431" s="242" t="s">
        <v>140</v>
      </c>
    </row>
    <row r="1432" s="13" customFormat="1">
      <c r="A1432" s="13"/>
      <c r="B1432" s="232"/>
      <c r="C1432" s="233"/>
      <c r="D1432" s="234" t="s">
        <v>150</v>
      </c>
      <c r="E1432" s="235" t="s">
        <v>1</v>
      </c>
      <c r="F1432" s="236" t="s">
        <v>2372</v>
      </c>
      <c r="G1432" s="233"/>
      <c r="H1432" s="235" t="s">
        <v>1</v>
      </c>
      <c r="I1432" s="237"/>
      <c r="J1432" s="233"/>
      <c r="K1432" s="233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2" t="s">
        <v>150</v>
      </c>
      <c r="AU1432" s="242" t="s">
        <v>87</v>
      </c>
      <c r="AV1432" s="13" t="s">
        <v>84</v>
      </c>
      <c r="AW1432" s="13" t="s">
        <v>32</v>
      </c>
      <c r="AX1432" s="13" t="s">
        <v>76</v>
      </c>
      <c r="AY1432" s="242" t="s">
        <v>140</v>
      </c>
    </row>
    <row r="1433" s="13" customFormat="1">
      <c r="A1433" s="13"/>
      <c r="B1433" s="232"/>
      <c r="C1433" s="233"/>
      <c r="D1433" s="234" t="s">
        <v>150</v>
      </c>
      <c r="E1433" s="235" t="s">
        <v>1</v>
      </c>
      <c r="F1433" s="236" t="s">
        <v>2373</v>
      </c>
      <c r="G1433" s="233"/>
      <c r="H1433" s="235" t="s">
        <v>1</v>
      </c>
      <c r="I1433" s="237"/>
      <c r="J1433" s="233"/>
      <c r="K1433" s="233"/>
      <c r="L1433" s="238"/>
      <c r="M1433" s="239"/>
      <c r="N1433" s="240"/>
      <c r="O1433" s="240"/>
      <c r="P1433" s="240"/>
      <c r="Q1433" s="240"/>
      <c r="R1433" s="240"/>
      <c r="S1433" s="240"/>
      <c r="T1433" s="241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2" t="s">
        <v>150</v>
      </c>
      <c r="AU1433" s="242" t="s">
        <v>87</v>
      </c>
      <c r="AV1433" s="13" t="s">
        <v>84</v>
      </c>
      <c r="AW1433" s="13" t="s">
        <v>32</v>
      </c>
      <c r="AX1433" s="13" t="s">
        <v>76</v>
      </c>
      <c r="AY1433" s="242" t="s">
        <v>140</v>
      </c>
    </row>
    <row r="1434" s="13" customFormat="1">
      <c r="A1434" s="13"/>
      <c r="B1434" s="232"/>
      <c r="C1434" s="233"/>
      <c r="D1434" s="234" t="s">
        <v>150</v>
      </c>
      <c r="E1434" s="235" t="s">
        <v>1</v>
      </c>
      <c r="F1434" s="236" t="s">
        <v>500</v>
      </c>
      <c r="G1434" s="233"/>
      <c r="H1434" s="235" t="s">
        <v>1</v>
      </c>
      <c r="I1434" s="237"/>
      <c r="J1434" s="233"/>
      <c r="K1434" s="233"/>
      <c r="L1434" s="238"/>
      <c r="M1434" s="239"/>
      <c r="N1434" s="240"/>
      <c r="O1434" s="240"/>
      <c r="P1434" s="240"/>
      <c r="Q1434" s="240"/>
      <c r="R1434" s="240"/>
      <c r="S1434" s="240"/>
      <c r="T1434" s="24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2" t="s">
        <v>150</v>
      </c>
      <c r="AU1434" s="242" t="s">
        <v>87</v>
      </c>
      <c r="AV1434" s="13" t="s">
        <v>84</v>
      </c>
      <c r="AW1434" s="13" t="s">
        <v>32</v>
      </c>
      <c r="AX1434" s="13" t="s">
        <v>76</v>
      </c>
      <c r="AY1434" s="242" t="s">
        <v>140</v>
      </c>
    </row>
    <row r="1435" s="2" customFormat="1" ht="24.15" customHeight="1">
      <c r="A1435" s="39"/>
      <c r="B1435" s="40"/>
      <c r="C1435" s="219" t="s">
        <v>2439</v>
      </c>
      <c r="D1435" s="219" t="s">
        <v>143</v>
      </c>
      <c r="E1435" s="220" t="s">
        <v>2440</v>
      </c>
      <c r="F1435" s="221" t="s">
        <v>2441</v>
      </c>
      <c r="G1435" s="222" t="s">
        <v>218</v>
      </c>
      <c r="H1435" s="223">
        <v>290</v>
      </c>
      <c r="I1435" s="224"/>
      <c r="J1435" s="225">
        <f>ROUND(I1435*H1435,2)</f>
        <v>0</v>
      </c>
      <c r="K1435" s="221" t="s">
        <v>147</v>
      </c>
      <c r="L1435" s="45"/>
      <c r="M1435" s="226" t="s">
        <v>1</v>
      </c>
      <c r="N1435" s="227" t="s">
        <v>41</v>
      </c>
      <c r="O1435" s="92"/>
      <c r="P1435" s="228">
        <f>O1435*H1435</f>
        <v>0</v>
      </c>
      <c r="Q1435" s="228">
        <v>0.00116</v>
      </c>
      <c r="R1435" s="228">
        <f>Q1435*H1435</f>
        <v>0.33639999999999998</v>
      </c>
      <c r="S1435" s="228">
        <v>0</v>
      </c>
      <c r="T1435" s="229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0" t="s">
        <v>280</v>
      </c>
      <c r="AT1435" s="230" t="s">
        <v>143</v>
      </c>
      <c r="AU1435" s="230" t="s">
        <v>87</v>
      </c>
      <c r="AY1435" s="18" t="s">
        <v>140</v>
      </c>
      <c r="BE1435" s="231">
        <f>IF(N1435="základní",J1435,0)</f>
        <v>0</v>
      </c>
      <c r="BF1435" s="231">
        <f>IF(N1435="snížená",J1435,0)</f>
        <v>0</v>
      </c>
      <c r="BG1435" s="231">
        <f>IF(N1435="zákl. přenesená",J1435,0)</f>
        <v>0</v>
      </c>
      <c r="BH1435" s="231">
        <f>IF(N1435="sníž. přenesená",J1435,0)</f>
        <v>0</v>
      </c>
      <c r="BI1435" s="231">
        <f>IF(N1435="nulová",J1435,0)</f>
        <v>0</v>
      </c>
      <c r="BJ1435" s="18" t="s">
        <v>84</v>
      </c>
      <c r="BK1435" s="231">
        <f>ROUND(I1435*H1435,2)</f>
        <v>0</v>
      </c>
      <c r="BL1435" s="18" t="s">
        <v>280</v>
      </c>
      <c r="BM1435" s="230" t="s">
        <v>2442</v>
      </c>
    </row>
    <row r="1436" s="13" customFormat="1">
      <c r="A1436" s="13"/>
      <c r="B1436" s="232"/>
      <c r="C1436" s="233"/>
      <c r="D1436" s="234" t="s">
        <v>150</v>
      </c>
      <c r="E1436" s="235" t="s">
        <v>1</v>
      </c>
      <c r="F1436" s="236" t="s">
        <v>2426</v>
      </c>
      <c r="G1436" s="233"/>
      <c r="H1436" s="235" t="s">
        <v>1</v>
      </c>
      <c r="I1436" s="237"/>
      <c r="J1436" s="233"/>
      <c r="K1436" s="233"/>
      <c r="L1436" s="238"/>
      <c r="M1436" s="239"/>
      <c r="N1436" s="240"/>
      <c r="O1436" s="240"/>
      <c r="P1436" s="240"/>
      <c r="Q1436" s="240"/>
      <c r="R1436" s="240"/>
      <c r="S1436" s="240"/>
      <c r="T1436" s="241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2" t="s">
        <v>150</v>
      </c>
      <c r="AU1436" s="242" t="s">
        <v>87</v>
      </c>
      <c r="AV1436" s="13" t="s">
        <v>84</v>
      </c>
      <c r="AW1436" s="13" t="s">
        <v>32</v>
      </c>
      <c r="AX1436" s="13" t="s">
        <v>76</v>
      </c>
      <c r="AY1436" s="242" t="s">
        <v>140</v>
      </c>
    </row>
    <row r="1437" s="13" customFormat="1">
      <c r="A1437" s="13"/>
      <c r="B1437" s="232"/>
      <c r="C1437" s="233"/>
      <c r="D1437" s="234" t="s">
        <v>150</v>
      </c>
      <c r="E1437" s="235" t="s">
        <v>1</v>
      </c>
      <c r="F1437" s="236" t="s">
        <v>2427</v>
      </c>
      <c r="G1437" s="233"/>
      <c r="H1437" s="235" t="s">
        <v>1</v>
      </c>
      <c r="I1437" s="237"/>
      <c r="J1437" s="233"/>
      <c r="K1437" s="233"/>
      <c r="L1437" s="238"/>
      <c r="M1437" s="239"/>
      <c r="N1437" s="240"/>
      <c r="O1437" s="240"/>
      <c r="P1437" s="240"/>
      <c r="Q1437" s="240"/>
      <c r="R1437" s="240"/>
      <c r="S1437" s="240"/>
      <c r="T1437" s="241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2" t="s">
        <v>150</v>
      </c>
      <c r="AU1437" s="242" t="s">
        <v>87</v>
      </c>
      <c r="AV1437" s="13" t="s">
        <v>84</v>
      </c>
      <c r="AW1437" s="13" t="s">
        <v>32</v>
      </c>
      <c r="AX1437" s="13" t="s">
        <v>76</v>
      </c>
      <c r="AY1437" s="242" t="s">
        <v>140</v>
      </c>
    </row>
    <row r="1438" s="13" customFormat="1">
      <c r="A1438" s="13"/>
      <c r="B1438" s="232"/>
      <c r="C1438" s="233"/>
      <c r="D1438" s="234" t="s">
        <v>150</v>
      </c>
      <c r="E1438" s="235" t="s">
        <v>1</v>
      </c>
      <c r="F1438" s="236" t="s">
        <v>2428</v>
      </c>
      <c r="G1438" s="233"/>
      <c r="H1438" s="235" t="s">
        <v>1</v>
      </c>
      <c r="I1438" s="237"/>
      <c r="J1438" s="233"/>
      <c r="K1438" s="233"/>
      <c r="L1438" s="238"/>
      <c r="M1438" s="239"/>
      <c r="N1438" s="240"/>
      <c r="O1438" s="240"/>
      <c r="P1438" s="240"/>
      <c r="Q1438" s="240"/>
      <c r="R1438" s="240"/>
      <c r="S1438" s="240"/>
      <c r="T1438" s="241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2" t="s">
        <v>150</v>
      </c>
      <c r="AU1438" s="242" t="s">
        <v>87</v>
      </c>
      <c r="AV1438" s="13" t="s">
        <v>84</v>
      </c>
      <c r="AW1438" s="13" t="s">
        <v>32</v>
      </c>
      <c r="AX1438" s="13" t="s">
        <v>76</v>
      </c>
      <c r="AY1438" s="242" t="s">
        <v>140</v>
      </c>
    </row>
    <row r="1439" s="13" customFormat="1">
      <c r="A1439" s="13"/>
      <c r="B1439" s="232"/>
      <c r="C1439" s="233"/>
      <c r="D1439" s="234" t="s">
        <v>150</v>
      </c>
      <c r="E1439" s="235" t="s">
        <v>1</v>
      </c>
      <c r="F1439" s="236" t="s">
        <v>2443</v>
      </c>
      <c r="G1439" s="233"/>
      <c r="H1439" s="235" t="s">
        <v>1</v>
      </c>
      <c r="I1439" s="237"/>
      <c r="J1439" s="233"/>
      <c r="K1439" s="233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150</v>
      </c>
      <c r="AU1439" s="242" t="s">
        <v>87</v>
      </c>
      <c r="AV1439" s="13" t="s">
        <v>84</v>
      </c>
      <c r="AW1439" s="13" t="s">
        <v>32</v>
      </c>
      <c r="AX1439" s="13" t="s">
        <v>76</v>
      </c>
      <c r="AY1439" s="242" t="s">
        <v>140</v>
      </c>
    </row>
    <row r="1440" s="14" customFormat="1">
      <c r="A1440" s="14"/>
      <c r="B1440" s="243"/>
      <c r="C1440" s="244"/>
      <c r="D1440" s="234" t="s">
        <v>150</v>
      </c>
      <c r="E1440" s="245" t="s">
        <v>1</v>
      </c>
      <c r="F1440" s="246" t="s">
        <v>2444</v>
      </c>
      <c r="G1440" s="244"/>
      <c r="H1440" s="247">
        <v>252.65000000000001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150</v>
      </c>
      <c r="AU1440" s="253" t="s">
        <v>87</v>
      </c>
      <c r="AV1440" s="14" t="s">
        <v>87</v>
      </c>
      <c r="AW1440" s="14" t="s">
        <v>32</v>
      </c>
      <c r="AX1440" s="14" t="s">
        <v>76</v>
      </c>
      <c r="AY1440" s="253" t="s">
        <v>140</v>
      </c>
    </row>
    <row r="1441" s="14" customFormat="1">
      <c r="A1441" s="14"/>
      <c r="B1441" s="243"/>
      <c r="C1441" s="244"/>
      <c r="D1441" s="234" t="s">
        <v>150</v>
      </c>
      <c r="E1441" s="245" t="s">
        <v>1</v>
      </c>
      <c r="F1441" s="246" t="s">
        <v>2445</v>
      </c>
      <c r="G1441" s="244"/>
      <c r="H1441" s="247">
        <v>26.550000000000001</v>
      </c>
      <c r="I1441" s="248"/>
      <c r="J1441" s="244"/>
      <c r="K1441" s="244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3" t="s">
        <v>150</v>
      </c>
      <c r="AU1441" s="253" t="s">
        <v>87</v>
      </c>
      <c r="AV1441" s="14" t="s">
        <v>87</v>
      </c>
      <c r="AW1441" s="14" t="s">
        <v>32</v>
      </c>
      <c r="AX1441" s="14" t="s">
        <v>76</v>
      </c>
      <c r="AY1441" s="253" t="s">
        <v>140</v>
      </c>
    </row>
    <row r="1442" s="14" customFormat="1">
      <c r="A1442" s="14"/>
      <c r="B1442" s="243"/>
      <c r="C1442" s="244"/>
      <c r="D1442" s="234" t="s">
        <v>150</v>
      </c>
      <c r="E1442" s="245" t="s">
        <v>1</v>
      </c>
      <c r="F1442" s="246" t="s">
        <v>1415</v>
      </c>
      <c r="G1442" s="244"/>
      <c r="H1442" s="247">
        <v>10.800000000000001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150</v>
      </c>
      <c r="AU1442" s="253" t="s">
        <v>87</v>
      </c>
      <c r="AV1442" s="14" t="s">
        <v>87</v>
      </c>
      <c r="AW1442" s="14" t="s">
        <v>32</v>
      </c>
      <c r="AX1442" s="14" t="s">
        <v>76</v>
      </c>
      <c r="AY1442" s="253" t="s">
        <v>140</v>
      </c>
    </row>
    <row r="1443" s="15" customFormat="1">
      <c r="A1443" s="15"/>
      <c r="B1443" s="254"/>
      <c r="C1443" s="255"/>
      <c r="D1443" s="234" t="s">
        <v>150</v>
      </c>
      <c r="E1443" s="256" t="s">
        <v>1</v>
      </c>
      <c r="F1443" s="257" t="s">
        <v>173</v>
      </c>
      <c r="G1443" s="255"/>
      <c r="H1443" s="258">
        <v>290</v>
      </c>
      <c r="I1443" s="259"/>
      <c r="J1443" s="255"/>
      <c r="K1443" s="255"/>
      <c r="L1443" s="260"/>
      <c r="M1443" s="261"/>
      <c r="N1443" s="262"/>
      <c r="O1443" s="262"/>
      <c r="P1443" s="262"/>
      <c r="Q1443" s="262"/>
      <c r="R1443" s="262"/>
      <c r="S1443" s="262"/>
      <c r="T1443" s="263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4" t="s">
        <v>150</v>
      </c>
      <c r="AU1443" s="264" t="s">
        <v>87</v>
      </c>
      <c r="AV1443" s="15" t="s">
        <v>148</v>
      </c>
      <c r="AW1443" s="15" t="s">
        <v>32</v>
      </c>
      <c r="AX1443" s="15" t="s">
        <v>84</v>
      </c>
      <c r="AY1443" s="264" t="s">
        <v>140</v>
      </c>
    </row>
    <row r="1444" s="13" customFormat="1">
      <c r="A1444" s="13"/>
      <c r="B1444" s="232"/>
      <c r="C1444" s="233"/>
      <c r="D1444" s="234" t="s">
        <v>150</v>
      </c>
      <c r="E1444" s="235" t="s">
        <v>1</v>
      </c>
      <c r="F1444" s="236" t="s">
        <v>2221</v>
      </c>
      <c r="G1444" s="233"/>
      <c r="H1444" s="235" t="s">
        <v>1</v>
      </c>
      <c r="I1444" s="237"/>
      <c r="J1444" s="233"/>
      <c r="K1444" s="233"/>
      <c r="L1444" s="238"/>
      <c r="M1444" s="239"/>
      <c r="N1444" s="240"/>
      <c r="O1444" s="240"/>
      <c r="P1444" s="240"/>
      <c r="Q1444" s="240"/>
      <c r="R1444" s="240"/>
      <c r="S1444" s="240"/>
      <c r="T1444" s="24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2" t="s">
        <v>150</v>
      </c>
      <c r="AU1444" s="242" t="s">
        <v>87</v>
      </c>
      <c r="AV1444" s="13" t="s">
        <v>84</v>
      </c>
      <c r="AW1444" s="13" t="s">
        <v>32</v>
      </c>
      <c r="AX1444" s="13" t="s">
        <v>76</v>
      </c>
      <c r="AY1444" s="242" t="s">
        <v>140</v>
      </c>
    </row>
    <row r="1445" s="13" customFormat="1">
      <c r="A1445" s="13"/>
      <c r="B1445" s="232"/>
      <c r="C1445" s="233"/>
      <c r="D1445" s="234" t="s">
        <v>150</v>
      </c>
      <c r="E1445" s="235" t="s">
        <v>1</v>
      </c>
      <c r="F1445" s="236" t="s">
        <v>2369</v>
      </c>
      <c r="G1445" s="233"/>
      <c r="H1445" s="235" t="s">
        <v>1</v>
      </c>
      <c r="I1445" s="237"/>
      <c r="J1445" s="233"/>
      <c r="K1445" s="233"/>
      <c r="L1445" s="238"/>
      <c r="M1445" s="239"/>
      <c r="N1445" s="240"/>
      <c r="O1445" s="240"/>
      <c r="P1445" s="240"/>
      <c r="Q1445" s="240"/>
      <c r="R1445" s="240"/>
      <c r="S1445" s="240"/>
      <c r="T1445" s="241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2" t="s">
        <v>150</v>
      </c>
      <c r="AU1445" s="242" t="s">
        <v>87</v>
      </c>
      <c r="AV1445" s="13" t="s">
        <v>84</v>
      </c>
      <c r="AW1445" s="13" t="s">
        <v>32</v>
      </c>
      <c r="AX1445" s="13" t="s">
        <v>76</v>
      </c>
      <c r="AY1445" s="242" t="s">
        <v>140</v>
      </c>
    </row>
    <row r="1446" s="13" customFormat="1">
      <c r="A1446" s="13"/>
      <c r="B1446" s="232"/>
      <c r="C1446" s="233"/>
      <c r="D1446" s="234" t="s">
        <v>150</v>
      </c>
      <c r="E1446" s="235" t="s">
        <v>1</v>
      </c>
      <c r="F1446" s="236" t="s">
        <v>2370</v>
      </c>
      <c r="G1446" s="233"/>
      <c r="H1446" s="235" t="s">
        <v>1</v>
      </c>
      <c r="I1446" s="237"/>
      <c r="J1446" s="233"/>
      <c r="K1446" s="233"/>
      <c r="L1446" s="238"/>
      <c r="M1446" s="239"/>
      <c r="N1446" s="240"/>
      <c r="O1446" s="240"/>
      <c r="P1446" s="240"/>
      <c r="Q1446" s="240"/>
      <c r="R1446" s="240"/>
      <c r="S1446" s="240"/>
      <c r="T1446" s="24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2" t="s">
        <v>150</v>
      </c>
      <c r="AU1446" s="242" t="s">
        <v>87</v>
      </c>
      <c r="AV1446" s="13" t="s">
        <v>84</v>
      </c>
      <c r="AW1446" s="13" t="s">
        <v>32</v>
      </c>
      <c r="AX1446" s="13" t="s">
        <v>76</v>
      </c>
      <c r="AY1446" s="242" t="s">
        <v>140</v>
      </c>
    </row>
    <row r="1447" s="13" customFormat="1">
      <c r="A1447" s="13"/>
      <c r="B1447" s="232"/>
      <c r="C1447" s="233"/>
      <c r="D1447" s="234" t="s">
        <v>150</v>
      </c>
      <c r="E1447" s="235" t="s">
        <v>1</v>
      </c>
      <c r="F1447" s="236" t="s">
        <v>2371</v>
      </c>
      <c r="G1447" s="233"/>
      <c r="H1447" s="235" t="s">
        <v>1</v>
      </c>
      <c r="I1447" s="237"/>
      <c r="J1447" s="233"/>
      <c r="K1447" s="233"/>
      <c r="L1447" s="238"/>
      <c r="M1447" s="239"/>
      <c r="N1447" s="240"/>
      <c r="O1447" s="240"/>
      <c r="P1447" s="240"/>
      <c r="Q1447" s="240"/>
      <c r="R1447" s="240"/>
      <c r="S1447" s="240"/>
      <c r="T1447" s="24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2" t="s">
        <v>150</v>
      </c>
      <c r="AU1447" s="242" t="s">
        <v>87</v>
      </c>
      <c r="AV1447" s="13" t="s">
        <v>84</v>
      </c>
      <c r="AW1447" s="13" t="s">
        <v>32</v>
      </c>
      <c r="AX1447" s="13" t="s">
        <v>76</v>
      </c>
      <c r="AY1447" s="242" t="s">
        <v>140</v>
      </c>
    </row>
    <row r="1448" s="13" customFormat="1">
      <c r="A1448" s="13"/>
      <c r="B1448" s="232"/>
      <c r="C1448" s="233"/>
      <c r="D1448" s="234" t="s">
        <v>150</v>
      </c>
      <c r="E1448" s="235" t="s">
        <v>1</v>
      </c>
      <c r="F1448" s="236" t="s">
        <v>2372</v>
      </c>
      <c r="G1448" s="233"/>
      <c r="H1448" s="235" t="s">
        <v>1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150</v>
      </c>
      <c r="AU1448" s="242" t="s">
        <v>87</v>
      </c>
      <c r="AV1448" s="13" t="s">
        <v>84</v>
      </c>
      <c r="AW1448" s="13" t="s">
        <v>32</v>
      </c>
      <c r="AX1448" s="13" t="s">
        <v>76</v>
      </c>
      <c r="AY1448" s="242" t="s">
        <v>140</v>
      </c>
    </row>
    <row r="1449" s="13" customFormat="1">
      <c r="A1449" s="13"/>
      <c r="B1449" s="232"/>
      <c r="C1449" s="233"/>
      <c r="D1449" s="234" t="s">
        <v>150</v>
      </c>
      <c r="E1449" s="235" t="s">
        <v>1</v>
      </c>
      <c r="F1449" s="236" t="s">
        <v>2373</v>
      </c>
      <c r="G1449" s="233"/>
      <c r="H1449" s="235" t="s">
        <v>1</v>
      </c>
      <c r="I1449" s="237"/>
      <c r="J1449" s="233"/>
      <c r="K1449" s="233"/>
      <c r="L1449" s="238"/>
      <c r="M1449" s="239"/>
      <c r="N1449" s="240"/>
      <c r="O1449" s="240"/>
      <c r="P1449" s="240"/>
      <c r="Q1449" s="240"/>
      <c r="R1449" s="240"/>
      <c r="S1449" s="240"/>
      <c r="T1449" s="241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2" t="s">
        <v>150</v>
      </c>
      <c r="AU1449" s="242" t="s">
        <v>87</v>
      </c>
      <c r="AV1449" s="13" t="s">
        <v>84</v>
      </c>
      <c r="AW1449" s="13" t="s">
        <v>32</v>
      </c>
      <c r="AX1449" s="13" t="s">
        <v>76</v>
      </c>
      <c r="AY1449" s="242" t="s">
        <v>140</v>
      </c>
    </row>
    <row r="1450" s="13" customFormat="1">
      <c r="A1450" s="13"/>
      <c r="B1450" s="232"/>
      <c r="C1450" s="233"/>
      <c r="D1450" s="234" t="s">
        <v>150</v>
      </c>
      <c r="E1450" s="235" t="s">
        <v>1</v>
      </c>
      <c r="F1450" s="236" t="s">
        <v>500</v>
      </c>
      <c r="G1450" s="233"/>
      <c r="H1450" s="235" t="s">
        <v>1</v>
      </c>
      <c r="I1450" s="237"/>
      <c r="J1450" s="233"/>
      <c r="K1450" s="233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150</v>
      </c>
      <c r="AU1450" s="242" t="s">
        <v>87</v>
      </c>
      <c r="AV1450" s="13" t="s">
        <v>84</v>
      </c>
      <c r="AW1450" s="13" t="s">
        <v>32</v>
      </c>
      <c r="AX1450" s="13" t="s">
        <v>76</v>
      </c>
      <c r="AY1450" s="242" t="s">
        <v>140</v>
      </c>
    </row>
    <row r="1451" s="2" customFormat="1" ht="33" customHeight="1">
      <c r="A1451" s="39"/>
      <c r="B1451" s="40"/>
      <c r="C1451" s="219" t="s">
        <v>2446</v>
      </c>
      <c r="D1451" s="219" t="s">
        <v>143</v>
      </c>
      <c r="E1451" s="220" t="s">
        <v>2447</v>
      </c>
      <c r="F1451" s="221" t="s">
        <v>2448</v>
      </c>
      <c r="G1451" s="222" t="s">
        <v>218</v>
      </c>
      <c r="H1451" s="223">
        <v>191</v>
      </c>
      <c r="I1451" s="224"/>
      <c r="J1451" s="225">
        <f>ROUND(I1451*H1451,2)</f>
        <v>0</v>
      </c>
      <c r="K1451" s="221" t="s">
        <v>1</v>
      </c>
      <c r="L1451" s="45"/>
      <c r="M1451" s="226" t="s">
        <v>1</v>
      </c>
      <c r="N1451" s="227" t="s">
        <v>41</v>
      </c>
      <c r="O1451" s="92"/>
      <c r="P1451" s="228">
        <f>O1451*H1451</f>
        <v>0</v>
      </c>
      <c r="Q1451" s="228">
        <v>0.00079000000000000001</v>
      </c>
      <c r="R1451" s="228">
        <f>Q1451*H1451</f>
        <v>0.15089</v>
      </c>
      <c r="S1451" s="228">
        <v>0</v>
      </c>
      <c r="T1451" s="229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30" t="s">
        <v>280</v>
      </c>
      <c r="AT1451" s="230" t="s">
        <v>143</v>
      </c>
      <c r="AU1451" s="230" t="s">
        <v>87</v>
      </c>
      <c r="AY1451" s="18" t="s">
        <v>140</v>
      </c>
      <c r="BE1451" s="231">
        <f>IF(N1451="základní",J1451,0)</f>
        <v>0</v>
      </c>
      <c r="BF1451" s="231">
        <f>IF(N1451="snížená",J1451,0)</f>
        <v>0</v>
      </c>
      <c r="BG1451" s="231">
        <f>IF(N1451="zákl. přenesená",J1451,0)</f>
        <v>0</v>
      </c>
      <c r="BH1451" s="231">
        <f>IF(N1451="sníž. přenesená",J1451,0)</f>
        <v>0</v>
      </c>
      <c r="BI1451" s="231">
        <f>IF(N1451="nulová",J1451,0)</f>
        <v>0</v>
      </c>
      <c r="BJ1451" s="18" t="s">
        <v>84</v>
      </c>
      <c r="BK1451" s="231">
        <f>ROUND(I1451*H1451,2)</f>
        <v>0</v>
      </c>
      <c r="BL1451" s="18" t="s">
        <v>280</v>
      </c>
      <c r="BM1451" s="230" t="s">
        <v>2449</v>
      </c>
    </row>
    <row r="1452" s="13" customFormat="1">
      <c r="A1452" s="13"/>
      <c r="B1452" s="232"/>
      <c r="C1452" s="233"/>
      <c r="D1452" s="234" t="s">
        <v>150</v>
      </c>
      <c r="E1452" s="235" t="s">
        <v>1</v>
      </c>
      <c r="F1452" s="236" t="s">
        <v>2450</v>
      </c>
      <c r="G1452" s="233"/>
      <c r="H1452" s="235" t="s">
        <v>1</v>
      </c>
      <c r="I1452" s="237"/>
      <c r="J1452" s="233"/>
      <c r="K1452" s="233"/>
      <c r="L1452" s="238"/>
      <c r="M1452" s="239"/>
      <c r="N1452" s="240"/>
      <c r="O1452" s="240"/>
      <c r="P1452" s="240"/>
      <c r="Q1452" s="240"/>
      <c r="R1452" s="240"/>
      <c r="S1452" s="240"/>
      <c r="T1452" s="241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2" t="s">
        <v>150</v>
      </c>
      <c r="AU1452" s="242" t="s">
        <v>87</v>
      </c>
      <c r="AV1452" s="13" t="s">
        <v>84</v>
      </c>
      <c r="AW1452" s="13" t="s">
        <v>32</v>
      </c>
      <c r="AX1452" s="13" t="s">
        <v>76</v>
      </c>
      <c r="AY1452" s="242" t="s">
        <v>140</v>
      </c>
    </row>
    <row r="1453" s="14" customFormat="1">
      <c r="A1453" s="14"/>
      <c r="B1453" s="243"/>
      <c r="C1453" s="244"/>
      <c r="D1453" s="234" t="s">
        <v>150</v>
      </c>
      <c r="E1453" s="245" t="s">
        <v>1</v>
      </c>
      <c r="F1453" s="246" t="s">
        <v>2451</v>
      </c>
      <c r="G1453" s="244"/>
      <c r="H1453" s="247">
        <v>50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3" t="s">
        <v>150</v>
      </c>
      <c r="AU1453" s="253" t="s">
        <v>87</v>
      </c>
      <c r="AV1453" s="14" t="s">
        <v>87</v>
      </c>
      <c r="AW1453" s="14" t="s">
        <v>32</v>
      </c>
      <c r="AX1453" s="14" t="s">
        <v>76</v>
      </c>
      <c r="AY1453" s="253" t="s">
        <v>140</v>
      </c>
    </row>
    <row r="1454" s="14" customFormat="1">
      <c r="A1454" s="14"/>
      <c r="B1454" s="243"/>
      <c r="C1454" s="244"/>
      <c r="D1454" s="234" t="s">
        <v>150</v>
      </c>
      <c r="E1454" s="245" t="s">
        <v>1</v>
      </c>
      <c r="F1454" s="246" t="s">
        <v>2452</v>
      </c>
      <c r="G1454" s="244"/>
      <c r="H1454" s="247">
        <v>66.450000000000003</v>
      </c>
      <c r="I1454" s="248"/>
      <c r="J1454" s="244"/>
      <c r="K1454" s="244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3" t="s">
        <v>150</v>
      </c>
      <c r="AU1454" s="253" t="s">
        <v>87</v>
      </c>
      <c r="AV1454" s="14" t="s">
        <v>87</v>
      </c>
      <c r="AW1454" s="14" t="s">
        <v>32</v>
      </c>
      <c r="AX1454" s="14" t="s">
        <v>76</v>
      </c>
      <c r="AY1454" s="253" t="s">
        <v>140</v>
      </c>
    </row>
    <row r="1455" s="14" customFormat="1">
      <c r="A1455" s="14"/>
      <c r="B1455" s="243"/>
      <c r="C1455" s="244"/>
      <c r="D1455" s="234" t="s">
        <v>150</v>
      </c>
      <c r="E1455" s="245" t="s">
        <v>1</v>
      </c>
      <c r="F1455" s="246" t="s">
        <v>2453</v>
      </c>
      <c r="G1455" s="244"/>
      <c r="H1455" s="247">
        <v>66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150</v>
      </c>
      <c r="AU1455" s="253" t="s">
        <v>87</v>
      </c>
      <c r="AV1455" s="14" t="s">
        <v>87</v>
      </c>
      <c r="AW1455" s="14" t="s">
        <v>32</v>
      </c>
      <c r="AX1455" s="14" t="s">
        <v>76</v>
      </c>
      <c r="AY1455" s="253" t="s">
        <v>140</v>
      </c>
    </row>
    <row r="1456" s="14" customFormat="1">
      <c r="A1456" s="14"/>
      <c r="B1456" s="243"/>
      <c r="C1456" s="244"/>
      <c r="D1456" s="234" t="s">
        <v>150</v>
      </c>
      <c r="E1456" s="245" t="s">
        <v>1</v>
      </c>
      <c r="F1456" s="246" t="s">
        <v>2454</v>
      </c>
      <c r="G1456" s="244"/>
      <c r="H1456" s="247">
        <v>8.5500000000000007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150</v>
      </c>
      <c r="AU1456" s="253" t="s">
        <v>87</v>
      </c>
      <c r="AV1456" s="14" t="s">
        <v>87</v>
      </c>
      <c r="AW1456" s="14" t="s">
        <v>32</v>
      </c>
      <c r="AX1456" s="14" t="s">
        <v>76</v>
      </c>
      <c r="AY1456" s="253" t="s">
        <v>140</v>
      </c>
    </row>
    <row r="1457" s="15" customFormat="1">
      <c r="A1457" s="15"/>
      <c r="B1457" s="254"/>
      <c r="C1457" s="255"/>
      <c r="D1457" s="234" t="s">
        <v>150</v>
      </c>
      <c r="E1457" s="256" t="s">
        <v>1</v>
      </c>
      <c r="F1457" s="257" t="s">
        <v>173</v>
      </c>
      <c r="G1457" s="255"/>
      <c r="H1457" s="258">
        <v>191</v>
      </c>
      <c r="I1457" s="259"/>
      <c r="J1457" s="255"/>
      <c r="K1457" s="255"/>
      <c r="L1457" s="260"/>
      <c r="M1457" s="261"/>
      <c r="N1457" s="262"/>
      <c r="O1457" s="262"/>
      <c r="P1457" s="262"/>
      <c r="Q1457" s="262"/>
      <c r="R1457" s="262"/>
      <c r="S1457" s="262"/>
      <c r="T1457" s="263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4" t="s">
        <v>150</v>
      </c>
      <c r="AU1457" s="264" t="s">
        <v>87</v>
      </c>
      <c r="AV1457" s="15" t="s">
        <v>148</v>
      </c>
      <c r="AW1457" s="15" t="s">
        <v>32</v>
      </c>
      <c r="AX1457" s="15" t="s">
        <v>84</v>
      </c>
      <c r="AY1457" s="264" t="s">
        <v>140</v>
      </c>
    </row>
    <row r="1458" s="13" customFormat="1">
      <c r="A1458" s="13"/>
      <c r="B1458" s="232"/>
      <c r="C1458" s="233"/>
      <c r="D1458" s="234" t="s">
        <v>150</v>
      </c>
      <c r="E1458" s="235" t="s">
        <v>1</v>
      </c>
      <c r="F1458" s="236" t="s">
        <v>2221</v>
      </c>
      <c r="G1458" s="233"/>
      <c r="H1458" s="235" t="s">
        <v>1</v>
      </c>
      <c r="I1458" s="237"/>
      <c r="J1458" s="233"/>
      <c r="K1458" s="233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150</v>
      </c>
      <c r="AU1458" s="242" t="s">
        <v>87</v>
      </c>
      <c r="AV1458" s="13" t="s">
        <v>84</v>
      </c>
      <c r="AW1458" s="13" t="s">
        <v>32</v>
      </c>
      <c r="AX1458" s="13" t="s">
        <v>76</v>
      </c>
      <c r="AY1458" s="242" t="s">
        <v>140</v>
      </c>
    </row>
    <row r="1459" s="13" customFormat="1">
      <c r="A1459" s="13"/>
      <c r="B1459" s="232"/>
      <c r="C1459" s="233"/>
      <c r="D1459" s="234" t="s">
        <v>150</v>
      </c>
      <c r="E1459" s="235" t="s">
        <v>1</v>
      </c>
      <c r="F1459" s="236" t="s">
        <v>2369</v>
      </c>
      <c r="G1459" s="233"/>
      <c r="H1459" s="235" t="s">
        <v>1</v>
      </c>
      <c r="I1459" s="237"/>
      <c r="J1459" s="233"/>
      <c r="K1459" s="233"/>
      <c r="L1459" s="238"/>
      <c r="M1459" s="239"/>
      <c r="N1459" s="240"/>
      <c r="O1459" s="240"/>
      <c r="P1459" s="240"/>
      <c r="Q1459" s="240"/>
      <c r="R1459" s="240"/>
      <c r="S1459" s="240"/>
      <c r="T1459" s="241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2" t="s">
        <v>150</v>
      </c>
      <c r="AU1459" s="242" t="s">
        <v>87</v>
      </c>
      <c r="AV1459" s="13" t="s">
        <v>84</v>
      </c>
      <c r="AW1459" s="13" t="s">
        <v>32</v>
      </c>
      <c r="AX1459" s="13" t="s">
        <v>76</v>
      </c>
      <c r="AY1459" s="242" t="s">
        <v>140</v>
      </c>
    </row>
    <row r="1460" s="13" customFormat="1">
      <c r="A1460" s="13"/>
      <c r="B1460" s="232"/>
      <c r="C1460" s="233"/>
      <c r="D1460" s="234" t="s">
        <v>150</v>
      </c>
      <c r="E1460" s="235" t="s">
        <v>1</v>
      </c>
      <c r="F1460" s="236" t="s">
        <v>2370</v>
      </c>
      <c r="G1460" s="233"/>
      <c r="H1460" s="235" t="s">
        <v>1</v>
      </c>
      <c r="I1460" s="237"/>
      <c r="J1460" s="233"/>
      <c r="K1460" s="233"/>
      <c r="L1460" s="238"/>
      <c r="M1460" s="239"/>
      <c r="N1460" s="240"/>
      <c r="O1460" s="240"/>
      <c r="P1460" s="240"/>
      <c r="Q1460" s="240"/>
      <c r="R1460" s="240"/>
      <c r="S1460" s="240"/>
      <c r="T1460" s="241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2" t="s">
        <v>150</v>
      </c>
      <c r="AU1460" s="242" t="s">
        <v>87</v>
      </c>
      <c r="AV1460" s="13" t="s">
        <v>84</v>
      </c>
      <c r="AW1460" s="13" t="s">
        <v>32</v>
      </c>
      <c r="AX1460" s="13" t="s">
        <v>76</v>
      </c>
      <c r="AY1460" s="242" t="s">
        <v>140</v>
      </c>
    </row>
    <row r="1461" s="13" customFormat="1">
      <c r="A1461" s="13"/>
      <c r="B1461" s="232"/>
      <c r="C1461" s="233"/>
      <c r="D1461" s="234" t="s">
        <v>150</v>
      </c>
      <c r="E1461" s="235" t="s">
        <v>1</v>
      </c>
      <c r="F1461" s="236" t="s">
        <v>2371</v>
      </c>
      <c r="G1461" s="233"/>
      <c r="H1461" s="235" t="s">
        <v>1</v>
      </c>
      <c r="I1461" s="237"/>
      <c r="J1461" s="233"/>
      <c r="K1461" s="233"/>
      <c r="L1461" s="238"/>
      <c r="M1461" s="239"/>
      <c r="N1461" s="240"/>
      <c r="O1461" s="240"/>
      <c r="P1461" s="240"/>
      <c r="Q1461" s="240"/>
      <c r="R1461" s="240"/>
      <c r="S1461" s="240"/>
      <c r="T1461" s="24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2" t="s">
        <v>150</v>
      </c>
      <c r="AU1461" s="242" t="s">
        <v>87</v>
      </c>
      <c r="AV1461" s="13" t="s">
        <v>84</v>
      </c>
      <c r="AW1461" s="13" t="s">
        <v>32</v>
      </c>
      <c r="AX1461" s="13" t="s">
        <v>76</v>
      </c>
      <c r="AY1461" s="242" t="s">
        <v>140</v>
      </c>
    </row>
    <row r="1462" s="13" customFormat="1">
      <c r="A1462" s="13"/>
      <c r="B1462" s="232"/>
      <c r="C1462" s="233"/>
      <c r="D1462" s="234" t="s">
        <v>150</v>
      </c>
      <c r="E1462" s="235" t="s">
        <v>1</v>
      </c>
      <c r="F1462" s="236" t="s">
        <v>2372</v>
      </c>
      <c r="G1462" s="233"/>
      <c r="H1462" s="235" t="s">
        <v>1</v>
      </c>
      <c r="I1462" s="237"/>
      <c r="J1462" s="233"/>
      <c r="K1462" s="233"/>
      <c r="L1462" s="238"/>
      <c r="M1462" s="239"/>
      <c r="N1462" s="240"/>
      <c r="O1462" s="240"/>
      <c r="P1462" s="240"/>
      <c r="Q1462" s="240"/>
      <c r="R1462" s="240"/>
      <c r="S1462" s="240"/>
      <c r="T1462" s="241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2" t="s">
        <v>150</v>
      </c>
      <c r="AU1462" s="242" t="s">
        <v>87</v>
      </c>
      <c r="AV1462" s="13" t="s">
        <v>84</v>
      </c>
      <c r="AW1462" s="13" t="s">
        <v>32</v>
      </c>
      <c r="AX1462" s="13" t="s">
        <v>76</v>
      </c>
      <c r="AY1462" s="242" t="s">
        <v>140</v>
      </c>
    </row>
    <row r="1463" s="13" customFormat="1">
      <c r="A1463" s="13"/>
      <c r="B1463" s="232"/>
      <c r="C1463" s="233"/>
      <c r="D1463" s="234" t="s">
        <v>150</v>
      </c>
      <c r="E1463" s="235" t="s">
        <v>1</v>
      </c>
      <c r="F1463" s="236" t="s">
        <v>2373</v>
      </c>
      <c r="G1463" s="233"/>
      <c r="H1463" s="235" t="s">
        <v>1</v>
      </c>
      <c r="I1463" s="237"/>
      <c r="J1463" s="233"/>
      <c r="K1463" s="233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150</v>
      </c>
      <c r="AU1463" s="242" t="s">
        <v>87</v>
      </c>
      <c r="AV1463" s="13" t="s">
        <v>84</v>
      </c>
      <c r="AW1463" s="13" t="s">
        <v>32</v>
      </c>
      <c r="AX1463" s="13" t="s">
        <v>76</v>
      </c>
      <c r="AY1463" s="242" t="s">
        <v>140</v>
      </c>
    </row>
    <row r="1464" s="13" customFormat="1">
      <c r="A1464" s="13"/>
      <c r="B1464" s="232"/>
      <c r="C1464" s="233"/>
      <c r="D1464" s="234" t="s">
        <v>150</v>
      </c>
      <c r="E1464" s="235" t="s">
        <v>1</v>
      </c>
      <c r="F1464" s="236" t="s">
        <v>500</v>
      </c>
      <c r="G1464" s="233"/>
      <c r="H1464" s="235" t="s">
        <v>1</v>
      </c>
      <c r="I1464" s="237"/>
      <c r="J1464" s="233"/>
      <c r="K1464" s="233"/>
      <c r="L1464" s="238"/>
      <c r="M1464" s="239"/>
      <c r="N1464" s="240"/>
      <c r="O1464" s="240"/>
      <c r="P1464" s="240"/>
      <c r="Q1464" s="240"/>
      <c r="R1464" s="240"/>
      <c r="S1464" s="240"/>
      <c r="T1464" s="24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2" t="s">
        <v>150</v>
      </c>
      <c r="AU1464" s="242" t="s">
        <v>87</v>
      </c>
      <c r="AV1464" s="13" t="s">
        <v>84</v>
      </c>
      <c r="AW1464" s="13" t="s">
        <v>32</v>
      </c>
      <c r="AX1464" s="13" t="s">
        <v>76</v>
      </c>
      <c r="AY1464" s="242" t="s">
        <v>140</v>
      </c>
    </row>
    <row r="1465" s="2" customFormat="1" ht="16.5" customHeight="1">
      <c r="A1465" s="39"/>
      <c r="B1465" s="40"/>
      <c r="C1465" s="219" t="s">
        <v>2455</v>
      </c>
      <c r="D1465" s="219" t="s">
        <v>143</v>
      </c>
      <c r="E1465" s="220" t="s">
        <v>2456</v>
      </c>
      <c r="F1465" s="221" t="s">
        <v>2457</v>
      </c>
      <c r="G1465" s="222" t="s">
        <v>218</v>
      </c>
      <c r="H1465" s="223">
        <v>203</v>
      </c>
      <c r="I1465" s="224"/>
      <c r="J1465" s="225">
        <f>ROUND(I1465*H1465,2)</f>
        <v>0</v>
      </c>
      <c r="K1465" s="221" t="s">
        <v>147</v>
      </c>
      <c r="L1465" s="45"/>
      <c r="M1465" s="226" t="s">
        <v>1</v>
      </c>
      <c r="N1465" s="227" t="s">
        <v>41</v>
      </c>
      <c r="O1465" s="92"/>
      <c r="P1465" s="228">
        <f>O1465*H1465</f>
        <v>0</v>
      </c>
      <c r="Q1465" s="228">
        <v>0</v>
      </c>
      <c r="R1465" s="228">
        <f>Q1465*H1465</f>
        <v>0</v>
      </c>
      <c r="S1465" s="228">
        <v>0</v>
      </c>
      <c r="T1465" s="229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30" t="s">
        <v>148</v>
      </c>
      <c r="AT1465" s="230" t="s">
        <v>143</v>
      </c>
      <c r="AU1465" s="230" t="s">
        <v>87</v>
      </c>
      <c r="AY1465" s="18" t="s">
        <v>140</v>
      </c>
      <c r="BE1465" s="231">
        <f>IF(N1465="základní",J1465,0)</f>
        <v>0</v>
      </c>
      <c r="BF1465" s="231">
        <f>IF(N1465="snížená",J1465,0)</f>
        <v>0</v>
      </c>
      <c r="BG1465" s="231">
        <f>IF(N1465="zákl. přenesená",J1465,0)</f>
        <v>0</v>
      </c>
      <c r="BH1465" s="231">
        <f>IF(N1465="sníž. přenesená",J1465,0)</f>
        <v>0</v>
      </c>
      <c r="BI1465" s="231">
        <f>IF(N1465="nulová",J1465,0)</f>
        <v>0</v>
      </c>
      <c r="BJ1465" s="18" t="s">
        <v>84</v>
      </c>
      <c r="BK1465" s="231">
        <f>ROUND(I1465*H1465,2)</f>
        <v>0</v>
      </c>
      <c r="BL1465" s="18" t="s">
        <v>148</v>
      </c>
      <c r="BM1465" s="230" t="s">
        <v>2458</v>
      </c>
    </row>
    <row r="1466" s="13" customFormat="1">
      <c r="A1466" s="13"/>
      <c r="B1466" s="232"/>
      <c r="C1466" s="233"/>
      <c r="D1466" s="234" t="s">
        <v>150</v>
      </c>
      <c r="E1466" s="235" t="s">
        <v>1</v>
      </c>
      <c r="F1466" s="236" t="s">
        <v>2459</v>
      </c>
      <c r="G1466" s="233"/>
      <c r="H1466" s="235" t="s">
        <v>1</v>
      </c>
      <c r="I1466" s="237"/>
      <c r="J1466" s="233"/>
      <c r="K1466" s="233"/>
      <c r="L1466" s="238"/>
      <c r="M1466" s="239"/>
      <c r="N1466" s="240"/>
      <c r="O1466" s="240"/>
      <c r="P1466" s="240"/>
      <c r="Q1466" s="240"/>
      <c r="R1466" s="240"/>
      <c r="S1466" s="240"/>
      <c r="T1466" s="241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2" t="s">
        <v>150</v>
      </c>
      <c r="AU1466" s="242" t="s">
        <v>87</v>
      </c>
      <c r="AV1466" s="13" t="s">
        <v>84</v>
      </c>
      <c r="AW1466" s="13" t="s">
        <v>32</v>
      </c>
      <c r="AX1466" s="13" t="s">
        <v>76</v>
      </c>
      <c r="AY1466" s="242" t="s">
        <v>140</v>
      </c>
    </row>
    <row r="1467" s="14" customFormat="1">
      <c r="A1467" s="14"/>
      <c r="B1467" s="243"/>
      <c r="C1467" s="244"/>
      <c r="D1467" s="234" t="s">
        <v>150</v>
      </c>
      <c r="E1467" s="245" t="s">
        <v>1</v>
      </c>
      <c r="F1467" s="246" t="s">
        <v>2460</v>
      </c>
      <c r="G1467" s="244"/>
      <c r="H1467" s="247">
        <v>203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150</v>
      </c>
      <c r="AU1467" s="253" t="s">
        <v>87</v>
      </c>
      <c r="AV1467" s="14" t="s">
        <v>87</v>
      </c>
      <c r="AW1467" s="14" t="s">
        <v>32</v>
      </c>
      <c r="AX1467" s="14" t="s">
        <v>84</v>
      </c>
      <c r="AY1467" s="253" t="s">
        <v>140</v>
      </c>
    </row>
    <row r="1468" s="2" customFormat="1" ht="37.8" customHeight="1">
      <c r="A1468" s="39"/>
      <c r="B1468" s="40"/>
      <c r="C1468" s="219" t="s">
        <v>2461</v>
      </c>
      <c r="D1468" s="219" t="s">
        <v>143</v>
      </c>
      <c r="E1468" s="220" t="s">
        <v>2462</v>
      </c>
      <c r="F1468" s="221" t="s">
        <v>2463</v>
      </c>
      <c r="G1468" s="222" t="s">
        <v>218</v>
      </c>
      <c r="H1468" s="223">
        <v>203</v>
      </c>
      <c r="I1468" s="224"/>
      <c r="J1468" s="225">
        <f>ROUND(I1468*H1468,2)</f>
        <v>0</v>
      </c>
      <c r="K1468" s="221" t="s">
        <v>1</v>
      </c>
      <c r="L1468" s="45"/>
      <c r="M1468" s="226" t="s">
        <v>1</v>
      </c>
      <c r="N1468" s="227" t="s">
        <v>41</v>
      </c>
      <c r="O1468" s="92"/>
      <c r="P1468" s="228">
        <f>O1468*H1468</f>
        <v>0</v>
      </c>
      <c r="Q1468" s="228">
        <v>0</v>
      </c>
      <c r="R1468" s="228">
        <f>Q1468*H1468</f>
        <v>0</v>
      </c>
      <c r="S1468" s="228">
        <v>0</v>
      </c>
      <c r="T1468" s="229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30" t="s">
        <v>148</v>
      </c>
      <c r="AT1468" s="230" t="s">
        <v>143</v>
      </c>
      <c r="AU1468" s="230" t="s">
        <v>87</v>
      </c>
      <c r="AY1468" s="18" t="s">
        <v>140</v>
      </c>
      <c r="BE1468" s="231">
        <f>IF(N1468="základní",J1468,0)</f>
        <v>0</v>
      </c>
      <c r="BF1468" s="231">
        <f>IF(N1468="snížená",J1468,0)</f>
        <v>0</v>
      </c>
      <c r="BG1468" s="231">
        <f>IF(N1468="zákl. přenesená",J1468,0)</f>
        <v>0</v>
      </c>
      <c r="BH1468" s="231">
        <f>IF(N1468="sníž. přenesená",J1468,0)</f>
        <v>0</v>
      </c>
      <c r="BI1468" s="231">
        <f>IF(N1468="nulová",J1468,0)</f>
        <v>0</v>
      </c>
      <c r="BJ1468" s="18" t="s">
        <v>84</v>
      </c>
      <c r="BK1468" s="231">
        <f>ROUND(I1468*H1468,2)</f>
        <v>0</v>
      </c>
      <c r="BL1468" s="18" t="s">
        <v>148</v>
      </c>
      <c r="BM1468" s="230" t="s">
        <v>2464</v>
      </c>
    </row>
    <row r="1469" s="2" customFormat="1" ht="24.15" customHeight="1">
      <c r="A1469" s="39"/>
      <c r="B1469" s="40"/>
      <c r="C1469" s="219" t="s">
        <v>2465</v>
      </c>
      <c r="D1469" s="219" t="s">
        <v>143</v>
      </c>
      <c r="E1469" s="220" t="s">
        <v>2466</v>
      </c>
      <c r="F1469" s="221" t="s">
        <v>2467</v>
      </c>
      <c r="G1469" s="222" t="s">
        <v>293</v>
      </c>
      <c r="H1469" s="223">
        <v>13</v>
      </c>
      <c r="I1469" s="224"/>
      <c r="J1469" s="225">
        <f>ROUND(I1469*H1469,2)</f>
        <v>0</v>
      </c>
      <c r="K1469" s="221" t="s">
        <v>147</v>
      </c>
      <c r="L1469" s="45"/>
      <c r="M1469" s="226" t="s">
        <v>1</v>
      </c>
      <c r="N1469" s="227" t="s">
        <v>41</v>
      </c>
      <c r="O1469" s="92"/>
      <c r="P1469" s="228">
        <f>O1469*H1469</f>
        <v>0</v>
      </c>
      <c r="Q1469" s="228">
        <v>0</v>
      </c>
      <c r="R1469" s="228">
        <f>Q1469*H1469</f>
        <v>0</v>
      </c>
      <c r="S1469" s="228">
        <v>0</v>
      </c>
      <c r="T1469" s="229">
        <f>S1469*H1469</f>
        <v>0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30" t="s">
        <v>148</v>
      </c>
      <c r="AT1469" s="230" t="s">
        <v>143</v>
      </c>
      <c r="AU1469" s="230" t="s">
        <v>87</v>
      </c>
      <c r="AY1469" s="18" t="s">
        <v>140</v>
      </c>
      <c r="BE1469" s="231">
        <f>IF(N1469="základní",J1469,0)</f>
        <v>0</v>
      </c>
      <c r="BF1469" s="231">
        <f>IF(N1469="snížená",J1469,0)</f>
        <v>0</v>
      </c>
      <c r="BG1469" s="231">
        <f>IF(N1469="zákl. přenesená",J1469,0)</f>
        <v>0</v>
      </c>
      <c r="BH1469" s="231">
        <f>IF(N1469="sníž. přenesená",J1469,0)</f>
        <v>0</v>
      </c>
      <c r="BI1469" s="231">
        <f>IF(N1469="nulová",J1469,0)</f>
        <v>0</v>
      </c>
      <c r="BJ1469" s="18" t="s">
        <v>84</v>
      </c>
      <c r="BK1469" s="231">
        <f>ROUND(I1469*H1469,2)</f>
        <v>0</v>
      </c>
      <c r="BL1469" s="18" t="s">
        <v>148</v>
      </c>
      <c r="BM1469" s="230" t="s">
        <v>2468</v>
      </c>
    </row>
    <row r="1470" s="13" customFormat="1">
      <c r="A1470" s="13"/>
      <c r="B1470" s="232"/>
      <c r="C1470" s="233"/>
      <c r="D1470" s="234" t="s">
        <v>150</v>
      </c>
      <c r="E1470" s="235" t="s">
        <v>1</v>
      </c>
      <c r="F1470" s="236" t="s">
        <v>2469</v>
      </c>
      <c r="G1470" s="233"/>
      <c r="H1470" s="235" t="s">
        <v>1</v>
      </c>
      <c r="I1470" s="237"/>
      <c r="J1470" s="233"/>
      <c r="K1470" s="233"/>
      <c r="L1470" s="238"/>
      <c r="M1470" s="239"/>
      <c r="N1470" s="240"/>
      <c r="O1470" s="240"/>
      <c r="P1470" s="240"/>
      <c r="Q1470" s="240"/>
      <c r="R1470" s="240"/>
      <c r="S1470" s="240"/>
      <c r="T1470" s="241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2" t="s">
        <v>150</v>
      </c>
      <c r="AU1470" s="242" t="s">
        <v>87</v>
      </c>
      <c r="AV1470" s="13" t="s">
        <v>84</v>
      </c>
      <c r="AW1470" s="13" t="s">
        <v>32</v>
      </c>
      <c r="AX1470" s="13" t="s">
        <v>76</v>
      </c>
      <c r="AY1470" s="242" t="s">
        <v>140</v>
      </c>
    </row>
    <row r="1471" s="14" customFormat="1">
      <c r="A1471" s="14"/>
      <c r="B1471" s="243"/>
      <c r="C1471" s="244"/>
      <c r="D1471" s="234" t="s">
        <v>150</v>
      </c>
      <c r="E1471" s="245" t="s">
        <v>1</v>
      </c>
      <c r="F1471" s="246" t="s">
        <v>258</v>
      </c>
      <c r="G1471" s="244"/>
      <c r="H1471" s="247">
        <v>13</v>
      </c>
      <c r="I1471" s="248"/>
      <c r="J1471" s="244"/>
      <c r="K1471" s="244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3" t="s">
        <v>150</v>
      </c>
      <c r="AU1471" s="253" t="s">
        <v>87</v>
      </c>
      <c r="AV1471" s="14" t="s">
        <v>87</v>
      </c>
      <c r="AW1471" s="14" t="s">
        <v>32</v>
      </c>
      <c r="AX1471" s="14" t="s">
        <v>84</v>
      </c>
      <c r="AY1471" s="253" t="s">
        <v>140</v>
      </c>
    </row>
    <row r="1472" s="2" customFormat="1" ht="16.5" customHeight="1">
      <c r="A1472" s="39"/>
      <c r="B1472" s="40"/>
      <c r="C1472" s="219" t="s">
        <v>2470</v>
      </c>
      <c r="D1472" s="219" t="s">
        <v>143</v>
      </c>
      <c r="E1472" s="220" t="s">
        <v>2471</v>
      </c>
      <c r="F1472" s="221" t="s">
        <v>2472</v>
      </c>
      <c r="G1472" s="222" t="s">
        <v>218</v>
      </c>
      <c r="H1472" s="223">
        <v>189</v>
      </c>
      <c r="I1472" s="224"/>
      <c r="J1472" s="225">
        <f>ROUND(I1472*H1472,2)</f>
        <v>0</v>
      </c>
      <c r="K1472" s="221" t="s">
        <v>147</v>
      </c>
      <c r="L1472" s="45"/>
      <c r="M1472" s="226" t="s">
        <v>1</v>
      </c>
      <c r="N1472" s="227" t="s">
        <v>41</v>
      </c>
      <c r="O1472" s="92"/>
      <c r="P1472" s="228">
        <f>O1472*H1472</f>
        <v>0</v>
      </c>
      <c r="Q1472" s="228">
        <v>0</v>
      </c>
      <c r="R1472" s="228">
        <f>Q1472*H1472</f>
        <v>0</v>
      </c>
      <c r="S1472" s="228">
        <v>0</v>
      </c>
      <c r="T1472" s="229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30" t="s">
        <v>148</v>
      </c>
      <c r="AT1472" s="230" t="s">
        <v>143</v>
      </c>
      <c r="AU1472" s="230" t="s">
        <v>87</v>
      </c>
      <c r="AY1472" s="18" t="s">
        <v>140</v>
      </c>
      <c r="BE1472" s="231">
        <f>IF(N1472="základní",J1472,0)</f>
        <v>0</v>
      </c>
      <c r="BF1472" s="231">
        <f>IF(N1472="snížená",J1472,0)</f>
        <v>0</v>
      </c>
      <c r="BG1472" s="231">
        <f>IF(N1472="zákl. přenesená",J1472,0)</f>
        <v>0</v>
      </c>
      <c r="BH1472" s="231">
        <f>IF(N1472="sníž. přenesená",J1472,0)</f>
        <v>0</v>
      </c>
      <c r="BI1472" s="231">
        <f>IF(N1472="nulová",J1472,0)</f>
        <v>0</v>
      </c>
      <c r="BJ1472" s="18" t="s">
        <v>84</v>
      </c>
      <c r="BK1472" s="231">
        <f>ROUND(I1472*H1472,2)</f>
        <v>0</v>
      </c>
      <c r="BL1472" s="18" t="s">
        <v>148</v>
      </c>
      <c r="BM1472" s="230" t="s">
        <v>2473</v>
      </c>
    </row>
    <row r="1473" s="13" customFormat="1">
      <c r="A1473" s="13"/>
      <c r="B1473" s="232"/>
      <c r="C1473" s="233"/>
      <c r="D1473" s="234" t="s">
        <v>150</v>
      </c>
      <c r="E1473" s="235" t="s">
        <v>1</v>
      </c>
      <c r="F1473" s="236" t="s">
        <v>2474</v>
      </c>
      <c r="G1473" s="233"/>
      <c r="H1473" s="235" t="s">
        <v>1</v>
      </c>
      <c r="I1473" s="237"/>
      <c r="J1473" s="233"/>
      <c r="K1473" s="233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150</v>
      </c>
      <c r="AU1473" s="242" t="s">
        <v>87</v>
      </c>
      <c r="AV1473" s="13" t="s">
        <v>84</v>
      </c>
      <c r="AW1473" s="13" t="s">
        <v>32</v>
      </c>
      <c r="AX1473" s="13" t="s">
        <v>76</v>
      </c>
      <c r="AY1473" s="242" t="s">
        <v>140</v>
      </c>
    </row>
    <row r="1474" s="13" customFormat="1">
      <c r="A1474" s="13"/>
      <c r="B1474" s="232"/>
      <c r="C1474" s="233"/>
      <c r="D1474" s="234" t="s">
        <v>150</v>
      </c>
      <c r="E1474" s="235" t="s">
        <v>1</v>
      </c>
      <c r="F1474" s="236" t="s">
        <v>2475</v>
      </c>
      <c r="G1474" s="233"/>
      <c r="H1474" s="235" t="s">
        <v>1</v>
      </c>
      <c r="I1474" s="237"/>
      <c r="J1474" s="233"/>
      <c r="K1474" s="233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150</v>
      </c>
      <c r="AU1474" s="242" t="s">
        <v>87</v>
      </c>
      <c r="AV1474" s="13" t="s">
        <v>84</v>
      </c>
      <c r="AW1474" s="13" t="s">
        <v>32</v>
      </c>
      <c r="AX1474" s="13" t="s">
        <v>76</v>
      </c>
      <c r="AY1474" s="242" t="s">
        <v>140</v>
      </c>
    </row>
    <row r="1475" s="14" customFormat="1">
      <c r="A1475" s="14"/>
      <c r="B1475" s="243"/>
      <c r="C1475" s="244"/>
      <c r="D1475" s="234" t="s">
        <v>150</v>
      </c>
      <c r="E1475" s="245" t="s">
        <v>1</v>
      </c>
      <c r="F1475" s="246" t="s">
        <v>2476</v>
      </c>
      <c r="G1475" s="244"/>
      <c r="H1475" s="247">
        <v>189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150</v>
      </c>
      <c r="AU1475" s="253" t="s">
        <v>87</v>
      </c>
      <c r="AV1475" s="14" t="s">
        <v>87</v>
      </c>
      <c r="AW1475" s="14" t="s">
        <v>32</v>
      </c>
      <c r="AX1475" s="14" t="s">
        <v>84</v>
      </c>
      <c r="AY1475" s="253" t="s">
        <v>140</v>
      </c>
    </row>
    <row r="1476" s="2" customFormat="1" ht="16.5" customHeight="1">
      <c r="A1476" s="39"/>
      <c r="B1476" s="40"/>
      <c r="C1476" s="219" t="s">
        <v>2477</v>
      </c>
      <c r="D1476" s="219" t="s">
        <v>143</v>
      </c>
      <c r="E1476" s="220" t="s">
        <v>2478</v>
      </c>
      <c r="F1476" s="221" t="s">
        <v>2479</v>
      </c>
      <c r="G1476" s="222" t="s">
        <v>293</v>
      </c>
      <c r="H1476" s="223">
        <v>136</v>
      </c>
      <c r="I1476" s="224"/>
      <c r="J1476" s="225">
        <f>ROUND(I1476*H1476,2)</f>
        <v>0</v>
      </c>
      <c r="K1476" s="221" t="s">
        <v>147</v>
      </c>
      <c r="L1476" s="45"/>
      <c r="M1476" s="226" t="s">
        <v>1</v>
      </c>
      <c r="N1476" s="227" t="s">
        <v>41</v>
      </c>
      <c r="O1476" s="92"/>
      <c r="P1476" s="228">
        <f>O1476*H1476</f>
        <v>0</v>
      </c>
      <c r="Q1476" s="228">
        <v>0</v>
      </c>
      <c r="R1476" s="228">
        <f>Q1476*H1476</f>
        <v>0</v>
      </c>
      <c r="S1476" s="228">
        <v>0</v>
      </c>
      <c r="T1476" s="229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30" t="s">
        <v>148</v>
      </c>
      <c r="AT1476" s="230" t="s">
        <v>143</v>
      </c>
      <c r="AU1476" s="230" t="s">
        <v>87</v>
      </c>
      <c r="AY1476" s="18" t="s">
        <v>140</v>
      </c>
      <c r="BE1476" s="231">
        <f>IF(N1476="základní",J1476,0)</f>
        <v>0</v>
      </c>
      <c r="BF1476" s="231">
        <f>IF(N1476="snížená",J1476,0)</f>
        <v>0</v>
      </c>
      <c r="BG1476" s="231">
        <f>IF(N1476="zákl. přenesená",J1476,0)</f>
        <v>0</v>
      </c>
      <c r="BH1476" s="231">
        <f>IF(N1476="sníž. přenesená",J1476,0)</f>
        <v>0</v>
      </c>
      <c r="BI1476" s="231">
        <f>IF(N1476="nulová",J1476,0)</f>
        <v>0</v>
      </c>
      <c r="BJ1476" s="18" t="s">
        <v>84</v>
      </c>
      <c r="BK1476" s="231">
        <f>ROUND(I1476*H1476,2)</f>
        <v>0</v>
      </c>
      <c r="BL1476" s="18" t="s">
        <v>148</v>
      </c>
      <c r="BM1476" s="230" t="s">
        <v>2480</v>
      </c>
    </row>
    <row r="1477" s="13" customFormat="1">
      <c r="A1477" s="13"/>
      <c r="B1477" s="232"/>
      <c r="C1477" s="233"/>
      <c r="D1477" s="234" t="s">
        <v>150</v>
      </c>
      <c r="E1477" s="235" t="s">
        <v>1</v>
      </c>
      <c r="F1477" s="236" t="s">
        <v>2481</v>
      </c>
      <c r="G1477" s="233"/>
      <c r="H1477" s="235" t="s">
        <v>1</v>
      </c>
      <c r="I1477" s="237"/>
      <c r="J1477" s="233"/>
      <c r="K1477" s="233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150</v>
      </c>
      <c r="AU1477" s="242" t="s">
        <v>87</v>
      </c>
      <c r="AV1477" s="13" t="s">
        <v>84</v>
      </c>
      <c r="AW1477" s="13" t="s">
        <v>32</v>
      </c>
      <c r="AX1477" s="13" t="s">
        <v>76</v>
      </c>
      <c r="AY1477" s="242" t="s">
        <v>140</v>
      </c>
    </row>
    <row r="1478" s="13" customFormat="1">
      <c r="A1478" s="13"/>
      <c r="B1478" s="232"/>
      <c r="C1478" s="233"/>
      <c r="D1478" s="234" t="s">
        <v>150</v>
      </c>
      <c r="E1478" s="235" t="s">
        <v>1</v>
      </c>
      <c r="F1478" s="236" t="s">
        <v>2482</v>
      </c>
      <c r="G1478" s="233"/>
      <c r="H1478" s="235" t="s">
        <v>1</v>
      </c>
      <c r="I1478" s="237"/>
      <c r="J1478" s="233"/>
      <c r="K1478" s="233"/>
      <c r="L1478" s="238"/>
      <c r="M1478" s="239"/>
      <c r="N1478" s="240"/>
      <c r="O1478" s="240"/>
      <c r="P1478" s="240"/>
      <c r="Q1478" s="240"/>
      <c r="R1478" s="240"/>
      <c r="S1478" s="240"/>
      <c r="T1478" s="241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2" t="s">
        <v>150</v>
      </c>
      <c r="AU1478" s="242" t="s">
        <v>87</v>
      </c>
      <c r="AV1478" s="13" t="s">
        <v>84</v>
      </c>
      <c r="AW1478" s="13" t="s">
        <v>32</v>
      </c>
      <c r="AX1478" s="13" t="s">
        <v>76</v>
      </c>
      <c r="AY1478" s="242" t="s">
        <v>140</v>
      </c>
    </row>
    <row r="1479" s="13" customFormat="1">
      <c r="A1479" s="13"/>
      <c r="B1479" s="232"/>
      <c r="C1479" s="233"/>
      <c r="D1479" s="234" t="s">
        <v>150</v>
      </c>
      <c r="E1479" s="235" t="s">
        <v>1</v>
      </c>
      <c r="F1479" s="236" t="s">
        <v>2475</v>
      </c>
      <c r="G1479" s="233"/>
      <c r="H1479" s="235" t="s">
        <v>1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150</v>
      </c>
      <c r="AU1479" s="242" t="s">
        <v>87</v>
      </c>
      <c r="AV1479" s="13" t="s">
        <v>84</v>
      </c>
      <c r="AW1479" s="13" t="s">
        <v>32</v>
      </c>
      <c r="AX1479" s="13" t="s">
        <v>76</v>
      </c>
      <c r="AY1479" s="242" t="s">
        <v>140</v>
      </c>
    </row>
    <row r="1480" s="14" customFormat="1">
      <c r="A1480" s="14"/>
      <c r="B1480" s="243"/>
      <c r="C1480" s="244"/>
      <c r="D1480" s="234" t="s">
        <v>150</v>
      </c>
      <c r="E1480" s="245" t="s">
        <v>1</v>
      </c>
      <c r="F1480" s="246" t="s">
        <v>2483</v>
      </c>
      <c r="G1480" s="244"/>
      <c r="H1480" s="247">
        <v>126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150</v>
      </c>
      <c r="AU1480" s="253" t="s">
        <v>87</v>
      </c>
      <c r="AV1480" s="14" t="s">
        <v>87</v>
      </c>
      <c r="AW1480" s="14" t="s">
        <v>32</v>
      </c>
      <c r="AX1480" s="14" t="s">
        <v>76</v>
      </c>
      <c r="AY1480" s="253" t="s">
        <v>140</v>
      </c>
    </row>
    <row r="1481" s="14" customFormat="1">
      <c r="A1481" s="14"/>
      <c r="B1481" s="243"/>
      <c r="C1481" s="244"/>
      <c r="D1481" s="234" t="s">
        <v>150</v>
      </c>
      <c r="E1481" s="245" t="s">
        <v>1</v>
      </c>
      <c r="F1481" s="246" t="s">
        <v>232</v>
      </c>
      <c r="G1481" s="244"/>
      <c r="H1481" s="247">
        <v>10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150</v>
      </c>
      <c r="AU1481" s="253" t="s">
        <v>87</v>
      </c>
      <c r="AV1481" s="14" t="s">
        <v>87</v>
      </c>
      <c r="AW1481" s="14" t="s">
        <v>32</v>
      </c>
      <c r="AX1481" s="14" t="s">
        <v>76</v>
      </c>
      <c r="AY1481" s="253" t="s">
        <v>140</v>
      </c>
    </row>
    <row r="1482" s="15" customFormat="1">
      <c r="A1482" s="15"/>
      <c r="B1482" s="254"/>
      <c r="C1482" s="255"/>
      <c r="D1482" s="234" t="s">
        <v>150</v>
      </c>
      <c r="E1482" s="256" t="s">
        <v>1</v>
      </c>
      <c r="F1482" s="257" t="s">
        <v>173</v>
      </c>
      <c r="G1482" s="255"/>
      <c r="H1482" s="258">
        <v>136</v>
      </c>
      <c r="I1482" s="259"/>
      <c r="J1482" s="255"/>
      <c r="K1482" s="255"/>
      <c r="L1482" s="260"/>
      <c r="M1482" s="261"/>
      <c r="N1482" s="262"/>
      <c r="O1482" s="262"/>
      <c r="P1482" s="262"/>
      <c r="Q1482" s="262"/>
      <c r="R1482" s="262"/>
      <c r="S1482" s="262"/>
      <c r="T1482" s="263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4" t="s">
        <v>150</v>
      </c>
      <c r="AU1482" s="264" t="s">
        <v>87</v>
      </c>
      <c r="AV1482" s="15" t="s">
        <v>148</v>
      </c>
      <c r="AW1482" s="15" t="s">
        <v>32</v>
      </c>
      <c r="AX1482" s="15" t="s">
        <v>84</v>
      </c>
      <c r="AY1482" s="264" t="s">
        <v>140</v>
      </c>
    </row>
    <row r="1483" s="2" customFormat="1" ht="16.5" customHeight="1">
      <c r="A1483" s="39"/>
      <c r="B1483" s="40"/>
      <c r="C1483" s="265" t="s">
        <v>2484</v>
      </c>
      <c r="D1483" s="265" t="s">
        <v>233</v>
      </c>
      <c r="E1483" s="266" t="s">
        <v>2485</v>
      </c>
      <c r="F1483" s="267" t="s">
        <v>2486</v>
      </c>
      <c r="G1483" s="268" t="s">
        <v>293</v>
      </c>
      <c r="H1483" s="269">
        <v>143</v>
      </c>
      <c r="I1483" s="270"/>
      <c r="J1483" s="271">
        <f>ROUND(I1483*H1483,2)</f>
        <v>0</v>
      </c>
      <c r="K1483" s="267" t="s">
        <v>1</v>
      </c>
      <c r="L1483" s="272"/>
      <c r="M1483" s="273" t="s">
        <v>1</v>
      </c>
      <c r="N1483" s="274" t="s">
        <v>41</v>
      </c>
      <c r="O1483" s="92"/>
      <c r="P1483" s="228">
        <f>O1483*H1483</f>
        <v>0</v>
      </c>
      <c r="Q1483" s="228">
        <v>0.00042000000000000002</v>
      </c>
      <c r="R1483" s="228">
        <f>Q1483*H1483</f>
        <v>0.060060000000000002</v>
      </c>
      <c r="S1483" s="228">
        <v>0</v>
      </c>
      <c r="T1483" s="229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30" t="s">
        <v>208</v>
      </c>
      <c r="AT1483" s="230" t="s">
        <v>233</v>
      </c>
      <c r="AU1483" s="230" t="s">
        <v>87</v>
      </c>
      <c r="AY1483" s="18" t="s">
        <v>140</v>
      </c>
      <c r="BE1483" s="231">
        <f>IF(N1483="základní",J1483,0)</f>
        <v>0</v>
      </c>
      <c r="BF1483" s="231">
        <f>IF(N1483="snížená",J1483,0)</f>
        <v>0</v>
      </c>
      <c r="BG1483" s="231">
        <f>IF(N1483="zákl. přenesená",J1483,0)</f>
        <v>0</v>
      </c>
      <c r="BH1483" s="231">
        <f>IF(N1483="sníž. přenesená",J1483,0)</f>
        <v>0</v>
      </c>
      <c r="BI1483" s="231">
        <f>IF(N1483="nulová",J1483,0)</f>
        <v>0</v>
      </c>
      <c r="BJ1483" s="18" t="s">
        <v>84</v>
      </c>
      <c r="BK1483" s="231">
        <f>ROUND(I1483*H1483,2)</f>
        <v>0</v>
      </c>
      <c r="BL1483" s="18" t="s">
        <v>148</v>
      </c>
      <c r="BM1483" s="230" t="s">
        <v>2487</v>
      </c>
    </row>
    <row r="1484" s="13" customFormat="1">
      <c r="A1484" s="13"/>
      <c r="B1484" s="232"/>
      <c r="C1484" s="233"/>
      <c r="D1484" s="234" t="s">
        <v>150</v>
      </c>
      <c r="E1484" s="235" t="s">
        <v>1</v>
      </c>
      <c r="F1484" s="236" t="s">
        <v>2488</v>
      </c>
      <c r="G1484" s="233"/>
      <c r="H1484" s="235" t="s">
        <v>1</v>
      </c>
      <c r="I1484" s="237"/>
      <c r="J1484" s="233"/>
      <c r="K1484" s="233"/>
      <c r="L1484" s="238"/>
      <c r="M1484" s="239"/>
      <c r="N1484" s="240"/>
      <c r="O1484" s="240"/>
      <c r="P1484" s="240"/>
      <c r="Q1484" s="240"/>
      <c r="R1484" s="240"/>
      <c r="S1484" s="240"/>
      <c r="T1484" s="241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2" t="s">
        <v>150</v>
      </c>
      <c r="AU1484" s="242" t="s">
        <v>87</v>
      </c>
      <c r="AV1484" s="13" t="s">
        <v>84</v>
      </c>
      <c r="AW1484" s="13" t="s">
        <v>32</v>
      </c>
      <c r="AX1484" s="13" t="s">
        <v>76</v>
      </c>
      <c r="AY1484" s="242" t="s">
        <v>140</v>
      </c>
    </row>
    <row r="1485" s="14" customFormat="1">
      <c r="A1485" s="14"/>
      <c r="B1485" s="243"/>
      <c r="C1485" s="244"/>
      <c r="D1485" s="234" t="s">
        <v>150</v>
      </c>
      <c r="E1485" s="245" t="s">
        <v>1</v>
      </c>
      <c r="F1485" s="246" t="s">
        <v>2489</v>
      </c>
      <c r="G1485" s="244"/>
      <c r="H1485" s="247">
        <v>143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150</v>
      </c>
      <c r="AU1485" s="253" t="s">
        <v>87</v>
      </c>
      <c r="AV1485" s="14" t="s">
        <v>87</v>
      </c>
      <c r="AW1485" s="14" t="s">
        <v>32</v>
      </c>
      <c r="AX1485" s="14" t="s">
        <v>84</v>
      </c>
      <c r="AY1485" s="253" t="s">
        <v>140</v>
      </c>
    </row>
    <row r="1486" s="2" customFormat="1" ht="24.15" customHeight="1">
      <c r="A1486" s="39"/>
      <c r="B1486" s="40"/>
      <c r="C1486" s="219" t="s">
        <v>2490</v>
      </c>
      <c r="D1486" s="219" t="s">
        <v>143</v>
      </c>
      <c r="E1486" s="220" t="s">
        <v>507</v>
      </c>
      <c r="F1486" s="221" t="s">
        <v>508</v>
      </c>
      <c r="G1486" s="222" t="s">
        <v>439</v>
      </c>
      <c r="H1486" s="223">
        <v>0.81000000000000005</v>
      </c>
      <c r="I1486" s="224"/>
      <c r="J1486" s="225">
        <f>ROUND(I1486*H1486,2)</f>
        <v>0</v>
      </c>
      <c r="K1486" s="221" t="s">
        <v>147</v>
      </c>
      <c r="L1486" s="45"/>
      <c r="M1486" s="226" t="s">
        <v>1</v>
      </c>
      <c r="N1486" s="227" t="s">
        <v>41</v>
      </c>
      <c r="O1486" s="92"/>
      <c r="P1486" s="228">
        <f>O1486*H1486</f>
        <v>0</v>
      </c>
      <c r="Q1486" s="228">
        <v>0</v>
      </c>
      <c r="R1486" s="228">
        <f>Q1486*H1486</f>
        <v>0</v>
      </c>
      <c r="S1486" s="228">
        <v>0</v>
      </c>
      <c r="T1486" s="229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30" t="s">
        <v>280</v>
      </c>
      <c r="AT1486" s="230" t="s">
        <v>143</v>
      </c>
      <c r="AU1486" s="230" t="s">
        <v>87</v>
      </c>
      <c r="AY1486" s="18" t="s">
        <v>140</v>
      </c>
      <c r="BE1486" s="231">
        <f>IF(N1486="základní",J1486,0)</f>
        <v>0</v>
      </c>
      <c r="BF1486" s="231">
        <f>IF(N1486="snížená",J1486,0)</f>
        <v>0</v>
      </c>
      <c r="BG1486" s="231">
        <f>IF(N1486="zákl. přenesená",J1486,0)</f>
        <v>0</v>
      </c>
      <c r="BH1486" s="231">
        <f>IF(N1486="sníž. přenesená",J1486,0)</f>
        <v>0</v>
      </c>
      <c r="BI1486" s="231">
        <f>IF(N1486="nulová",J1486,0)</f>
        <v>0</v>
      </c>
      <c r="BJ1486" s="18" t="s">
        <v>84</v>
      </c>
      <c r="BK1486" s="231">
        <f>ROUND(I1486*H1486,2)</f>
        <v>0</v>
      </c>
      <c r="BL1486" s="18" t="s">
        <v>280</v>
      </c>
      <c r="BM1486" s="230" t="s">
        <v>2491</v>
      </c>
    </row>
    <row r="1487" s="12" customFormat="1" ht="22.8" customHeight="1">
      <c r="A1487" s="12"/>
      <c r="B1487" s="203"/>
      <c r="C1487" s="204"/>
      <c r="D1487" s="205" t="s">
        <v>75</v>
      </c>
      <c r="E1487" s="217" t="s">
        <v>668</v>
      </c>
      <c r="F1487" s="217" t="s">
        <v>669</v>
      </c>
      <c r="G1487" s="204"/>
      <c r="H1487" s="204"/>
      <c r="I1487" s="207"/>
      <c r="J1487" s="218">
        <f>BK1487</f>
        <v>0</v>
      </c>
      <c r="K1487" s="204"/>
      <c r="L1487" s="209"/>
      <c r="M1487" s="210"/>
      <c r="N1487" s="211"/>
      <c r="O1487" s="211"/>
      <c r="P1487" s="212">
        <f>SUM(P1488:P1527)</f>
        <v>0</v>
      </c>
      <c r="Q1487" s="211"/>
      <c r="R1487" s="212">
        <f>SUM(R1488:R1527)</f>
        <v>0.24592500000000001</v>
      </c>
      <c r="S1487" s="211"/>
      <c r="T1487" s="213">
        <f>SUM(T1488:T1527)</f>
        <v>0</v>
      </c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R1487" s="214" t="s">
        <v>87</v>
      </c>
      <c r="AT1487" s="215" t="s">
        <v>75</v>
      </c>
      <c r="AU1487" s="215" t="s">
        <v>84</v>
      </c>
      <c r="AY1487" s="214" t="s">
        <v>140</v>
      </c>
      <c r="BK1487" s="216">
        <f>SUM(BK1488:BK1527)</f>
        <v>0</v>
      </c>
    </row>
    <row r="1488" s="2" customFormat="1" ht="44.25" customHeight="1">
      <c r="A1488" s="39"/>
      <c r="B1488" s="40"/>
      <c r="C1488" s="219" t="s">
        <v>2492</v>
      </c>
      <c r="D1488" s="219" t="s">
        <v>143</v>
      </c>
      <c r="E1488" s="220" t="s">
        <v>2493</v>
      </c>
      <c r="F1488" s="221" t="s">
        <v>2494</v>
      </c>
      <c r="G1488" s="222" t="s">
        <v>293</v>
      </c>
      <c r="H1488" s="223">
        <v>2</v>
      </c>
      <c r="I1488" s="224"/>
      <c r="J1488" s="225">
        <f>ROUND(I1488*H1488,2)</f>
        <v>0</v>
      </c>
      <c r="K1488" s="221" t="s">
        <v>1</v>
      </c>
      <c r="L1488" s="45"/>
      <c r="M1488" s="226" t="s">
        <v>1</v>
      </c>
      <c r="N1488" s="227" t="s">
        <v>41</v>
      </c>
      <c r="O1488" s="92"/>
      <c r="P1488" s="228">
        <f>O1488*H1488</f>
        <v>0</v>
      </c>
      <c r="Q1488" s="228">
        <v>0</v>
      </c>
      <c r="R1488" s="228">
        <f>Q1488*H1488</f>
        <v>0</v>
      </c>
      <c r="S1488" s="228">
        <v>0</v>
      </c>
      <c r="T1488" s="229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30" t="s">
        <v>280</v>
      </c>
      <c r="AT1488" s="230" t="s">
        <v>143</v>
      </c>
      <c r="AU1488" s="230" t="s">
        <v>87</v>
      </c>
      <c r="AY1488" s="18" t="s">
        <v>140</v>
      </c>
      <c r="BE1488" s="231">
        <f>IF(N1488="základní",J1488,0)</f>
        <v>0</v>
      </c>
      <c r="BF1488" s="231">
        <f>IF(N1488="snížená",J1488,0)</f>
        <v>0</v>
      </c>
      <c r="BG1488" s="231">
        <f>IF(N1488="zákl. přenesená",J1488,0)</f>
        <v>0</v>
      </c>
      <c r="BH1488" s="231">
        <f>IF(N1488="sníž. přenesená",J1488,0)</f>
        <v>0</v>
      </c>
      <c r="BI1488" s="231">
        <f>IF(N1488="nulová",J1488,0)</f>
        <v>0</v>
      </c>
      <c r="BJ1488" s="18" t="s">
        <v>84</v>
      </c>
      <c r="BK1488" s="231">
        <f>ROUND(I1488*H1488,2)</f>
        <v>0</v>
      </c>
      <c r="BL1488" s="18" t="s">
        <v>280</v>
      </c>
      <c r="BM1488" s="230" t="s">
        <v>2495</v>
      </c>
    </row>
    <row r="1489" s="2" customFormat="1" ht="55.5" customHeight="1">
      <c r="A1489" s="39"/>
      <c r="B1489" s="40"/>
      <c r="C1489" s="219" t="s">
        <v>2496</v>
      </c>
      <c r="D1489" s="219" t="s">
        <v>143</v>
      </c>
      <c r="E1489" s="220" t="s">
        <v>2497</v>
      </c>
      <c r="F1489" s="221" t="s">
        <v>2498</v>
      </c>
      <c r="G1489" s="222" t="s">
        <v>293</v>
      </c>
      <c r="H1489" s="223">
        <v>5</v>
      </c>
      <c r="I1489" s="224"/>
      <c r="J1489" s="225">
        <f>ROUND(I1489*H1489,2)</f>
        <v>0</v>
      </c>
      <c r="K1489" s="221" t="s">
        <v>1</v>
      </c>
      <c r="L1489" s="45"/>
      <c r="M1489" s="226" t="s">
        <v>1</v>
      </c>
      <c r="N1489" s="227" t="s">
        <v>41</v>
      </c>
      <c r="O1489" s="92"/>
      <c r="P1489" s="228">
        <f>O1489*H1489</f>
        <v>0</v>
      </c>
      <c r="Q1489" s="228">
        <v>0</v>
      </c>
      <c r="R1489" s="228">
        <f>Q1489*H1489</f>
        <v>0</v>
      </c>
      <c r="S1489" s="228">
        <v>0</v>
      </c>
      <c r="T1489" s="229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30" t="s">
        <v>280</v>
      </c>
      <c r="AT1489" s="230" t="s">
        <v>143</v>
      </c>
      <c r="AU1489" s="230" t="s">
        <v>87</v>
      </c>
      <c r="AY1489" s="18" t="s">
        <v>140</v>
      </c>
      <c r="BE1489" s="231">
        <f>IF(N1489="základní",J1489,0)</f>
        <v>0</v>
      </c>
      <c r="BF1489" s="231">
        <f>IF(N1489="snížená",J1489,0)</f>
        <v>0</v>
      </c>
      <c r="BG1489" s="231">
        <f>IF(N1489="zákl. přenesená",J1489,0)</f>
        <v>0</v>
      </c>
      <c r="BH1489" s="231">
        <f>IF(N1489="sníž. přenesená",J1489,0)</f>
        <v>0</v>
      </c>
      <c r="BI1489" s="231">
        <f>IF(N1489="nulová",J1489,0)</f>
        <v>0</v>
      </c>
      <c r="BJ1489" s="18" t="s">
        <v>84</v>
      </c>
      <c r="BK1489" s="231">
        <f>ROUND(I1489*H1489,2)</f>
        <v>0</v>
      </c>
      <c r="BL1489" s="18" t="s">
        <v>280</v>
      </c>
      <c r="BM1489" s="230" t="s">
        <v>2499</v>
      </c>
    </row>
    <row r="1490" s="2" customFormat="1" ht="24.15" customHeight="1">
      <c r="A1490" s="39"/>
      <c r="B1490" s="40"/>
      <c r="C1490" s="219" t="s">
        <v>2500</v>
      </c>
      <c r="D1490" s="219" t="s">
        <v>143</v>
      </c>
      <c r="E1490" s="220" t="s">
        <v>2501</v>
      </c>
      <c r="F1490" s="221" t="s">
        <v>2502</v>
      </c>
      <c r="G1490" s="222" t="s">
        <v>218</v>
      </c>
      <c r="H1490" s="223">
        <v>4.5</v>
      </c>
      <c r="I1490" s="224"/>
      <c r="J1490" s="225">
        <f>ROUND(I1490*H1490,2)</f>
        <v>0</v>
      </c>
      <c r="K1490" s="221" t="s">
        <v>147</v>
      </c>
      <c r="L1490" s="45"/>
      <c r="M1490" s="226" t="s">
        <v>1</v>
      </c>
      <c r="N1490" s="227" t="s">
        <v>41</v>
      </c>
      <c r="O1490" s="92"/>
      <c r="P1490" s="228">
        <f>O1490*H1490</f>
        <v>0</v>
      </c>
      <c r="Q1490" s="228">
        <v>0</v>
      </c>
      <c r="R1490" s="228">
        <f>Q1490*H1490</f>
        <v>0</v>
      </c>
      <c r="S1490" s="228">
        <v>0</v>
      </c>
      <c r="T1490" s="229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230" t="s">
        <v>280</v>
      </c>
      <c r="AT1490" s="230" t="s">
        <v>143</v>
      </c>
      <c r="AU1490" s="230" t="s">
        <v>87</v>
      </c>
      <c r="AY1490" s="18" t="s">
        <v>140</v>
      </c>
      <c r="BE1490" s="231">
        <f>IF(N1490="základní",J1490,0)</f>
        <v>0</v>
      </c>
      <c r="BF1490" s="231">
        <f>IF(N1490="snížená",J1490,0)</f>
        <v>0</v>
      </c>
      <c r="BG1490" s="231">
        <f>IF(N1490="zákl. přenesená",J1490,0)</f>
        <v>0</v>
      </c>
      <c r="BH1490" s="231">
        <f>IF(N1490="sníž. přenesená",J1490,0)</f>
        <v>0</v>
      </c>
      <c r="BI1490" s="231">
        <f>IF(N1490="nulová",J1490,0)</f>
        <v>0</v>
      </c>
      <c r="BJ1490" s="18" t="s">
        <v>84</v>
      </c>
      <c r="BK1490" s="231">
        <f>ROUND(I1490*H1490,2)</f>
        <v>0</v>
      </c>
      <c r="BL1490" s="18" t="s">
        <v>280</v>
      </c>
      <c r="BM1490" s="230" t="s">
        <v>2503</v>
      </c>
    </row>
    <row r="1491" s="13" customFormat="1">
      <c r="A1491" s="13"/>
      <c r="B1491" s="232"/>
      <c r="C1491" s="233"/>
      <c r="D1491" s="234" t="s">
        <v>150</v>
      </c>
      <c r="E1491" s="235" t="s">
        <v>1</v>
      </c>
      <c r="F1491" s="236" t="s">
        <v>2504</v>
      </c>
      <c r="G1491" s="233"/>
      <c r="H1491" s="235" t="s">
        <v>1</v>
      </c>
      <c r="I1491" s="237"/>
      <c r="J1491" s="233"/>
      <c r="K1491" s="233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150</v>
      </c>
      <c r="AU1491" s="242" t="s">
        <v>87</v>
      </c>
      <c r="AV1491" s="13" t="s">
        <v>84</v>
      </c>
      <c r="AW1491" s="13" t="s">
        <v>32</v>
      </c>
      <c r="AX1491" s="13" t="s">
        <v>76</v>
      </c>
      <c r="AY1491" s="242" t="s">
        <v>140</v>
      </c>
    </row>
    <row r="1492" s="13" customFormat="1">
      <c r="A1492" s="13"/>
      <c r="B1492" s="232"/>
      <c r="C1492" s="233"/>
      <c r="D1492" s="234" t="s">
        <v>150</v>
      </c>
      <c r="E1492" s="235" t="s">
        <v>1</v>
      </c>
      <c r="F1492" s="236" t="s">
        <v>2505</v>
      </c>
      <c r="G1492" s="233"/>
      <c r="H1492" s="235" t="s">
        <v>1</v>
      </c>
      <c r="I1492" s="237"/>
      <c r="J1492" s="233"/>
      <c r="K1492" s="233"/>
      <c r="L1492" s="238"/>
      <c r="M1492" s="239"/>
      <c r="N1492" s="240"/>
      <c r="O1492" s="240"/>
      <c r="P1492" s="240"/>
      <c r="Q1492" s="240"/>
      <c r="R1492" s="240"/>
      <c r="S1492" s="240"/>
      <c r="T1492" s="241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2" t="s">
        <v>150</v>
      </c>
      <c r="AU1492" s="242" t="s">
        <v>87</v>
      </c>
      <c r="AV1492" s="13" t="s">
        <v>84</v>
      </c>
      <c r="AW1492" s="13" t="s">
        <v>32</v>
      </c>
      <c r="AX1492" s="13" t="s">
        <v>76</v>
      </c>
      <c r="AY1492" s="242" t="s">
        <v>140</v>
      </c>
    </row>
    <row r="1493" s="14" customFormat="1">
      <c r="A1493" s="14"/>
      <c r="B1493" s="243"/>
      <c r="C1493" s="244"/>
      <c r="D1493" s="234" t="s">
        <v>150</v>
      </c>
      <c r="E1493" s="245" t="s">
        <v>1</v>
      </c>
      <c r="F1493" s="246" t="s">
        <v>2023</v>
      </c>
      <c r="G1493" s="244"/>
      <c r="H1493" s="247">
        <v>4.5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150</v>
      </c>
      <c r="AU1493" s="253" t="s">
        <v>87</v>
      </c>
      <c r="AV1493" s="14" t="s">
        <v>87</v>
      </c>
      <c r="AW1493" s="14" t="s">
        <v>32</v>
      </c>
      <c r="AX1493" s="14" t="s">
        <v>84</v>
      </c>
      <c r="AY1493" s="253" t="s">
        <v>140</v>
      </c>
    </row>
    <row r="1494" s="2" customFormat="1" ht="16.5" customHeight="1">
      <c r="A1494" s="39"/>
      <c r="B1494" s="40"/>
      <c r="C1494" s="219" t="s">
        <v>2506</v>
      </c>
      <c r="D1494" s="219" t="s">
        <v>143</v>
      </c>
      <c r="E1494" s="220" t="s">
        <v>2507</v>
      </c>
      <c r="F1494" s="221" t="s">
        <v>2508</v>
      </c>
      <c r="G1494" s="222" t="s">
        <v>155</v>
      </c>
      <c r="H1494" s="223">
        <v>34</v>
      </c>
      <c r="I1494" s="224"/>
      <c r="J1494" s="225">
        <f>ROUND(I1494*H1494,2)</f>
        <v>0</v>
      </c>
      <c r="K1494" s="221" t="s">
        <v>147</v>
      </c>
      <c r="L1494" s="45"/>
      <c r="M1494" s="226" t="s">
        <v>1</v>
      </c>
      <c r="N1494" s="227" t="s">
        <v>41</v>
      </c>
      <c r="O1494" s="92"/>
      <c r="P1494" s="228">
        <f>O1494*H1494</f>
        <v>0</v>
      </c>
      <c r="Q1494" s="228">
        <v>1.0000000000000001E-05</v>
      </c>
      <c r="R1494" s="228">
        <f>Q1494*H1494</f>
        <v>0.00034000000000000002</v>
      </c>
      <c r="S1494" s="228">
        <v>0</v>
      </c>
      <c r="T1494" s="229">
        <f>S1494*H1494</f>
        <v>0</v>
      </c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R1494" s="230" t="s">
        <v>280</v>
      </c>
      <c r="AT1494" s="230" t="s">
        <v>143</v>
      </c>
      <c r="AU1494" s="230" t="s">
        <v>87</v>
      </c>
      <c r="AY1494" s="18" t="s">
        <v>140</v>
      </c>
      <c r="BE1494" s="231">
        <f>IF(N1494="základní",J1494,0)</f>
        <v>0</v>
      </c>
      <c r="BF1494" s="231">
        <f>IF(N1494="snížená",J1494,0)</f>
        <v>0</v>
      </c>
      <c r="BG1494" s="231">
        <f>IF(N1494="zákl. přenesená",J1494,0)</f>
        <v>0</v>
      </c>
      <c r="BH1494" s="231">
        <f>IF(N1494="sníž. přenesená",J1494,0)</f>
        <v>0</v>
      </c>
      <c r="BI1494" s="231">
        <f>IF(N1494="nulová",J1494,0)</f>
        <v>0</v>
      </c>
      <c r="BJ1494" s="18" t="s">
        <v>84</v>
      </c>
      <c r="BK1494" s="231">
        <f>ROUND(I1494*H1494,2)</f>
        <v>0</v>
      </c>
      <c r="BL1494" s="18" t="s">
        <v>280</v>
      </c>
      <c r="BM1494" s="230" t="s">
        <v>2509</v>
      </c>
    </row>
    <row r="1495" s="13" customFormat="1">
      <c r="A1495" s="13"/>
      <c r="B1495" s="232"/>
      <c r="C1495" s="233"/>
      <c r="D1495" s="234" t="s">
        <v>150</v>
      </c>
      <c r="E1495" s="235" t="s">
        <v>1</v>
      </c>
      <c r="F1495" s="236" t="s">
        <v>2510</v>
      </c>
      <c r="G1495" s="233"/>
      <c r="H1495" s="235" t="s">
        <v>1</v>
      </c>
      <c r="I1495" s="237"/>
      <c r="J1495" s="233"/>
      <c r="K1495" s="233"/>
      <c r="L1495" s="238"/>
      <c r="M1495" s="239"/>
      <c r="N1495" s="240"/>
      <c r="O1495" s="240"/>
      <c r="P1495" s="240"/>
      <c r="Q1495" s="240"/>
      <c r="R1495" s="240"/>
      <c r="S1495" s="240"/>
      <c r="T1495" s="24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2" t="s">
        <v>150</v>
      </c>
      <c r="AU1495" s="242" t="s">
        <v>87</v>
      </c>
      <c r="AV1495" s="13" t="s">
        <v>84</v>
      </c>
      <c r="AW1495" s="13" t="s">
        <v>32</v>
      </c>
      <c r="AX1495" s="13" t="s">
        <v>76</v>
      </c>
      <c r="AY1495" s="242" t="s">
        <v>140</v>
      </c>
    </row>
    <row r="1496" s="13" customFormat="1">
      <c r="A1496" s="13"/>
      <c r="B1496" s="232"/>
      <c r="C1496" s="233"/>
      <c r="D1496" s="234" t="s">
        <v>150</v>
      </c>
      <c r="E1496" s="235" t="s">
        <v>1</v>
      </c>
      <c r="F1496" s="236" t="s">
        <v>2511</v>
      </c>
      <c r="G1496" s="233"/>
      <c r="H1496" s="235" t="s">
        <v>1</v>
      </c>
      <c r="I1496" s="237"/>
      <c r="J1496" s="233"/>
      <c r="K1496" s="233"/>
      <c r="L1496" s="238"/>
      <c r="M1496" s="239"/>
      <c r="N1496" s="240"/>
      <c r="O1496" s="240"/>
      <c r="P1496" s="240"/>
      <c r="Q1496" s="240"/>
      <c r="R1496" s="240"/>
      <c r="S1496" s="240"/>
      <c r="T1496" s="241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2" t="s">
        <v>150</v>
      </c>
      <c r="AU1496" s="242" t="s">
        <v>87</v>
      </c>
      <c r="AV1496" s="13" t="s">
        <v>84</v>
      </c>
      <c r="AW1496" s="13" t="s">
        <v>32</v>
      </c>
      <c r="AX1496" s="13" t="s">
        <v>76</v>
      </c>
      <c r="AY1496" s="242" t="s">
        <v>140</v>
      </c>
    </row>
    <row r="1497" s="14" customFormat="1">
      <c r="A1497" s="14"/>
      <c r="B1497" s="243"/>
      <c r="C1497" s="244"/>
      <c r="D1497" s="234" t="s">
        <v>150</v>
      </c>
      <c r="E1497" s="245" t="s">
        <v>1</v>
      </c>
      <c r="F1497" s="246" t="s">
        <v>2512</v>
      </c>
      <c r="G1497" s="244"/>
      <c r="H1497" s="247">
        <v>2.0249999999999999</v>
      </c>
      <c r="I1497" s="248"/>
      <c r="J1497" s="244"/>
      <c r="K1497" s="244"/>
      <c r="L1497" s="249"/>
      <c r="M1497" s="250"/>
      <c r="N1497" s="251"/>
      <c r="O1497" s="251"/>
      <c r="P1497" s="251"/>
      <c r="Q1497" s="251"/>
      <c r="R1497" s="251"/>
      <c r="S1497" s="251"/>
      <c r="T1497" s="25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3" t="s">
        <v>150</v>
      </c>
      <c r="AU1497" s="253" t="s">
        <v>87</v>
      </c>
      <c r="AV1497" s="14" t="s">
        <v>87</v>
      </c>
      <c r="AW1497" s="14" t="s">
        <v>32</v>
      </c>
      <c r="AX1497" s="14" t="s">
        <v>76</v>
      </c>
      <c r="AY1497" s="253" t="s">
        <v>140</v>
      </c>
    </row>
    <row r="1498" s="13" customFormat="1">
      <c r="A1498" s="13"/>
      <c r="B1498" s="232"/>
      <c r="C1498" s="233"/>
      <c r="D1498" s="234" t="s">
        <v>150</v>
      </c>
      <c r="E1498" s="235" t="s">
        <v>1</v>
      </c>
      <c r="F1498" s="236" t="s">
        <v>1999</v>
      </c>
      <c r="G1498" s="233"/>
      <c r="H1498" s="235" t="s">
        <v>1</v>
      </c>
      <c r="I1498" s="237"/>
      <c r="J1498" s="233"/>
      <c r="K1498" s="233"/>
      <c r="L1498" s="238"/>
      <c r="M1498" s="239"/>
      <c r="N1498" s="240"/>
      <c r="O1498" s="240"/>
      <c r="P1498" s="240"/>
      <c r="Q1498" s="240"/>
      <c r="R1498" s="240"/>
      <c r="S1498" s="240"/>
      <c r="T1498" s="241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2" t="s">
        <v>150</v>
      </c>
      <c r="AU1498" s="242" t="s">
        <v>87</v>
      </c>
      <c r="AV1498" s="13" t="s">
        <v>84</v>
      </c>
      <c r="AW1498" s="13" t="s">
        <v>32</v>
      </c>
      <c r="AX1498" s="13" t="s">
        <v>76</v>
      </c>
      <c r="AY1498" s="242" t="s">
        <v>140</v>
      </c>
    </row>
    <row r="1499" s="14" customFormat="1">
      <c r="A1499" s="14"/>
      <c r="B1499" s="243"/>
      <c r="C1499" s="244"/>
      <c r="D1499" s="234" t="s">
        <v>150</v>
      </c>
      <c r="E1499" s="245" t="s">
        <v>1</v>
      </c>
      <c r="F1499" s="246" t="s">
        <v>2000</v>
      </c>
      <c r="G1499" s="244"/>
      <c r="H1499" s="247">
        <v>2.4700000000000002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150</v>
      </c>
      <c r="AU1499" s="253" t="s">
        <v>87</v>
      </c>
      <c r="AV1499" s="14" t="s">
        <v>87</v>
      </c>
      <c r="AW1499" s="14" t="s">
        <v>32</v>
      </c>
      <c r="AX1499" s="14" t="s">
        <v>76</v>
      </c>
      <c r="AY1499" s="253" t="s">
        <v>140</v>
      </c>
    </row>
    <row r="1500" s="13" customFormat="1">
      <c r="A1500" s="13"/>
      <c r="B1500" s="232"/>
      <c r="C1500" s="233"/>
      <c r="D1500" s="234" t="s">
        <v>150</v>
      </c>
      <c r="E1500" s="235" t="s">
        <v>1</v>
      </c>
      <c r="F1500" s="236" t="s">
        <v>2001</v>
      </c>
      <c r="G1500" s="233"/>
      <c r="H1500" s="235" t="s">
        <v>1</v>
      </c>
      <c r="I1500" s="237"/>
      <c r="J1500" s="233"/>
      <c r="K1500" s="233"/>
      <c r="L1500" s="238"/>
      <c r="M1500" s="239"/>
      <c r="N1500" s="240"/>
      <c r="O1500" s="240"/>
      <c r="P1500" s="240"/>
      <c r="Q1500" s="240"/>
      <c r="R1500" s="240"/>
      <c r="S1500" s="240"/>
      <c r="T1500" s="24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2" t="s">
        <v>150</v>
      </c>
      <c r="AU1500" s="242" t="s">
        <v>87</v>
      </c>
      <c r="AV1500" s="13" t="s">
        <v>84</v>
      </c>
      <c r="AW1500" s="13" t="s">
        <v>32</v>
      </c>
      <c r="AX1500" s="13" t="s">
        <v>76</v>
      </c>
      <c r="AY1500" s="242" t="s">
        <v>140</v>
      </c>
    </row>
    <row r="1501" s="14" customFormat="1">
      <c r="A1501" s="14"/>
      <c r="B1501" s="243"/>
      <c r="C1501" s="244"/>
      <c r="D1501" s="234" t="s">
        <v>150</v>
      </c>
      <c r="E1501" s="245" t="s">
        <v>1</v>
      </c>
      <c r="F1501" s="246" t="s">
        <v>2002</v>
      </c>
      <c r="G1501" s="244"/>
      <c r="H1501" s="247">
        <v>17.640000000000001</v>
      </c>
      <c r="I1501" s="248"/>
      <c r="J1501" s="244"/>
      <c r="K1501" s="244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3" t="s">
        <v>150</v>
      </c>
      <c r="AU1501" s="253" t="s">
        <v>87</v>
      </c>
      <c r="AV1501" s="14" t="s">
        <v>87</v>
      </c>
      <c r="AW1501" s="14" t="s">
        <v>32</v>
      </c>
      <c r="AX1501" s="14" t="s">
        <v>76</v>
      </c>
      <c r="AY1501" s="253" t="s">
        <v>140</v>
      </c>
    </row>
    <row r="1502" s="13" customFormat="1">
      <c r="A1502" s="13"/>
      <c r="B1502" s="232"/>
      <c r="C1502" s="233"/>
      <c r="D1502" s="234" t="s">
        <v>150</v>
      </c>
      <c r="E1502" s="235" t="s">
        <v>1</v>
      </c>
      <c r="F1502" s="236" t="s">
        <v>2003</v>
      </c>
      <c r="G1502" s="233"/>
      <c r="H1502" s="235" t="s">
        <v>1</v>
      </c>
      <c r="I1502" s="237"/>
      <c r="J1502" s="233"/>
      <c r="K1502" s="233"/>
      <c r="L1502" s="238"/>
      <c r="M1502" s="239"/>
      <c r="N1502" s="240"/>
      <c r="O1502" s="240"/>
      <c r="P1502" s="240"/>
      <c r="Q1502" s="240"/>
      <c r="R1502" s="240"/>
      <c r="S1502" s="240"/>
      <c r="T1502" s="241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2" t="s">
        <v>150</v>
      </c>
      <c r="AU1502" s="242" t="s">
        <v>87</v>
      </c>
      <c r="AV1502" s="13" t="s">
        <v>84</v>
      </c>
      <c r="AW1502" s="13" t="s">
        <v>32</v>
      </c>
      <c r="AX1502" s="13" t="s">
        <v>76</v>
      </c>
      <c r="AY1502" s="242" t="s">
        <v>140</v>
      </c>
    </row>
    <row r="1503" s="14" customFormat="1">
      <c r="A1503" s="14"/>
      <c r="B1503" s="243"/>
      <c r="C1503" s="244"/>
      <c r="D1503" s="234" t="s">
        <v>150</v>
      </c>
      <c r="E1503" s="245" t="s">
        <v>1</v>
      </c>
      <c r="F1503" s="246" t="s">
        <v>2004</v>
      </c>
      <c r="G1503" s="244"/>
      <c r="H1503" s="247">
        <v>11.560000000000001</v>
      </c>
      <c r="I1503" s="248"/>
      <c r="J1503" s="244"/>
      <c r="K1503" s="244"/>
      <c r="L1503" s="249"/>
      <c r="M1503" s="250"/>
      <c r="N1503" s="251"/>
      <c r="O1503" s="251"/>
      <c r="P1503" s="251"/>
      <c r="Q1503" s="251"/>
      <c r="R1503" s="251"/>
      <c r="S1503" s="251"/>
      <c r="T1503" s="252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3" t="s">
        <v>150</v>
      </c>
      <c r="AU1503" s="253" t="s">
        <v>87</v>
      </c>
      <c r="AV1503" s="14" t="s">
        <v>87</v>
      </c>
      <c r="AW1503" s="14" t="s">
        <v>32</v>
      </c>
      <c r="AX1503" s="14" t="s">
        <v>76</v>
      </c>
      <c r="AY1503" s="253" t="s">
        <v>140</v>
      </c>
    </row>
    <row r="1504" s="14" customFormat="1">
      <c r="A1504" s="14"/>
      <c r="B1504" s="243"/>
      <c r="C1504" s="244"/>
      <c r="D1504" s="234" t="s">
        <v>150</v>
      </c>
      <c r="E1504" s="245" t="s">
        <v>1</v>
      </c>
      <c r="F1504" s="246" t="s">
        <v>2009</v>
      </c>
      <c r="G1504" s="244"/>
      <c r="H1504" s="247">
        <v>0.30499999999999999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150</v>
      </c>
      <c r="AU1504" s="253" t="s">
        <v>87</v>
      </c>
      <c r="AV1504" s="14" t="s">
        <v>87</v>
      </c>
      <c r="AW1504" s="14" t="s">
        <v>32</v>
      </c>
      <c r="AX1504" s="14" t="s">
        <v>76</v>
      </c>
      <c r="AY1504" s="253" t="s">
        <v>140</v>
      </c>
    </row>
    <row r="1505" s="15" customFormat="1">
      <c r="A1505" s="15"/>
      <c r="B1505" s="254"/>
      <c r="C1505" s="255"/>
      <c r="D1505" s="234" t="s">
        <v>150</v>
      </c>
      <c r="E1505" s="256" t="s">
        <v>1</v>
      </c>
      <c r="F1505" s="257" t="s">
        <v>173</v>
      </c>
      <c r="G1505" s="255"/>
      <c r="H1505" s="258">
        <v>34</v>
      </c>
      <c r="I1505" s="259"/>
      <c r="J1505" s="255"/>
      <c r="K1505" s="255"/>
      <c r="L1505" s="260"/>
      <c r="M1505" s="261"/>
      <c r="N1505" s="262"/>
      <c r="O1505" s="262"/>
      <c r="P1505" s="262"/>
      <c r="Q1505" s="262"/>
      <c r="R1505" s="262"/>
      <c r="S1505" s="262"/>
      <c r="T1505" s="263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64" t="s">
        <v>150</v>
      </c>
      <c r="AU1505" s="264" t="s">
        <v>87</v>
      </c>
      <c r="AV1505" s="15" t="s">
        <v>148</v>
      </c>
      <c r="AW1505" s="15" t="s">
        <v>32</v>
      </c>
      <c r="AX1505" s="15" t="s">
        <v>84</v>
      </c>
      <c r="AY1505" s="264" t="s">
        <v>140</v>
      </c>
    </row>
    <row r="1506" s="2" customFormat="1" ht="16.5" customHeight="1">
      <c r="A1506" s="39"/>
      <c r="B1506" s="40"/>
      <c r="C1506" s="219" t="s">
        <v>2513</v>
      </c>
      <c r="D1506" s="219" t="s">
        <v>143</v>
      </c>
      <c r="E1506" s="220" t="s">
        <v>2514</v>
      </c>
      <c r="F1506" s="221" t="s">
        <v>2515</v>
      </c>
      <c r="G1506" s="222" t="s">
        <v>155</v>
      </c>
      <c r="H1506" s="223">
        <v>3</v>
      </c>
      <c r="I1506" s="224"/>
      <c r="J1506" s="225">
        <f>ROUND(I1506*H1506,2)</f>
        <v>0</v>
      </c>
      <c r="K1506" s="221" t="s">
        <v>147</v>
      </c>
      <c r="L1506" s="45"/>
      <c r="M1506" s="226" t="s">
        <v>1</v>
      </c>
      <c r="N1506" s="227" t="s">
        <v>41</v>
      </c>
      <c r="O1506" s="92"/>
      <c r="P1506" s="228">
        <f>O1506*H1506</f>
        <v>0</v>
      </c>
      <c r="Q1506" s="228">
        <v>9.0000000000000006E-05</v>
      </c>
      <c r="R1506" s="228">
        <f>Q1506*H1506</f>
        <v>0.00027</v>
      </c>
      <c r="S1506" s="228">
        <v>0</v>
      </c>
      <c r="T1506" s="229">
        <f>S1506*H1506</f>
        <v>0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30" t="s">
        <v>280</v>
      </c>
      <c r="AT1506" s="230" t="s">
        <v>143</v>
      </c>
      <c r="AU1506" s="230" t="s">
        <v>87</v>
      </c>
      <c r="AY1506" s="18" t="s">
        <v>140</v>
      </c>
      <c r="BE1506" s="231">
        <f>IF(N1506="základní",J1506,0)</f>
        <v>0</v>
      </c>
      <c r="BF1506" s="231">
        <f>IF(N1506="snížená",J1506,0)</f>
        <v>0</v>
      </c>
      <c r="BG1506" s="231">
        <f>IF(N1506="zákl. přenesená",J1506,0)</f>
        <v>0</v>
      </c>
      <c r="BH1506" s="231">
        <f>IF(N1506="sníž. přenesená",J1506,0)</f>
        <v>0</v>
      </c>
      <c r="BI1506" s="231">
        <f>IF(N1506="nulová",J1506,0)</f>
        <v>0</v>
      </c>
      <c r="BJ1506" s="18" t="s">
        <v>84</v>
      </c>
      <c r="BK1506" s="231">
        <f>ROUND(I1506*H1506,2)</f>
        <v>0</v>
      </c>
      <c r="BL1506" s="18" t="s">
        <v>280</v>
      </c>
      <c r="BM1506" s="230" t="s">
        <v>2516</v>
      </c>
    </row>
    <row r="1507" s="13" customFormat="1">
      <c r="A1507" s="13"/>
      <c r="B1507" s="232"/>
      <c r="C1507" s="233"/>
      <c r="D1507" s="234" t="s">
        <v>150</v>
      </c>
      <c r="E1507" s="235" t="s">
        <v>1</v>
      </c>
      <c r="F1507" s="236" t="s">
        <v>2517</v>
      </c>
      <c r="G1507" s="233"/>
      <c r="H1507" s="235" t="s">
        <v>1</v>
      </c>
      <c r="I1507" s="237"/>
      <c r="J1507" s="233"/>
      <c r="K1507" s="233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150</v>
      </c>
      <c r="AU1507" s="242" t="s">
        <v>87</v>
      </c>
      <c r="AV1507" s="13" t="s">
        <v>84</v>
      </c>
      <c r="AW1507" s="13" t="s">
        <v>32</v>
      </c>
      <c r="AX1507" s="13" t="s">
        <v>76</v>
      </c>
      <c r="AY1507" s="242" t="s">
        <v>140</v>
      </c>
    </row>
    <row r="1508" s="13" customFormat="1">
      <c r="A1508" s="13"/>
      <c r="B1508" s="232"/>
      <c r="C1508" s="233"/>
      <c r="D1508" s="234" t="s">
        <v>150</v>
      </c>
      <c r="E1508" s="235" t="s">
        <v>1</v>
      </c>
      <c r="F1508" s="236" t="s">
        <v>2518</v>
      </c>
      <c r="G1508" s="233"/>
      <c r="H1508" s="235" t="s">
        <v>1</v>
      </c>
      <c r="I1508" s="237"/>
      <c r="J1508" s="233"/>
      <c r="K1508" s="233"/>
      <c r="L1508" s="238"/>
      <c r="M1508" s="239"/>
      <c r="N1508" s="240"/>
      <c r="O1508" s="240"/>
      <c r="P1508" s="240"/>
      <c r="Q1508" s="240"/>
      <c r="R1508" s="240"/>
      <c r="S1508" s="240"/>
      <c r="T1508" s="24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2" t="s">
        <v>150</v>
      </c>
      <c r="AU1508" s="242" t="s">
        <v>87</v>
      </c>
      <c r="AV1508" s="13" t="s">
        <v>84</v>
      </c>
      <c r="AW1508" s="13" t="s">
        <v>32</v>
      </c>
      <c r="AX1508" s="13" t="s">
        <v>76</v>
      </c>
      <c r="AY1508" s="242" t="s">
        <v>140</v>
      </c>
    </row>
    <row r="1509" s="14" customFormat="1">
      <c r="A1509" s="14"/>
      <c r="B1509" s="243"/>
      <c r="C1509" s="244"/>
      <c r="D1509" s="234" t="s">
        <v>150</v>
      </c>
      <c r="E1509" s="245" t="s">
        <v>1</v>
      </c>
      <c r="F1509" s="246" t="s">
        <v>2006</v>
      </c>
      <c r="G1509" s="244"/>
      <c r="H1509" s="247">
        <v>3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150</v>
      </c>
      <c r="AU1509" s="253" t="s">
        <v>87</v>
      </c>
      <c r="AV1509" s="14" t="s">
        <v>87</v>
      </c>
      <c r="AW1509" s="14" t="s">
        <v>32</v>
      </c>
      <c r="AX1509" s="14" t="s">
        <v>84</v>
      </c>
      <c r="AY1509" s="253" t="s">
        <v>140</v>
      </c>
    </row>
    <row r="1510" s="2" customFormat="1" ht="37.8" customHeight="1">
      <c r="A1510" s="39"/>
      <c r="B1510" s="40"/>
      <c r="C1510" s="219" t="s">
        <v>2519</v>
      </c>
      <c r="D1510" s="219" t="s">
        <v>143</v>
      </c>
      <c r="E1510" s="220" t="s">
        <v>683</v>
      </c>
      <c r="F1510" s="221" t="s">
        <v>2520</v>
      </c>
      <c r="G1510" s="222" t="s">
        <v>155</v>
      </c>
      <c r="H1510" s="223">
        <v>37</v>
      </c>
      <c r="I1510" s="224"/>
      <c r="J1510" s="225">
        <f>ROUND(I1510*H1510,2)</f>
        <v>0</v>
      </c>
      <c r="K1510" s="221" t="s">
        <v>1</v>
      </c>
      <c r="L1510" s="45"/>
      <c r="M1510" s="226" t="s">
        <v>1</v>
      </c>
      <c r="N1510" s="227" t="s">
        <v>41</v>
      </c>
      <c r="O1510" s="92"/>
      <c r="P1510" s="228">
        <f>O1510*H1510</f>
        <v>0</v>
      </c>
      <c r="Q1510" s="228">
        <v>0</v>
      </c>
      <c r="R1510" s="228">
        <f>Q1510*H1510</f>
        <v>0</v>
      </c>
      <c r="S1510" s="228">
        <v>0</v>
      </c>
      <c r="T1510" s="229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30" t="s">
        <v>280</v>
      </c>
      <c r="AT1510" s="230" t="s">
        <v>143</v>
      </c>
      <c r="AU1510" s="230" t="s">
        <v>87</v>
      </c>
      <c r="AY1510" s="18" t="s">
        <v>140</v>
      </c>
      <c r="BE1510" s="231">
        <f>IF(N1510="základní",J1510,0)</f>
        <v>0</v>
      </c>
      <c r="BF1510" s="231">
        <f>IF(N1510="snížená",J1510,0)</f>
        <v>0</v>
      </c>
      <c r="BG1510" s="231">
        <f>IF(N1510="zákl. přenesená",J1510,0)</f>
        <v>0</v>
      </c>
      <c r="BH1510" s="231">
        <f>IF(N1510="sníž. přenesená",J1510,0)</f>
        <v>0</v>
      </c>
      <c r="BI1510" s="231">
        <f>IF(N1510="nulová",J1510,0)</f>
        <v>0</v>
      </c>
      <c r="BJ1510" s="18" t="s">
        <v>84</v>
      </c>
      <c r="BK1510" s="231">
        <f>ROUND(I1510*H1510,2)</f>
        <v>0</v>
      </c>
      <c r="BL1510" s="18" t="s">
        <v>280</v>
      </c>
      <c r="BM1510" s="230" t="s">
        <v>2521</v>
      </c>
    </row>
    <row r="1511" s="13" customFormat="1">
      <c r="A1511" s="13"/>
      <c r="B1511" s="232"/>
      <c r="C1511" s="233"/>
      <c r="D1511" s="234" t="s">
        <v>150</v>
      </c>
      <c r="E1511" s="235" t="s">
        <v>1</v>
      </c>
      <c r="F1511" s="236" t="s">
        <v>2522</v>
      </c>
      <c r="G1511" s="233"/>
      <c r="H1511" s="235" t="s">
        <v>1</v>
      </c>
      <c r="I1511" s="237"/>
      <c r="J1511" s="233"/>
      <c r="K1511" s="233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150</v>
      </c>
      <c r="AU1511" s="242" t="s">
        <v>87</v>
      </c>
      <c r="AV1511" s="13" t="s">
        <v>84</v>
      </c>
      <c r="AW1511" s="13" t="s">
        <v>32</v>
      </c>
      <c r="AX1511" s="13" t="s">
        <v>76</v>
      </c>
      <c r="AY1511" s="242" t="s">
        <v>140</v>
      </c>
    </row>
    <row r="1512" s="13" customFormat="1">
      <c r="A1512" s="13"/>
      <c r="B1512" s="232"/>
      <c r="C1512" s="233"/>
      <c r="D1512" s="234" t="s">
        <v>150</v>
      </c>
      <c r="E1512" s="235" t="s">
        <v>1</v>
      </c>
      <c r="F1512" s="236" t="s">
        <v>2523</v>
      </c>
      <c r="G1512" s="233"/>
      <c r="H1512" s="235" t="s">
        <v>1</v>
      </c>
      <c r="I1512" s="237"/>
      <c r="J1512" s="233"/>
      <c r="K1512" s="233"/>
      <c r="L1512" s="238"/>
      <c r="M1512" s="239"/>
      <c r="N1512" s="240"/>
      <c r="O1512" s="240"/>
      <c r="P1512" s="240"/>
      <c r="Q1512" s="240"/>
      <c r="R1512" s="240"/>
      <c r="S1512" s="240"/>
      <c r="T1512" s="24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2" t="s">
        <v>150</v>
      </c>
      <c r="AU1512" s="242" t="s">
        <v>87</v>
      </c>
      <c r="AV1512" s="13" t="s">
        <v>84</v>
      </c>
      <c r="AW1512" s="13" t="s">
        <v>32</v>
      </c>
      <c r="AX1512" s="13" t="s">
        <v>76</v>
      </c>
      <c r="AY1512" s="242" t="s">
        <v>140</v>
      </c>
    </row>
    <row r="1513" s="14" customFormat="1">
      <c r="A1513" s="14"/>
      <c r="B1513" s="243"/>
      <c r="C1513" s="244"/>
      <c r="D1513" s="234" t="s">
        <v>150</v>
      </c>
      <c r="E1513" s="245" t="s">
        <v>1</v>
      </c>
      <c r="F1513" s="246" t="s">
        <v>2524</v>
      </c>
      <c r="G1513" s="244"/>
      <c r="H1513" s="247">
        <v>37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150</v>
      </c>
      <c r="AU1513" s="253" t="s">
        <v>87</v>
      </c>
      <c r="AV1513" s="14" t="s">
        <v>87</v>
      </c>
      <c r="AW1513" s="14" t="s">
        <v>32</v>
      </c>
      <c r="AX1513" s="14" t="s">
        <v>84</v>
      </c>
      <c r="AY1513" s="253" t="s">
        <v>140</v>
      </c>
    </row>
    <row r="1514" s="2" customFormat="1" ht="16.5" customHeight="1">
      <c r="A1514" s="39"/>
      <c r="B1514" s="40"/>
      <c r="C1514" s="219" t="s">
        <v>2525</v>
      </c>
      <c r="D1514" s="219" t="s">
        <v>143</v>
      </c>
      <c r="E1514" s="220" t="s">
        <v>2526</v>
      </c>
      <c r="F1514" s="221" t="s">
        <v>2527</v>
      </c>
      <c r="G1514" s="222" t="s">
        <v>155</v>
      </c>
      <c r="H1514" s="223">
        <v>16.300000000000001</v>
      </c>
      <c r="I1514" s="224"/>
      <c r="J1514" s="225">
        <f>ROUND(I1514*H1514,2)</f>
        <v>0</v>
      </c>
      <c r="K1514" s="221" t="s">
        <v>1</v>
      </c>
      <c r="L1514" s="45"/>
      <c r="M1514" s="226" t="s">
        <v>1</v>
      </c>
      <c r="N1514" s="227" t="s">
        <v>41</v>
      </c>
      <c r="O1514" s="92"/>
      <c r="P1514" s="228">
        <f>O1514*H1514</f>
        <v>0</v>
      </c>
      <c r="Q1514" s="228">
        <v>5.0000000000000002E-05</v>
      </c>
      <c r="R1514" s="228">
        <f>Q1514*H1514</f>
        <v>0.00081500000000000008</v>
      </c>
      <c r="S1514" s="228">
        <v>0</v>
      </c>
      <c r="T1514" s="229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30" t="s">
        <v>280</v>
      </c>
      <c r="AT1514" s="230" t="s">
        <v>143</v>
      </c>
      <c r="AU1514" s="230" t="s">
        <v>87</v>
      </c>
      <c r="AY1514" s="18" t="s">
        <v>140</v>
      </c>
      <c r="BE1514" s="231">
        <f>IF(N1514="základní",J1514,0)</f>
        <v>0</v>
      </c>
      <c r="BF1514" s="231">
        <f>IF(N1514="snížená",J1514,0)</f>
        <v>0</v>
      </c>
      <c r="BG1514" s="231">
        <f>IF(N1514="zákl. přenesená",J1514,0)</f>
        <v>0</v>
      </c>
      <c r="BH1514" s="231">
        <f>IF(N1514="sníž. přenesená",J1514,0)</f>
        <v>0</v>
      </c>
      <c r="BI1514" s="231">
        <f>IF(N1514="nulová",J1514,0)</f>
        <v>0</v>
      </c>
      <c r="BJ1514" s="18" t="s">
        <v>84</v>
      </c>
      <c r="BK1514" s="231">
        <f>ROUND(I1514*H1514,2)</f>
        <v>0</v>
      </c>
      <c r="BL1514" s="18" t="s">
        <v>280</v>
      </c>
      <c r="BM1514" s="230" t="s">
        <v>2528</v>
      </c>
    </row>
    <row r="1515" s="14" customFormat="1">
      <c r="A1515" s="14"/>
      <c r="B1515" s="243"/>
      <c r="C1515" s="244"/>
      <c r="D1515" s="234" t="s">
        <v>150</v>
      </c>
      <c r="E1515" s="245" t="s">
        <v>1</v>
      </c>
      <c r="F1515" s="246" t="s">
        <v>2011</v>
      </c>
      <c r="G1515" s="244"/>
      <c r="H1515" s="247">
        <v>7.3680000000000003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150</v>
      </c>
      <c r="AU1515" s="253" t="s">
        <v>87</v>
      </c>
      <c r="AV1515" s="14" t="s">
        <v>87</v>
      </c>
      <c r="AW1515" s="14" t="s">
        <v>32</v>
      </c>
      <c r="AX1515" s="14" t="s">
        <v>76</v>
      </c>
      <c r="AY1515" s="253" t="s">
        <v>140</v>
      </c>
    </row>
    <row r="1516" s="14" customFormat="1">
      <c r="A1516" s="14"/>
      <c r="B1516" s="243"/>
      <c r="C1516" s="244"/>
      <c r="D1516" s="234" t="s">
        <v>150</v>
      </c>
      <c r="E1516" s="245" t="s">
        <v>1</v>
      </c>
      <c r="F1516" s="246" t="s">
        <v>2012</v>
      </c>
      <c r="G1516" s="244"/>
      <c r="H1516" s="247">
        <v>8.9280000000000008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150</v>
      </c>
      <c r="AU1516" s="253" t="s">
        <v>87</v>
      </c>
      <c r="AV1516" s="14" t="s">
        <v>87</v>
      </c>
      <c r="AW1516" s="14" t="s">
        <v>32</v>
      </c>
      <c r="AX1516" s="14" t="s">
        <v>76</v>
      </c>
      <c r="AY1516" s="253" t="s">
        <v>140</v>
      </c>
    </row>
    <row r="1517" s="14" customFormat="1">
      <c r="A1517" s="14"/>
      <c r="B1517" s="243"/>
      <c r="C1517" s="244"/>
      <c r="D1517" s="234" t="s">
        <v>150</v>
      </c>
      <c r="E1517" s="245" t="s">
        <v>1</v>
      </c>
      <c r="F1517" s="246" t="s">
        <v>2529</v>
      </c>
      <c r="G1517" s="244"/>
      <c r="H1517" s="247">
        <v>0.0040000000000000001</v>
      </c>
      <c r="I1517" s="248"/>
      <c r="J1517" s="244"/>
      <c r="K1517" s="244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3" t="s">
        <v>150</v>
      </c>
      <c r="AU1517" s="253" t="s">
        <v>87</v>
      </c>
      <c r="AV1517" s="14" t="s">
        <v>87</v>
      </c>
      <c r="AW1517" s="14" t="s">
        <v>32</v>
      </c>
      <c r="AX1517" s="14" t="s">
        <v>76</v>
      </c>
      <c r="AY1517" s="253" t="s">
        <v>140</v>
      </c>
    </row>
    <row r="1518" s="15" customFormat="1">
      <c r="A1518" s="15"/>
      <c r="B1518" s="254"/>
      <c r="C1518" s="255"/>
      <c r="D1518" s="234" t="s">
        <v>150</v>
      </c>
      <c r="E1518" s="256" t="s">
        <v>1</v>
      </c>
      <c r="F1518" s="257" t="s">
        <v>173</v>
      </c>
      <c r="G1518" s="255"/>
      <c r="H1518" s="258">
        <v>16.300000000000001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4" t="s">
        <v>150</v>
      </c>
      <c r="AU1518" s="264" t="s">
        <v>87</v>
      </c>
      <c r="AV1518" s="15" t="s">
        <v>148</v>
      </c>
      <c r="AW1518" s="15" t="s">
        <v>32</v>
      </c>
      <c r="AX1518" s="15" t="s">
        <v>84</v>
      </c>
      <c r="AY1518" s="264" t="s">
        <v>140</v>
      </c>
    </row>
    <row r="1519" s="2" customFormat="1" ht="24.15" customHeight="1">
      <c r="A1519" s="39"/>
      <c r="B1519" s="40"/>
      <c r="C1519" s="265" t="s">
        <v>2530</v>
      </c>
      <c r="D1519" s="265" t="s">
        <v>233</v>
      </c>
      <c r="E1519" s="266" t="s">
        <v>2531</v>
      </c>
      <c r="F1519" s="267" t="s">
        <v>2532</v>
      </c>
      <c r="G1519" s="268" t="s">
        <v>155</v>
      </c>
      <c r="H1519" s="269">
        <v>16.300000000000001</v>
      </c>
      <c r="I1519" s="270"/>
      <c r="J1519" s="271">
        <f>ROUND(I1519*H1519,2)</f>
        <v>0</v>
      </c>
      <c r="K1519" s="267" t="s">
        <v>1</v>
      </c>
      <c r="L1519" s="272"/>
      <c r="M1519" s="273" t="s">
        <v>1</v>
      </c>
      <c r="N1519" s="274" t="s">
        <v>41</v>
      </c>
      <c r="O1519" s="92"/>
      <c r="P1519" s="228">
        <f>O1519*H1519</f>
        <v>0</v>
      </c>
      <c r="Q1519" s="228">
        <v>0.014999999999999999</v>
      </c>
      <c r="R1519" s="228">
        <f>Q1519*H1519</f>
        <v>0.2445</v>
      </c>
      <c r="S1519" s="228">
        <v>0</v>
      </c>
      <c r="T1519" s="229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0" t="s">
        <v>387</v>
      </c>
      <c r="AT1519" s="230" t="s">
        <v>233</v>
      </c>
      <c r="AU1519" s="230" t="s">
        <v>87</v>
      </c>
      <c r="AY1519" s="18" t="s">
        <v>140</v>
      </c>
      <c r="BE1519" s="231">
        <f>IF(N1519="základní",J1519,0)</f>
        <v>0</v>
      </c>
      <c r="BF1519" s="231">
        <f>IF(N1519="snížená",J1519,0)</f>
        <v>0</v>
      </c>
      <c r="BG1519" s="231">
        <f>IF(N1519="zákl. přenesená",J1519,0)</f>
        <v>0</v>
      </c>
      <c r="BH1519" s="231">
        <f>IF(N1519="sníž. přenesená",J1519,0)</f>
        <v>0</v>
      </c>
      <c r="BI1519" s="231">
        <f>IF(N1519="nulová",J1519,0)</f>
        <v>0</v>
      </c>
      <c r="BJ1519" s="18" t="s">
        <v>84</v>
      </c>
      <c r="BK1519" s="231">
        <f>ROUND(I1519*H1519,2)</f>
        <v>0</v>
      </c>
      <c r="BL1519" s="18" t="s">
        <v>280</v>
      </c>
      <c r="BM1519" s="230" t="s">
        <v>2533</v>
      </c>
    </row>
    <row r="1520" s="2" customFormat="1" ht="37.8" customHeight="1">
      <c r="A1520" s="39"/>
      <c r="B1520" s="40"/>
      <c r="C1520" s="219" t="s">
        <v>2534</v>
      </c>
      <c r="D1520" s="219" t="s">
        <v>143</v>
      </c>
      <c r="E1520" s="220" t="s">
        <v>2535</v>
      </c>
      <c r="F1520" s="221" t="s">
        <v>2536</v>
      </c>
      <c r="G1520" s="222" t="s">
        <v>293</v>
      </c>
      <c r="H1520" s="223">
        <v>1</v>
      </c>
      <c r="I1520" s="224"/>
      <c r="J1520" s="225">
        <f>ROUND(I1520*H1520,2)</f>
        <v>0</v>
      </c>
      <c r="K1520" s="221" t="s">
        <v>1</v>
      </c>
      <c r="L1520" s="45"/>
      <c r="M1520" s="226" t="s">
        <v>1</v>
      </c>
      <c r="N1520" s="227" t="s">
        <v>41</v>
      </c>
      <c r="O1520" s="92"/>
      <c r="P1520" s="228">
        <f>O1520*H1520</f>
        <v>0</v>
      </c>
      <c r="Q1520" s="228">
        <v>0</v>
      </c>
      <c r="R1520" s="228">
        <f>Q1520*H1520</f>
        <v>0</v>
      </c>
      <c r="S1520" s="228">
        <v>0</v>
      </c>
      <c r="T1520" s="229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30" t="s">
        <v>280</v>
      </c>
      <c r="AT1520" s="230" t="s">
        <v>143</v>
      </c>
      <c r="AU1520" s="230" t="s">
        <v>87</v>
      </c>
      <c r="AY1520" s="18" t="s">
        <v>140</v>
      </c>
      <c r="BE1520" s="231">
        <f>IF(N1520="základní",J1520,0)</f>
        <v>0</v>
      </c>
      <c r="BF1520" s="231">
        <f>IF(N1520="snížená",J1520,0)</f>
        <v>0</v>
      </c>
      <c r="BG1520" s="231">
        <f>IF(N1520="zákl. přenesená",J1520,0)</f>
        <v>0</v>
      </c>
      <c r="BH1520" s="231">
        <f>IF(N1520="sníž. přenesená",J1520,0)</f>
        <v>0</v>
      </c>
      <c r="BI1520" s="231">
        <f>IF(N1520="nulová",J1520,0)</f>
        <v>0</v>
      </c>
      <c r="BJ1520" s="18" t="s">
        <v>84</v>
      </c>
      <c r="BK1520" s="231">
        <f>ROUND(I1520*H1520,2)</f>
        <v>0</v>
      </c>
      <c r="BL1520" s="18" t="s">
        <v>280</v>
      </c>
      <c r="BM1520" s="230" t="s">
        <v>2537</v>
      </c>
    </row>
    <row r="1521" s="13" customFormat="1">
      <c r="A1521" s="13"/>
      <c r="B1521" s="232"/>
      <c r="C1521" s="233"/>
      <c r="D1521" s="234" t="s">
        <v>150</v>
      </c>
      <c r="E1521" s="235" t="s">
        <v>1</v>
      </c>
      <c r="F1521" s="236" t="s">
        <v>724</v>
      </c>
      <c r="G1521" s="233"/>
      <c r="H1521" s="235" t="s">
        <v>1</v>
      </c>
      <c r="I1521" s="237"/>
      <c r="J1521" s="233"/>
      <c r="K1521" s="233"/>
      <c r="L1521" s="238"/>
      <c r="M1521" s="239"/>
      <c r="N1521" s="240"/>
      <c r="O1521" s="240"/>
      <c r="P1521" s="240"/>
      <c r="Q1521" s="240"/>
      <c r="R1521" s="240"/>
      <c r="S1521" s="240"/>
      <c r="T1521" s="241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2" t="s">
        <v>150</v>
      </c>
      <c r="AU1521" s="242" t="s">
        <v>87</v>
      </c>
      <c r="AV1521" s="13" t="s">
        <v>84</v>
      </c>
      <c r="AW1521" s="13" t="s">
        <v>32</v>
      </c>
      <c r="AX1521" s="13" t="s">
        <v>76</v>
      </c>
      <c r="AY1521" s="242" t="s">
        <v>140</v>
      </c>
    </row>
    <row r="1522" s="13" customFormat="1">
      <c r="A1522" s="13"/>
      <c r="B1522" s="232"/>
      <c r="C1522" s="233"/>
      <c r="D1522" s="234" t="s">
        <v>150</v>
      </c>
      <c r="E1522" s="235" t="s">
        <v>1</v>
      </c>
      <c r="F1522" s="236" t="s">
        <v>2538</v>
      </c>
      <c r="G1522" s="233"/>
      <c r="H1522" s="235" t="s">
        <v>1</v>
      </c>
      <c r="I1522" s="237"/>
      <c r="J1522" s="233"/>
      <c r="K1522" s="233"/>
      <c r="L1522" s="238"/>
      <c r="M1522" s="239"/>
      <c r="N1522" s="240"/>
      <c r="O1522" s="240"/>
      <c r="P1522" s="240"/>
      <c r="Q1522" s="240"/>
      <c r="R1522" s="240"/>
      <c r="S1522" s="240"/>
      <c r="T1522" s="241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2" t="s">
        <v>150</v>
      </c>
      <c r="AU1522" s="242" t="s">
        <v>87</v>
      </c>
      <c r="AV1522" s="13" t="s">
        <v>84</v>
      </c>
      <c r="AW1522" s="13" t="s">
        <v>32</v>
      </c>
      <c r="AX1522" s="13" t="s">
        <v>76</v>
      </c>
      <c r="AY1522" s="242" t="s">
        <v>140</v>
      </c>
    </row>
    <row r="1523" s="13" customFormat="1">
      <c r="A1523" s="13"/>
      <c r="B1523" s="232"/>
      <c r="C1523" s="233"/>
      <c r="D1523" s="234" t="s">
        <v>150</v>
      </c>
      <c r="E1523" s="235" t="s">
        <v>1</v>
      </c>
      <c r="F1523" s="236" t="s">
        <v>726</v>
      </c>
      <c r="G1523" s="233"/>
      <c r="H1523" s="235" t="s">
        <v>1</v>
      </c>
      <c r="I1523" s="237"/>
      <c r="J1523" s="233"/>
      <c r="K1523" s="233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150</v>
      </c>
      <c r="AU1523" s="242" t="s">
        <v>87</v>
      </c>
      <c r="AV1523" s="13" t="s">
        <v>84</v>
      </c>
      <c r="AW1523" s="13" t="s">
        <v>32</v>
      </c>
      <c r="AX1523" s="13" t="s">
        <v>76</v>
      </c>
      <c r="AY1523" s="242" t="s">
        <v>140</v>
      </c>
    </row>
    <row r="1524" s="14" customFormat="1">
      <c r="A1524" s="14"/>
      <c r="B1524" s="243"/>
      <c r="C1524" s="244"/>
      <c r="D1524" s="234" t="s">
        <v>150</v>
      </c>
      <c r="E1524" s="245" t="s">
        <v>1</v>
      </c>
      <c r="F1524" s="246" t="s">
        <v>642</v>
      </c>
      <c r="G1524" s="244"/>
      <c r="H1524" s="247">
        <v>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150</v>
      </c>
      <c r="AU1524" s="253" t="s">
        <v>87</v>
      </c>
      <c r="AV1524" s="14" t="s">
        <v>87</v>
      </c>
      <c r="AW1524" s="14" t="s">
        <v>32</v>
      </c>
      <c r="AX1524" s="14" t="s">
        <v>84</v>
      </c>
      <c r="AY1524" s="253" t="s">
        <v>140</v>
      </c>
    </row>
    <row r="1525" s="2" customFormat="1" ht="37.8" customHeight="1">
      <c r="A1525" s="39"/>
      <c r="B1525" s="40"/>
      <c r="C1525" s="219" t="s">
        <v>2539</v>
      </c>
      <c r="D1525" s="219" t="s">
        <v>143</v>
      </c>
      <c r="E1525" s="220" t="s">
        <v>2540</v>
      </c>
      <c r="F1525" s="221" t="s">
        <v>2541</v>
      </c>
      <c r="G1525" s="222" t="s">
        <v>293</v>
      </c>
      <c r="H1525" s="223">
        <v>4</v>
      </c>
      <c r="I1525" s="224"/>
      <c r="J1525" s="225">
        <f>ROUND(I1525*H1525,2)</f>
        <v>0</v>
      </c>
      <c r="K1525" s="221" t="s">
        <v>1</v>
      </c>
      <c r="L1525" s="45"/>
      <c r="M1525" s="226" t="s">
        <v>1</v>
      </c>
      <c r="N1525" s="227" t="s">
        <v>41</v>
      </c>
      <c r="O1525" s="92"/>
      <c r="P1525" s="228">
        <f>O1525*H1525</f>
        <v>0</v>
      </c>
      <c r="Q1525" s="228">
        <v>0</v>
      </c>
      <c r="R1525" s="228">
        <f>Q1525*H1525</f>
        <v>0</v>
      </c>
      <c r="S1525" s="228">
        <v>0</v>
      </c>
      <c r="T1525" s="229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0" t="s">
        <v>280</v>
      </c>
      <c r="AT1525" s="230" t="s">
        <v>143</v>
      </c>
      <c r="AU1525" s="230" t="s">
        <v>87</v>
      </c>
      <c r="AY1525" s="18" t="s">
        <v>140</v>
      </c>
      <c r="BE1525" s="231">
        <f>IF(N1525="základní",J1525,0)</f>
        <v>0</v>
      </c>
      <c r="BF1525" s="231">
        <f>IF(N1525="snížená",J1525,0)</f>
        <v>0</v>
      </c>
      <c r="BG1525" s="231">
        <f>IF(N1525="zákl. přenesená",J1525,0)</f>
        <v>0</v>
      </c>
      <c r="BH1525" s="231">
        <f>IF(N1525="sníž. přenesená",J1525,0)</f>
        <v>0</v>
      </c>
      <c r="BI1525" s="231">
        <f>IF(N1525="nulová",J1525,0)</f>
        <v>0</v>
      </c>
      <c r="BJ1525" s="18" t="s">
        <v>84</v>
      </c>
      <c r="BK1525" s="231">
        <f>ROUND(I1525*H1525,2)</f>
        <v>0</v>
      </c>
      <c r="BL1525" s="18" t="s">
        <v>280</v>
      </c>
      <c r="BM1525" s="230" t="s">
        <v>2542</v>
      </c>
    </row>
    <row r="1526" s="2" customFormat="1" ht="37.8" customHeight="1">
      <c r="A1526" s="39"/>
      <c r="B1526" s="40"/>
      <c r="C1526" s="219" t="s">
        <v>2543</v>
      </c>
      <c r="D1526" s="219" t="s">
        <v>143</v>
      </c>
      <c r="E1526" s="220" t="s">
        <v>2544</v>
      </c>
      <c r="F1526" s="221" t="s">
        <v>2545</v>
      </c>
      <c r="G1526" s="222" t="s">
        <v>293</v>
      </c>
      <c r="H1526" s="223">
        <v>1</v>
      </c>
      <c r="I1526" s="224"/>
      <c r="J1526" s="225">
        <f>ROUND(I1526*H1526,2)</f>
        <v>0</v>
      </c>
      <c r="K1526" s="221" t="s">
        <v>1</v>
      </c>
      <c r="L1526" s="45"/>
      <c r="M1526" s="226" t="s">
        <v>1</v>
      </c>
      <c r="N1526" s="227" t="s">
        <v>41</v>
      </c>
      <c r="O1526" s="92"/>
      <c r="P1526" s="228">
        <f>O1526*H1526</f>
        <v>0</v>
      </c>
      <c r="Q1526" s="228">
        <v>0</v>
      </c>
      <c r="R1526" s="228">
        <f>Q1526*H1526</f>
        <v>0</v>
      </c>
      <c r="S1526" s="228">
        <v>0</v>
      </c>
      <c r="T1526" s="229">
        <f>S1526*H1526</f>
        <v>0</v>
      </c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R1526" s="230" t="s">
        <v>280</v>
      </c>
      <c r="AT1526" s="230" t="s">
        <v>143</v>
      </c>
      <c r="AU1526" s="230" t="s">
        <v>87</v>
      </c>
      <c r="AY1526" s="18" t="s">
        <v>140</v>
      </c>
      <c r="BE1526" s="231">
        <f>IF(N1526="základní",J1526,0)</f>
        <v>0</v>
      </c>
      <c r="BF1526" s="231">
        <f>IF(N1526="snížená",J1526,0)</f>
        <v>0</v>
      </c>
      <c r="BG1526" s="231">
        <f>IF(N1526="zákl. přenesená",J1526,0)</f>
        <v>0</v>
      </c>
      <c r="BH1526" s="231">
        <f>IF(N1526="sníž. přenesená",J1526,0)</f>
        <v>0</v>
      </c>
      <c r="BI1526" s="231">
        <f>IF(N1526="nulová",J1526,0)</f>
        <v>0</v>
      </c>
      <c r="BJ1526" s="18" t="s">
        <v>84</v>
      </c>
      <c r="BK1526" s="231">
        <f>ROUND(I1526*H1526,2)</f>
        <v>0</v>
      </c>
      <c r="BL1526" s="18" t="s">
        <v>280</v>
      </c>
      <c r="BM1526" s="230" t="s">
        <v>2546</v>
      </c>
    </row>
    <row r="1527" s="2" customFormat="1" ht="24.15" customHeight="1">
      <c r="A1527" s="39"/>
      <c r="B1527" s="40"/>
      <c r="C1527" s="219" t="s">
        <v>2547</v>
      </c>
      <c r="D1527" s="219" t="s">
        <v>143</v>
      </c>
      <c r="E1527" s="220" t="s">
        <v>735</v>
      </c>
      <c r="F1527" s="221" t="s">
        <v>736</v>
      </c>
      <c r="G1527" s="222" t="s">
        <v>439</v>
      </c>
      <c r="H1527" s="223">
        <v>0.246</v>
      </c>
      <c r="I1527" s="224"/>
      <c r="J1527" s="225">
        <f>ROUND(I1527*H1527,2)</f>
        <v>0</v>
      </c>
      <c r="K1527" s="221" t="s">
        <v>147</v>
      </c>
      <c r="L1527" s="45"/>
      <c r="M1527" s="226" t="s">
        <v>1</v>
      </c>
      <c r="N1527" s="227" t="s">
        <v>41</v>
      </c>
      <c r="O1527" s="92"/>
      <c r="P1527" s="228">
        <f>O1527*H1527</f>
        <v>0</v>
      </c>
      <c r="Q1527" s="228">
        <v>0</v>
      </c>
      <c r="R1527" s="228">
        <f>Q1527*H1527</f>
        <v>0</v>
      </c>
      <c r="S1527" s="228">
        <v>0</v>
      </c>
      <c r="T1527" s="229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30" t="s">
        <v>280</v>
      </c>
      <c r="AT1527" s="230" t="s">
        <v>143</v>
      </c>
      <c r="AU1527" s="230" t="s">
        <v>87</v>
      </c>
      <c r="AY1527" s="18" t="s">
        <v>140</v>
      </c>
      <c r="BE1527" s="231">
        <f>IF(N1527="základní",J1527,0)</f>
        <v>0</v>
      </c>
      <c r="BF1527" s="231">
        <f>IF(N1527="snížená",J1527,0)</f>
        <v>0</v>
      </c>
      <c r="BG1527" s="231">
        <f>IF(N1527="zákl. přenesená",J1527,0)</f>
        <v>0</v>
      </c>
      <c r="BH1527" s="231">
        <f>IF(N1527="sníž. přenesená",J1527,0)</f>
        <v>0</v>
      </c>
      <c r="BI1527" s="231">
        <f>IF(N1527="nulová",J1527,0)</f>
        <v>0</v>
      </c>
      <c r="BJ1527" s="18" t="s">
        <v>84</v>
      </c>
      <c r="BK1527" s="231">
        <f>ROUND(I1527*H1527,2)</f>
        <v>0</v>
      </c>
      <c r="BL1527" s="18" t="s">
        <v>280</v>
      </c>
      <c r="BM1527" s="230" t="s">
        <v>2548</v>
      </c>
    </row>
    <row r="1528" s="12" customFormat="1" ht="22.8" customHeight="1">
      <c r="A1528" s="12"/>
      <c r="B1528" s="203"/>
      <c r="C1528" s="204"/>
      <c r="D1528" s="205" t="s">
        <v>75</v>
      </c>
      <c r="E1528" s="217" t="s">
        <v>781</v>
      </c>
      <c r="F1528" s="217" t="s">
        <v>782</v>
      </c>
      <c r="G1528" s="204"/>
      <c r="H1528" s="204"/>
      <c r="I1528" s="207"/>
      <c r="J1528" s="218">
        <f>BK1528</f>
        <v>0</v>
      </c>
      <c r="K1528" s="204"/>
      <c r="L1528" s="209"/>
      <c r="M1528" s="210"/>
      <c r="N1528" s="211"/>
      <c r="O1528" s="211"/>
      <c r="P1528" s="212">
        <f>SUM(P1529:P1573)</f>
        <v>0</v>
      </c>
      <c r="Q1528" s="211"/>
      <c r="R1528" s="212">
        <f>SUM(R1529:R1573)</f>
        <v>0.070252000000000009</v>
      </c>
      <c r="S1528" s="211"/>
      <c r="T1528" s="213">
        <f>SUM(T1529:T1573)</f>
        <v>0</v>
      </c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R1528" s="214" t="s">
        <v>87</v>
      </c>
      <c r="AT1528" s="215" t="s">
        <v>75</v>
      </c>
      <c r="AU1528" s="215" t="s">
        <v>84</v>
      </c>
      <c r="AY1528" s="214" t="s">
        <v>140</v>
      </c>
      <c r="BK1528" s="216">
        <f>SUM(BK1529:BK1573)</f>
        <v>0</v>
      </c>
    </row>
    <row r="1529" s="2" customFormat="1" ht="24.15" customHeight="1">
      <c r="A1529" s="39"/>
      <c r="B1529" s="40"/>
      <c r="C1529" s="219" t="s">
        <v>2549</v>
      </c>
      <c r="D1529" s="219" t="s">
        <v>143</v>
      </c>
      <c r="E1529" s="220" t="s">
        <v>784</v>
      </c>
      <c r="F1529" s="221" t="s">
        <v>785</v>
      </c>
      <c r="G1529" s="222" t="s">
        <v>155</v>
      </c>
      <c r="H1529" s="223">
        <v>95</v>
      </c>
      <c r="I1529" s="224"/>
      <c r="J1529" s="225">
        <f>ROUND(I1529*H1529,2)</f>
        <v>0</v>
      </c>
      <c r="K1529" s="221" t="s">
        <v>147</v>
      </c>
      <c r="L1529" s="45"/>
      <c r="M1529" s="226" t="s">
        <v>1</v>
      </c>
      <c r="N1529" s="227" t="s">
        <v>41</v>
      </c>
      <c r="O1529" s="92"/>
      <c r="P1529" s="228">
        <f>O1529*H1529</f>
        <v>0</v>
      </c>
      <c r="Q1529" s="228">
        <v>0</v>
      </c>
      <c r="R1529" s="228">
        <f>Q1529*H1529</f>
        <v>0</v>
      </c>
      <c r="S1529" s="228">
        <v>0</v>
      </c>
      <c r="T1529" s="229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30" t="s">
        <v>280</v>
      </c>
      <c r="AT1529" s="230" t="s">
        <v>143</v>
      </c>
      <c r="AU1529" s="230" t="s">
        <v>87</v>
      </c>
      <c r="AY1529" s="18" t="s">
        <v>140</v>
      </c>
      <c r="BE1529" s="231">
        <f>IF(N1529="základní",J1529,0)</f>
        <v>0</v>
      </c>
      <c r="BF1529" s="231">
        <f>IF(N1529="snížená",J1529,0)</f>
        <v>0</v>
      </c>
      <c r="BG1529" s="231">
        <f>IF(N1529="zákl. přenesená",J1529,0)</f>
        <v>0</v>
      </c>
      <c r="BH1529" s="231">
        <f>IF(N1529="sníž. přenesená",J1529,0)</f>
        <v>0</v>
      </c>
      <c r="BI1529" s="231">
        <f>IF(N1529="nulová",J1529,0)</f>
        <v>0</v>
      </c>
      <c r="BJ1529" s="18" t="s">
        <v>84</v>
      </c>
      <c r="BK1529" s="231">
        <f>ROUND(I1529*H1529,2)</f>
        <v>0</v>
      </c>
      <c r="BL1529" s="18" t="s">
        <v>280</v>
      </c>
      <c r="BM1529" s="230" t="s">
        <v>2550</v>
      </c>
    </row>
    <row r="1530" s="13" customFormat="1">
      <c r="A1530" s="13"/>
      <c r="B1530" s="232"/>
      <c r="C1530" s="233"/>
      <c r="D1530" s="234" t="s">
        <v>150</v>
      </c>
      <c r="E1530" s="235" t="s">
        <v>1</v>
      </c>
      <c r="F1530" s="236" t="s">
        <v>787</v>
      </c>
      <c r="G1530" s="233"/>
      <c r="H1530" s="235" t="s">
        <v>1</v>
      </c>
      <c r="I1530" s="237"/>
      <c r="J1530" s="233"/>
      <c r="K1530" s="233"/>
      <c r="L1530" s="238"/>
      <c r="M1530" s="239"/>
      <c r="N1530" s="240"/>
      <c r="O1530" s="240"/>
      <c r="P1530" s="240"/>
      <c r="Q1530" s="240"/>
      <c r="R1530" s="240"/>
      <c r="S1530" s="240"/>
      <c r="T1530" s="24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2" t="s">
        <v>150</v>
      </c>
      <c r="AU1530" s="242" t="s">
        <v>87</v>
      </c>
      <c r="AV1530" s="13" t="s">
        <v>84</v>
      </c>
      <c r="AW1530" s="13" t="s">
        <v>32</v>
      </c>
      <c r="AX1530" s="13" t="s">
        <v>76</v>
      </c>
      <c r="AY1530" s="242" t="s">
        <v>140</v>
      </c>
    </row>
    <row r="1531" s="13" customFormat="1">
      <c r="A1531" s="13"/>
      <c r="B1531" s="232"/>
      <c r="C1531" s="233"/>
      <c r="D1531" s="234" t="s">
        <v>150</v>
      </c>
      <c r="E1531" s="235" t="s">
        <v>1</v>
      </c>
      <c r="F1531" s="236" t="s">
        <v>2523</v>
      </c>
      <c r="G1531" s="233"/>
      <c r="H1531" s="235" t="s">
        <v>1</v>
      </c>
      <c r="I1531" s="237"/>
      <c r="J1531" s="233"/>
      <c r="K1531" s="233"/>
      <c r="L1531" s="238"/>
      <c r="M1531" s="239"/>
      <c r="N1531" s="240"/>
      <c r="O1531" s="240"/>
      <c r="P1531" s="240"/>
      <c r="Q1531" s="240"/>
      <c r="R1531" s="240"/>
      <c r="S1531" s="240"/>
      <c r="T1531" s="241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2" t="s">
        <v>150</v>
      </c>
      <c r="AU1531" s="242" t="s">
        <v>87</v>
      </c>
      <c r="AV1531" s="13" t="s">
        <v>84</v>
      </c>
      <c r="AW1531" s="13" t="s">
        <v>32</v>
      </c>
      <c r="AX1531" s="13" t="s">
        <v>76</v>
      </c>
      <c r="AY1531" s="242" t="s">
        <v>140</v>
      </c>
    </row>
    <row r="1532" s="14" customFormat="1">
      <c r="A1532" s="14"/>
      <c r="B1532" s="243"/>
      <c r="C1532" s="244"/>
      <c r="D1532" s="234" t="s">
        <v>150</v>
      </c>
      <c r="E1532" s="245" t="s">
        <v>1</v>
      </c>
      <c r="F1532" s="246" t="s">
        <v>2551</v>
      </c>
      <c r="G1532" s="244"/>
      <c r="H1532" s="247">
        <v>74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3" t="s">
        <v>150</v>
      </c>
      <c r="AU1532" s="253" t="s">
        <v>87</v>
      </c>
      <c r="AV1532" s="14" t="s">
        <v>87</v>
      </c>
      <c r="AW1532" s="14" t="s">
        <v>32</v>
      </c>
      <c r="AX1532" s="14" t="s">
        <v>76</v>
      </c>
      <c r="AY1532" s="253" t="s">
        <v>140</v>
      </c>
    </row>
    <row r="1533" s="13" customFormat="1">
      <c r="A1533" s="13"/>
      <c r="B1533" s="232"/>
      <c r="C1533" s="233"/>
      <c r="D1533" s="234" t="s">
        <v>150</v>
      </c>
      <c r="E1533" s="235" t="s">
        <v>1</v>
      </c>
      <c r="F1533" s="236" t="s">
        <v>2022</v>
      </c>
      <c r="G1533" s="233"/>
      <c r="H1533" s="235" t="s">
        <v>1</v>
      </c>
      <c r="I1533" s="237"/>
      <c r="J1533" s="233"/>
      <c r="K1533" s="233"/>
      <c r="L1533" s="238"/>
      <c r="M1533" s="239"/>
      <c r="N1533" s="240"/>
      <c r="O1533" s="240"/>
      <c r="P1533" s="240"/>
      <c r="Q1533" s="240"/>
      <c r="R1533" s="240"/>
      <c r="S1533" s="240"/>
      <c r="T1533" s="241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2" t="s">
        <v>150</v>
      </c>
      <c r="AU1533" s="242" t="s">
        <v>87</v>
      </c>
      <c r="AV1533" s="13" t="s">
        <v>84</v>
      </c>
      <c r="AW1533" s="13" t="s">
        <v>32</v>
      </c>
      <c r="AX1533" s="13" t="s">
        <v>76</v>
      </c>
      <c r="AY1533" s="242" t="s">
        <v>140</v>
      </c>
    </row>
    <row r="1534" s="13" customFormat="1">
      <c r="A1534" s="13"/>
      <c r="B1534" s="232"/>
      <c r="C1534" s="233"/>
      <c r="D1534" s="234" t="s">
        <v>150</v>
      </c>
      <c r="E1534" s="235" t="s">
        <v>1</v>
      </c>
      <c r="F1534" s="236" t="s">
        <v>2552</v>
      </c>
      <c r="G1534" s="233"/>
      <c r="H1534" s="235" t="s">
        <v>1</v>
      </c>
      <c r="I1534" s="237"/>
      <c r="J1534" s="233"/>
      <c r="K1534" s="233"/>
      <c r="L1534" s="238"/>
      <c r="M1534" s="239"/>
      <c r="N1534" s="240"/>
      <c r="O1534" s="240"/>
      <c r="P1534" s="240"/>
      <c r="Q1534" s="240"/>
      <c r="R1534" s="240"/>
      <c r="S1534" s="240"/>
      <c r="T1534" s="24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2" t="s">
        <v>150</v>
      </c>
      <c r="AU1534" s="242" t="s">
        <v>87</v>
      </c>
      <c r="AV1534" s="13" t="s">
        <v>84</v>
      </c>
      <c r="AW1534" s="13" t="s">
        <v>32</v>
      </c>
      <c r="AX1534" s="13" t="s">
        <v>76</v>
      </c>
      <c r="AY1534" s="242" t="s">
        <v>140</v>
      </c>
    </row>
    <row r="1535" s="14" customFormat="1">
      <c r="A1535" s="14"/>
      <c r="B1535" s="243"/>
      <c r="C1535" s="244"/>
      <c r="D1535" s="234" t="s">
        <v>150</v>
      </c>
      <c r="E1535" s="245" t="s">
        <v>1</v>
      </c>
      <c r="F1535" s="246" t="s">
        <v>2553</v>
      </c>
      <c r="G1535" s="244"/>
      <c r="H1535" s="247">
        <v>10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150</v>
      </c>
      <c r="AU1535" s="253" t="s">
        <v>87</v>
      </c>
      <c r="AV1535" s="14" t="s">
        <v>87</v>
      </c>
      <c r="AW1535" s="14" t="s">
        <v>32</v>
      </c>
      <c r="AX1535" s="14" t="s">
        <v>76</v>
      </c>
      <c r="AY1535" s="253" t="s">
        <v>140</v>
      </c>
    </row>
    <row r="1536" s="13" customFormat="1">
      <c r="A1536" s="13"/>
      <c r="B1536" s="232"/>
      <c r="C1536" s="233"/>
      <c r="D1536" s="234" t="s">
        <v>150</v>
      </c>
      <c r="E1536" s="235" t="s">
        <v>1</v>
      </c>
      <c r="F1536" s="236" t="s">
        <v>2554</v>
      </c>
      <c r="G1536" s="233"/>
      <c r="H1536" s="235" t="s">
        <v>1</v>
      </c>
      <c r="I1536" s="237"/>
      <c r="J1536" s="233"/>
      <c r="K1536" s="233"/>
      <c r="L1536" s="238"/>
      <c r="M1536" s="239"/>
      <c r="N1536" s="240"/>
      <c r="O1536" s="240"/>
      <c r="P1536" s="240"/>
      <c r="Q1536" s="240"/>
      <c r="R1536" s="240"/>
      <c r="S1536" s="240"/>
      <c r="T1536" s="241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2" t="s">
        <v>150</v>
      </c>
      <c r="AU1536" s="242" t="s">
        <v>87</v>
      </c>
      <c r="AV1536" s="13" t="s">
        <v>84</v>
      </c>
      <c r="AW1536" s="13" t="s">
        <v>32</v>
      </c>
      <c r="AX1536" s="13" t="s">
        <v>76</v>
      </c>
      <c r="AY1536" s="242" t="s">
        <v>140</v>
      </c>
    </row>
    <row r="1537" s="14" customFormat="1">
      <c r="A1537" s="14"/>
      <c r="B1537" s="243"/>
      <c r="C1537" s="244"/>
      <c r="D1537" s="234" t="s">
        <v>150</v>
      </c>
      <c r="E1537" s="245" t="s">
        <v>1</v>
      </c>
      <c r="F1537" s="246" t="s">
        <v>2555</v>
      </c>
      <c r="G1537" s="244"/>
      <c r="H1537" s="247">
        <v>9.4199999999999999</v>
      </c>
      <c r="I1537" s="248"/>
      <c r="J1537" s="244"/>
      <c r="K1537" s="244"/>
      <c r="L1537" s="249"/>
      <c r="M1537" s="250"/>
      <c r="N1537" s="251"/>
      <c r="O1537" s="251"/>
      <c r="P1537" s="251"/>
      <c r="Q1537" s="251"/>
      <c r="R1537" s="251"/>
      <c r="S1537" s="251"/>
      <c r="T1537" s="252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3" t="s">
        <v>150</v>
      </c>
      <c r="AU1537" s="253" t="s">
        <v>87</v>
      </c>
      <c r="AV1537" s="14" t="s">
        <v>87</v>
      </c>
      <c r="AW1537" s="14" t="s">
        <v>32</v>
      </c>
      <c r="AX1537" s="14" t="s">
        <v>76</v>
      </c>
      <c r="AY1537" s="253" t="s">
        <v>140</v>
      </c>
    </row>
    <row r="1538" s="14" customFormat="1">
      <c r="A1538" s="14"/>
      <c r="B1538" s="243"/>
      <c r="C1538" s="244"/>
      <c r="D1538" s="234" t="s">
        <v>150</v>
      </c>
      <c r="E1538" s="245" t="s">
        <v>1</v>
      </c>
      <c r="F1538" s="246" t="s">
        <v>2556</v>
      </c>
      <c r="G1538" s="244"/>
      <c r="H1538" s="247">
        <v>1.5800000000000001</v>
      </c>
      <c r="I1538" s="248"/>
      <c r="J1538" s="244"/>
      <c r="K1538" s="244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3" t="s">
        <v>150</v>
      </c>
      <c r="AU1538" s="253" t="s">
        <v>87</v>
      </c>
      <c r="AV1538" s="14" t="s">
        <v>87</v>
      </c>
      <c r="AW1538" s="14" t="s">
        <v>32</v>
      </c>
      <c r="AX1538" s="14" t="s">
        <v>76</v>
      </c>
      <c r="AY1538" s="253" t="s">
        <v>140</v>
      </c>
    </row>
    <row r="1539" s="15" customFormat="1">
      <c r="A1539" s="15"/>
      <c r="B1539" s="254"/>
      <c r="C1539" s="255"/>
      <c r="D1539" s="234" t="s">
        <v>150</v>
      </c>
      <c r="E1539" s="256" t="s">
        <v>1</v>
      </c>
      <c r="F1539" s="257" t="s">
        <v>173</v>
      </c>
      <c r="G1539" s="255"/>
      <c r="H1539" s="258">
        <v>95</v>
      </c>
      <c r="I1539" s="259"/>
      <c r="J1539" s="255"/>
      <c r="K1539" s="255"/>
      <c r="L1539" s="260"/>
      <c r="M1539" s="261"/>
      <c r="N1539" s="262"/>
      <c r="O1539" s="262"/>
      <c r="P1539" s="262"/>
      <c r="Q1539" s="262"/>
      <c r="R1539" s="262"/>
      <c r="S1539" s="262"/>
      <c r="T1539" s="263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64" t="s">
        <v>150</v>
      </c>
      <c r="AU1539" s="264" t="s">
        <v>87</v>
      </c>
      <c r="AV1539" s="15" t="s">
        <v>148</v>
      </c>
      <c r="AW1539" s="15" t="s">
        <v>32</v>
      </c>
      <c r="AX1539" s="15" t="s">
        <v>84</v>
      </c>
      <c r="AY1539" s="264" t="s">
        <v>140</v>
      </c>
    </row>
    <row r="1540" s="2" customFormat="1" ht="24.15" customHeight="1">
      <c r="A1540" s="39"/>
      <c r="B1540" s="40"/>
      <c r="C1540" s="219" t="s">
        <v>2557</v>
      </c>
      <c r="D1540" s="219" t="s">
        <v>143</v>
      </c>
      <c r="E1540" s="220" t="s">
        <v>2558</v>
      </c>
      <c r="F1540" s="221" t="s">
        <v>2559</v>
      </c>
      <c r="G1540" s="222" t="s">
        <v>155</v>
      </c>
      <c r="H1540" s="223">
        <v>16</v>
      </c>
      <c r="I1540" s="224"/>
      <c r="J1540" s="225">
        <f>ROUND(I1540*H1540,2)</f>
        <v>0</v>
      </c>
      <c r="K1540" s="221" t="s">
        <v>147</v>
      </c>
      <c r="L1540" s="45"/>
      <c r="M1540" s="226" t="s">
        <v>1</v>
      </c>
      <c r="N1540" s="227" t="s">
        <v>41</v>
      </c>
      <c r="O1540" s="92"/>
      <c r="P1540" s="228">
        <f>O1540*H1540</f>
        <v>0</v>
      </c>
      <c r="Q1540" s="228">
        <v>6.0000000000000002E-05</v>
      </c>
      <c r="R1540" s="228">
        <f>Q1540*H1540</f>
        <v>0.00096000000000000002</v>
      </c>
      <c r="S1540" s="228">
        <v>0</v>
      </c>
      <c r="T1540" s="229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30" t="s">
        <v>280</v>
      </c>
      <c r="AT1540" s="230" t="s">
        <v>143</v>
      </c>
      <c r="AU1540" s="230" t="s">
        <v>87</v>
      </c>
      <c r="AY1540" s="18" t="s">
        <v>140</v>
      </c>
      <c r="BE1540" s="231">
        <f>IF(N1540="základní",J1540,0)</f>
        <v>0</v>
      </c>
      <c r="BF1540" s="231">
        <f>IF(N1540="snížená",J1540,0)</f>
        <v>0</v>
      </c>
      <c r="BG1540" s="231">
        <f>IF(N1540="zákl. přenesená",J1540,0)</f>
        <v>0</v>
      </c>
      <c r="BH1540" s="231">
        <f>IF(N1540="sníž. přenesená",J1540,0)</f>
        <v>0</v>
      </c>
      <c r="BI1540" s="231">
        <f>IF(N1540="nulová",J1540,0)</f>
        <v>0</v>
      </c>
      <c r="BJ1540" s="18" t="s">
        <v>84</v>
      </c>
      <c r="BK1540" s="231">
        <f>ROUND(I1540*H1540,2)</f>
        <v>0</v>
      </c>
      <c r="BL1540" s="18" t="s">
        <v>280</v>
      </c>
      <c r="BM1540" s="230" t="s">
        <v>2560</v>
      </c>
    </row>
    <row r="1541" s="13" customFormat="1">
      <c r="A1541" s="13"/>
      <c r="B1541" s="232"/>
      <c r="C1541" s="233"/>
      <c r="D1541" s="234" t="s">
        <v>150</v>
      </c>
      <c r="E1541" s="235" t="s">
        <v>1</v>
      </c>
      <c r="F1541" s="236" t="s">
        <v>2561</v>
      </c>
      <c r="G1541" s="233"/>
      <c r="H1541" s="235" t="s">
        <v>1</v>
      </c>
      <c r="I1541" s="237"/>
      <c r="J1541" s="233"/>
      <c r="K1541" s="233"/>
      <c r="L1541" s="238"/>
      <c r="M1541" s="239"/>
      <c r="N1541" s="240"/>
      <c r="O1541" s="240"/>
      <c r="P1541" s="240"/>
      <c r="Q1541" s="240"/>
      <c r="R1541" s="240"/>
      <c r="S1541" s="240"/>
      <c r="T1541" s="24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2" t="s">
        <v>150</v>
      </c>
      <c r="AU1541" s="242" t="s">
        <v>87</v>
      </c>
      <c r="AV1541" s="13" t="s">
        <v>84</v>
      </c>
      <c r="AW1541" s="13" t="s">
        <v>32</v>
      </c>
      <c r="AX1541" s="13" t="s">
        <v>76</v>
      </c>
      <c r="AY1541" s="242" t="s">
        <v>140</v>
      </c>
    </row>
    <row r="1542" s="13" customFormat="1">
      <c r="A1542" s="13"/>
      <c r="B1542" s="232"/>
      <c r="C1542" s="233"/>
      <c r="D1542" s="234" t="s">
        <v>150</v>
      </c>
      <c r="E1542" s="235" t="s">
        <v>1</v>
      </c>
      <c r="F1542" s="236" t="s">
        <v>2562</v>
      </c>
      <c r="G1542" s="233"/>
      <c r="H1542" s="235" t="s">
        <v>1</v>
      </c>
      <c r="I1542" s="237"/>
      <c r="J1542" s="233"/>
      <c r="K1542" s="233"/>
      <c r="L1542" s="238"/>
      <c r="M1542" s="239"/>
      <c r="N1542" s="240"/>
      <c r="O1542" s="240"/>
      <c r="P1542" s="240"/>
      <c r="Q1542" s="240"/>
      <c r="R1542" s="240"/>
      <c r="S1542" s="240"/>
      <c r="T1542" s="24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2" t="s">
        <v>150</v>
      </c>
      <c r="AU1542" s="242" t="s">
        <v>87</v>
      </c>
      <c r="AV1542" s="13" t="s">
        <v>84</v>
      </c>
      <c r="AW1542" s="13" t="s">
        <v>32</v>
      </c>
      <c r="AX1542" s="13" t="s">
        <v>76</v>
      </c>
      <c r="AY1542" s="242" t="s">
        <v>140</v>
      </c>
    </row>
    <row r="1543" s="14" customFormat="1">
      <c r="A1543" s="14"/>
      <c r="B1543" s="243"/>
      <c r="C1543" s="244"/>
      <c r="D1543" s="234" t="s">
        <v>150</v>
      </c>
      <c r="E1543" s="245" t="s">
        <v>1</v>
      </c>
      <c r="F1543" s="246" t="s">
        <v>2563</v>
      </c>
      <c r="G1543" s="244"/>
      <c r="H1543" s="247">
        <v>3</v>
      </c>
      <c r="I1543" s="248"/>
      <c r="J1543" s="244"/>
      <c r="K1543" s="244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3" t="s">
        <v>150</v>
      </c>
      <c r="AU1543" s="253" t="s">
        <v>87</v>
      </c>
      <c r="AV1543" s="14" t="s">
        <v>87</v>
      </c>
      <c r="AW1543" s="14" t="s">
        <v>32</v>
      </c>
      <c r="AX1543" s="14" t="s">
        <v>76</v>
      </c>
      <c r="AY1543" s="253" t="s">
        <v>140</v>
      </c>
    </row>
    <row r="1544" s="13" customFormat="1">
      <c r="A1544" s="13"/>
      <c r="B1544" s="232"/>
      <c r="C1544" s="233"/>
      <c r="D1544" s="234" t="s">
        <v>150</v>
      </c>
      <c r="E1544" s="235" t="s">
        <v>1</v>
      </c>
      <c r="F1544" s="236" t="s">
        <v>2564</v>
      </c>
      <c r="G1544" s="233"/>
      <c r="H1544" s="235" t="s">
        <v>1</v>
      </c>
      <c r="I1544" s="237"/>
      <c r="J1544" s="233"/>
      <c r="K1544" s="233"/>
      <c r="L1544" s="238"/>
      <c r="M1544" s="239"/>
      <c r="N1544" s="240"/>
      <c r="O1544" s="240"/>
      <c r="P1544" s="240"/>
      <c r="Q1544" s="240"/>
      <c r="R1544" s="240"/>
      <c r="S1544" s="240"/>
      <c r="T1544" s="241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2" t="s">
        <v>150</v>
      </c>
      <c r="AU1544" s="242" t="s">
        <v>87</v>
      </c>
      <c r="AV1544" s="13" t="s">
        <v>84</v>
      </c>
      <c r="AW1544" s="13" t="s">
        <v>32</v>
      </c>
      <c r="AX1544" s="13" t="s">
        <v>76</v>
      </c>
      <c r="AY1544" s="242" t="s">
        <v>140</v>
      </c>
    </row>
    <row r="1545" s="13" customFormat="1">
      <c r="A1545" s="13"/>
      <c r="B1545" s="232"/>
      <c r="C1545" s="233"/>
      <c r="D1545" s="234" t="s">
        <v>150</v>
      </c>
      <c r="E1545" s="235" t="s">
        <v>1</v>
      </c>
      <c r="F1545" s="236" t="s">
        <v>2565</v>
      </c>
      <c r="G1545" s="233"/>
      <c r="H1545" s="235" t="s">
        <v>1</v>
      </c>
      <c r="I1545" s="237"/>
      <c r="J1545" s="233"/>
      <c r="K1545" s="233"/>
      <c r="L1545" s="238"/>
      <c r="M1545" s="239"/>
      <c r="N1545" s="240"/>
      <c r="O1545" s="240"/>
      <c r="P1545" s="240"/>
      <c r="Q1545" s="240"/>
      <c r="R1545" s="240"/>
      <c r="S1545" s="240"/>
      <c r="T1545" s="241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2" t="s">
        <v>150</v>
      </c>
      <c r="AU1545" s="242" t="s">
        <v>87</v>
      </c>
      <c r="AV1545" s="13" t="s">
        <v>84</v>
      </c>
      <c r="AW1545" s="13" t="s">
        <v>32</v>
      </c>
      <c r="AX1545" s="13" t="s">
        <v>76</v>
      </c>
      <c r="AY1545" s="242" t="s">
        <v>140</v>
      </c>
    </row>
    <row r="1546" s="14" customFormat="1">
      <c r="A1546" s="14"/>
      <c r="B1546" s="243"/>
      <c r="C1546" s="244"/>
      <c r="D1546" s="234" t="s">
        <v>150</v>
      </c>
      <c r="E1546" s="245" t="s">
        <v>1</v>
      </c>
      <c r="F1546" s="246" t="s">
        <v>2566</v>
      </c>
      <c r="G1546" s="244"/>
      <c r="H1546" s="247">
        <v>11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150</v>
      </c>
      <c r="AU1546" s="253" t="s">
        <v>87</v>
      </c>
      <c r="AV1546" s="14" t="s">
        <v>87</v>
      </c>
      <c r="AW1546" s="14" t="s">
        <v>32</v>
      </c>
      <c r="AX1546" s="14" t="s">
        <v>76</v>
      </c>
      <c r="AY1546" s="253" t="s">
        <v>140</v>
      </c>
    </row>
    <row r="1547" s="14" customFormat="1">
      <c r="A1547" s="14"/>
      <c r="B1547" s="243"/>
      <c r="C1547" s="244"/>
      <c r="D1547" s="234" t="s">
        <v>150</v>
      </c>
      <c r="E1547" s="245" t="s">
        <v>1</v>
      </c>
      <c r="F1547" s="246" t="s">
        <v>1995</v>
      </c>
      <c r="G1547" s="244"/>
      <c r="H1547" s="247">
        <v>2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150</v>
      </c>
      <c r="AU1547" s="253" t="s">
        <v>87</v>
      </c>
      <c r="AV1547" s="14" t="s">
        <v>87</v>
      </c>
      <c r="AW1547" s="14" t="s">
        <v>32</v>
      </c>
      <c r="AX1547" s="14" t="s">
        <v>76</v>
      </c>
      <c r="AY1547" s="253" t="s">
        <v>140</v>
      </c>
    </row>
    <row r="1548" s="15" customFormat="1">
      <c r="A1548" s="15"/>
      <c r="B1548" s="254"/>
      <c r="C1548" s="255"/>
      <c r="D1548" s="234" t="s">
        <v>150</v>
      </c>
      <c r="E1548" s="256" t="s">
        <v>1</v>
      </c>
      <c r="F1548" s="257" t="s">
        <v>173</v>
      </c>
      <c r="G1548" s="255"/>
      <c r="H1548" s="258">
        <v>16</v>
      </c>
      <c r="I1548" s="259"/>
      <c r="J1548" s="255"/>
      <c r="K1548" s="255"/>
      <c r="L1548" s="260"/>
      <c r="M1548" s="261"/>
      <c r="N1548" s="262"/>
      <c r="O1548" s="262"/>
      <c r="P1548" s="262"/>
      <c r="Q1548" s="262"/>
      <c r="R1548" s="262"/>
      <c r="S1548" s="262"/>
      <c r="T1548" s="263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4" t="s">
        <v>150</v>
      </c>
      <c r="AU1548" s="264" t="s">
        <v>87</v>
      </c>
      <c r="AV1548" s="15" t="s">
        <v>148</v>
      </c>
      <c r="AW1548" s="15" t="s">
        <v>32</v>
      </c>
      <c r="AX1548" s="15" t="s">
        <v>84</v>
      </c>
      <c r="AY1548" s="264" t="s">
        <v>140</v>
      </c>
    </row>
    <row r="1549" s="2" customFormat="1" ht="16.5" customHeight="1">
      <c r="A1549" s="39"/>
      <c r="B1549" s="40"/>
      <c r="C1549" s="219" t="s">
        <v>2567</v>
      </c>
      <c r="D1549" s="219" t="s">
        <v>143</v>
      </c>
      <c r="E1549" s="220" t="s">
        <v>791</v>
      </c>
      <c r="F1549" s="221" t="s">
        <v>792</v>
      </c>
      <c r="G1549" s="222" t="s">
        <v>155</v>
      </c>
      <c r="H1549" s="223">
        <v>143.59999999999999</v>
      </c>
      <c r="I1549" s="224"/>
      <c r="J1549" s="225">
        <f>ROUND(I1549*H1549,2)</f>
        <v>0</v>
      </c>
      <c r="K1549" s="221" t="s">
        <v>147</v>
      </c>
      <c r="L1549" s="45"/>
      <c r="M1549" s="226" t="s">
        <v>1</v>
      </c>
      <c r="N1549" s="227" t="s">
        <v>41</v>
      </c>
      <c r="O1549" s="92"/>
      <c r="P1549" s="228">
        <f>O1549*H1549</f>
        <v>0</v>
      </c>
      <c r="Q1549" s="228">
        <v>6.9999999999999994E-05</v>
      </c>
      <c r="R1549" s="228">
        <f>Q1549*H1549</f>
        <v>0.010051999999999998</v>
      </c>
      <c r="S1549" s="228">
        <v>0</v>
      </c>
      <c r="T1549" s="229">
        <f>S1549*H1549</f>
        <v>0</v>
      </c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R1549" s="230" t="s">
        <v>280</v>
      </c>
      <c r="AT1549" s="230" t="s">
        <v>143</v>
      </c>
      <c r="AU1549" s="230" t="s">
        <v>87</v>
      </c>
      <c r="AY1549" s="18" t="s">
        <v>140</v>
      </c>
      <c r="BE1549" s="231">
        <f>IF(N1549="základní",J1549,0)</f>
        <v>0</v>
      </c>
      <c r="BF1549" s="231">
        <f>IF(N1549="snížená",J1549,0)</f>
        <v>0</v>
      </c>
      <c r="BG1549" s="231">
        <f>IF(N1549="zákl. přenesená",J1549,0)</f>
        <v>0</v>
      </c>
      <c r="BH1549" s="231">
        <f>IF(N1549="sníž. přenesená",J1549,0)</f>
        <v>0</v>
      </c>
      <c r="BI1549" s="231">
        <f>IF(N1549="nulová",J1549,0)</f>
        <v>0</v>
      </c>
      <c r="BJ1549" s="18" t="s">
        <v>84</v>
      </c>
      <c r="BK1549" s="231">
        <f>ROUND(I1549*H1549,2)</f>
        <v>0</v>
      </c>
      <c r="BL1549" s="18" t="s">
        <v>280</v>
      </c>
      <c r="BM1549" s="230" t="s">
        <v>2568</v>
      </c>
    </row>
    <row r="1550" s="13" customFormat="1">
      <c r="A1550" s="13"/>
      <c r="B1550" s="232"/>
      <c r="C1550" s="233"/>
      <c r="D1550" s="234" t="s">
        <v>150</v>
      </c>
      <c r="E1550" s="235" t="s">
        <v>1</v>
      </c>
      <c r="F1550" s="236" t="s">
        <v>2569</v>
      </c>
      <c r="G1550" s="233"/>
      <c r="H1550" s="235" t="s">
        <v>1</v>
      </c>
      <c r="I1550" s="237"/>
      <c r="J1550" s="233"/>
      <c r="K1550" s="233"/>
      <c r="L1550" s="238"/>
      <c r="M1550" s="239"/>
      <c r="N1550" s="240"/>
      <c r="O1550" s="240"/>
      <c r="P1550" s="240"/>
      <c r="Q1550" s="240"/>
      <c r="R1550" s="240"/>
      <c r="S1550" s="240"/>
      <c r="T1550" s="241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2" t="s">
        <v>150</v>
      </c>
      <c r="AU1550" s="242" t="s">
        <v>87</v>
      </c>
      <c r="AV1550" s="13" t="s">
        <v>84</v>
      </c>
      <c r="AW1550" s="13" t="s">
        <v>32</v>
      </c>
      <c r="AX1550" s="13" t="s">
        <v>76</v>
      </c>
      <c r="AY1550" s="242" t="s">
        <v>140</v>
      </c>
    </row>
    <row r="1551" s="14" customFormat="1">
      <c r="A1551" s="14"/>
      <c r="B1551" s="243"/>
      <c r="C1551" s="244"/>
      <c r="D1551" s="234" t="s">
        <v>150</v>
      </c>
      <c r="E1551" s="245" t="s">
        <v>1</v>
      </c>
      <c r="F1551" s="246" t="s">
        <v>2570</v>
      </c>
      <c r="G1551" s="244"/>
      <c r="H1551" s="247">
        <v>111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150</v>
      </c>
      <c r="AU1551" s="253" t="s">
        <v>87</v>
      </c>
      <c r="AV1551" s="14" t="s">
        <v>87</v>
      </c>
      <c r="AW1551" s="14" t="s">
        <v>32</v>
      </c>
      <c r="AX1551" s="14" t="s">
        <v>76</v>
      </c>
      <c r="AY1551" s="253" t="s">
        <v>140</v>
      </c>
    </row>
    <row r="1552" s="13" customFormat="1">
      <c r="A1552" s="13"/>
      <c r="B1552" s="232"/>
      <c r="C1552" s="233"/>
      <c r="D1552" s="234" t="s">
        <v>150</v>
      </c>
      <c r="E1552" s="235" t="s">
        <v>1</v>
      </c>
      <c r="F1552" s="236" t="s">
        <v>2571</v>
      </c>
      <c r="G1552" s="233"/>
      <c r="H1552" s="235" t="s">
        <v>1</v>
      </c>
      <c r="I1552" s="237"/>
      <c r="J1552" s="233"/>
      <c r="K1552" s="233"/>
      <c r="L1552" s="238"/>
      <c r="M1552" s="239"/>
      <c r="N1552" s="240"/>
      <c r="O1552" s="240"/>
      <c r="P1552" s="240"/>
      <c r="Q1552" s="240"/>
      <c r="R1552" s="240"/>
      <c r="S1552" s="240"/>
      <c r="T1552" s="241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2" t="s">
        <v>150</v>
      </c>
      <c r="AU1552" s="242" t="s">
        <v>87</v>
      </c>
      <c r="AV1552" s="13" t="s">
        <v>84</v>
      </c>
      <c r="AW1552" s="13" t="s">
        <v>32</v>
      </c>
      <c r="AX1552" s="13" t="s">
        <v>76</v>
      </c>
      <c r="AY1552" s="242" t="s">
        <v>140</v>
      </c>
    </row>
    <row r="1553" s="13" customFormat="1">
      <c r="A1553" s="13"/>
      <c r="B1553" s="232"/>
      <c r="C1553" s="233"/>
      <c r="D1553" s="234" t="s">
        <v>150</v>
      </c>
      <c r="E1553" s="235" t="s">
        <v>1</v>
      </c>
      <c r="F1553" s="236" t="s">
        <v>2572</v>
      </c>
      <c r="G1553" s="233"/>
      <c r="H1553" s="235" t="s">
        <v>1</v>
      </c>
      <c r="I1553" s="237"/>
      <c r="J1553" s="233"/>
      <c r="K1553" s="233"/>
      <c r="L1553" s="238"/>
      <c r="M1553" s="239"/>
      <c r="N1553" s="240"/>
      <c r="O1553" s="240"/>
      <c r="P1553" s="240"/>
      <c r="Q1553" s="240"/>
      <c r="R1553" s="240"/>
      <c r="S1553" s="240"/>
      <c r="T1553" s="241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2" t="s">
        <v>150</v>
      </c>
      <c r="AU1553" s="242" t="s">
        <v>87</v>
      </c>
      <c r="AV1553" s="13" t="s">
        <v>84</v>
      </c>
      <c r="AW1553" s="13" t="s">
        <v>32</v>
      </c>
      <c r="AX1553" s="13" t="s">
        <v>76</v>
      </c>
      <c r="AY1553" s="242" t="s">
        <v>140</v>
      </c>
    </row>
    <row r="1554" s="14" customFormat="1">
      <c r="A1554" s="14"/>
      <c r="B1554" s="243"/>
      <c r="C1554" s="244"/>
      <c r="D1554" s="234" t="s">
        <v>150</v>
      </c>
      <c r="E1554" s="245" t="s">
        <v>1</v>
      </c>
      <c r="F1554" s="246" t="s">
        <v>2573</v>
      </c>
      <c r="G1554" s="244"/>
      <c r="H1554" s="247">
        <v>32.600000000000001</v>
      </c>
      <c r="I1554" s="248"/>
      <c r="J1554" s="244"/>
      <c r="K1554" s="244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150</v>
      </c>
      <c r="AU1554" s="253" t="s">
        <v>87</v>
      </c>
      <c r="AV1554" s="14" t="s">
        <v>87</v>
      </c>
      <c r="AW1554" s="14" t="s">
        <v>32</v>
      </c>
      <c r="AX1554" s="14" t="s">
        <v>76</v>
      </c>
      <c r="AY1554" s="253" t="s">
        <v>140</v>
      </c>
    </row>
    <row r="1555" s="15" customFormat="1">
      <c r="A1555" s="15"/>
      <c r="B1555" s="254"/>
      <c r="C1555" s="255"/>
      <c r="D1555" s="234" t="s">
        <v>150</v>
      </c>
      <c r="E1555" s="256" t="s">
        <v>1</v>
      </c>
      <c r="F1555" s="257" t="s">
        <v>173</v>
      </c>
      <c r="G1555" s="255"/>
      <c r="H1555" s="258">
        <v>143.59999999999999</v>
      </c>
      <c r="I1555" s="259"/>
      <c r="J1555" s="255"/>
      <c r="K1555" s="255"/>
      <c r="L1555" s="260"/>
      <c r="M1555" s="261"/>
      <c r="N1555" s="262"/>
      <c r="O1555" s="262"/>
      <c r="P1555" s="262"/>
      <c r="Q1555" s="262"/>
      <c r="R1555" s="262"/>
      <c r="S1555" s="262"/>
      <c r="T1555" s="263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4" t="s">
        <v>150</v>
      </c>
      <c r="AU1555" s="264" t="s">
        <v>87</v>
      </c>
      <c r="AV1555" s="15" t="s">
        <v>148</v>
      </c>
      <c r="AW1555" s="15" t="s">
        <v>32</v>
      </c>
      <c r="AX1555" s="15" t="s">
        <v>84</v>
      </c>
      <c r="AY1555" s="264" t="s">
        <v>140</v>
      </c>
    </row>
    <row r="1556" s="2" customFormat="1" ht="24.15" customHeight="1">
      <c r="A1556" s="39"/>
      <c r="B1556" s="40"/>
      <c r="C1556" s="219" t="s">
        <v>2574</v>
      </c>
      <c r="D1556" s="219" t="s">
        <v>143</v>
      </c>
      <c r="E1556" s="220" t="s">
        <v>797</v>
      </c>
      <c r="F1556" s="221" t="s">
        <v>798</v>
      </c>
      <c r="G1556" s="222" t="s">
        <v>155</v>
      </c>
      <c r="H1556" s="223">
        <v>143</v>
      </c>
      <c r="I1556" s="224"/>
      <c r="J1556" s="225">
        <f>ROUND(I1556*H1556,2)</f>
        <v>0</v>
      </c>
      <c r="K1556" s="221" t="s">
        <v>147</v>
      </c>
      <c r="L1556" s="45"/>
      <c r="M1556" s="226" t="s">
        <v>1</v>
      </c>
      <c r="N1556" s="227" t="s">
        <v>41</v>
      </c>
      <c r="O1556" s="92"/>
      <c r="P1556" s="228">
        <f>O1556*H1556</f>
        <v>0</v>
      </c>
      <c r="Q1556" s="228">
        <v>8.0000000000000007E-05</v>
      </c>
      <c r="R1556" s="228">
        <f>Q1556*H1556</f>
        <v>0.011440000000000001</v>
      </c>
      <c r="S1556" s="228">
        <v>0</v>
      </c>
      <c r="T1556" s="229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30" t="s">
        <v>280</v>
      </c>
      <c r="AT1556" s="230" t="s">
        <v>143</v>
      </c>
      <c r="AU1556" s="230" t="s">
        <v>87</v>
      </c>
      <c r="AY1556" s="18" t="s">
        <v>140</v>
      </c>
      <c r="BE1556" s="231">
        <f>IF(N1556="základní",J1556,0)</f>
        <v>0</v>
      </c>
      <c r="BF1556" s="231">
        <f>IF(N1556="snížená",J1556,0)</f>
        <v>0</v>
      </c>
      <c r="BG1556" s="231">
        <f>IF(N1556="zákl. přenesená",J1556,0)</f>
        <v>0</v>
      </c>
      <c r="BH1556" s="231">
        <f>IF(N1556="sníž. přenesená",J1556,0)</f>
        <v>0</v>
      </c>
      <c r="BI1556" s="231">
        <f>IF(N1556="nulová",J1556,0)</f>
        <v>0</v>
      </c>
      <c r="BJ1556" s="18" t="s">
        <v>84</v>
      </c>
      <c r="BK1556" s="231">
        <f>ROUND(I1556*H1556,2)</f>
        <v>0</v>
      </c>
      <c r="BL1556" s="18" t="s">
        <v>280</v>
      </c>
      <c r="BM1556" s="230" t="s">
        <v>2575</v>
      </c>
    </row>
    <row r="1557" s="2" customFormat="1" ht="33" customHeight="1">
      <c r="A1557" s="39"/>
      <c r="B1557" s="40"/>
      <c r="C1557" s="219" t="s">
        <v>2576</v>
      </c>
      <c r="D1557" s="219" t="s">
        <v>143</v>
      </c>
      <c r="E1557" s="220" t="s">
        <v>2577</v>
      </c>
      <c r="F1557" s="221" t="s">
        <v>802</v>
      </c>
      <c r="G1557" s="222" t="s">
        <v>155</v>
      </c>
      <c r="H1557" s="223">
        <v>146</v>
      </c>
      <c r="I1557" s="224"/>
      <c r="J1557" s="225">
        <f>ROUND(I1557*H1557,2)</f>
        <v>0</v>
      </c>
      <c r="K1557" s="221" t="s">
        <v>1</v>
      </c>
      <c r="L1557" s="45"/>
      <c r="M1557" s="226" t="s">
        <v>1</v>
      </c>
      <c r="N1557" s="227" t="s">
        <v>41</v>
      </c>
      <c r="O1557" s="92"/>
      <c r="P1557" s="228">
        <f>O1557*H1557</f>
        <v>0</v>
      </c>
      <c r="Q1557" s="228">
        <v>0</v>
      </c>
      <c r="R1557" s="228">
        <f>Q1557*H1557</f>
        <v>0</v>
      </c>
      <c r="S1557" s="228">
        <v>0</v>
      </c>
      <c r="T1557" s="229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0" t="s">
        <v>280</v>
      </c>
      <c r="AT1557" s="230" t="s">
        <v>143</v>
      </c>
      <c r="AU1557" s="230" t="s">
        <v>87</v>
      </c>
      <c r="AY1557" s="18" t="s">
        <v>140</v>
      </c>
      <c r="BE1557" s="231">
        <f>IF(N1557="základní",J1557,0)</f>
        <v>0</v>
      </c>
      <c r="BF1557" s="231">
        <f>IF(N1557="snížená",J1557,0)</f>
        <v>0</v>
      </c>
      <c r="BG1557" s="231">
        <f>IF(N1557="zákl. přenesená",J1557,0)</f>
        <v>0</v>
      </c>
      <c r="BH1557" s="231">
        <f>IF(N1557="sníž. přenesená",J1557,0)</f>
        <v>0</v>
      </c>
      <c r="BI1557" s="231">
        <f>IF(N1557="nulová",J1557,0)</f>
        <v>0</v>
      </c>
      <c r="BJ1557" s="18" t="s">
        <v>84</v>
      </c>
      <c r="BK1557" s="231">
        <f>ROUND(I1557*H1557,2)</f>
        <v>0</v>
      </c>
      <c r="BL1557" s="18" t="s">
        <v>280</v>
      </c>
      <c r="BM1557" s="230" t="s">
        <v>2578</v>
      </c>
    </row>
    <row r="1558" s="13" customFormat="1">
      <c r="A1558" s="13"/>
      <c r="B1558" s="232"/>
      <c r="C1558" s="233"/>
      <c r="D1558" s="234" t="s">
        <v>150</v>
      </c>
      <c r="E1558" s="235" t="s">
        <v>1</v>
      </c>
      <c r="F1558" s="236" t="s">
        <v>2569</v>
      </c>
      <c r="G1558" s="233"/>
      <c r="H1558" s="235" t="s">
        <v>1</v>
      </c>
      <c r="I1558" s="237"/>
      <c r="J1558" s="233"/>
      <c r="K1558" s="233"/>
      <c r="L1558" s="238"/>
      <c r="M1558" s="239"/>
      <c r="N1558" s="240"/>
      <c r="O1558" s="240"/>
      <c r="P1558" s="240"/>
      <c r="Q1558" s="240"/>
      <c r="R1558" s="240"/>
      <c r="S1558" s="240"/>
      <c r="T1558" s="241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2" t="s">
        <v>150</v>
      </c>
      <c r="AU1558" s="242" t="s">
        <v>87</v>
      </c>
      <c r="AV1558" s="13" t="s">
        <v>84</v>
      </c>
      <c r="AW1558" s="13" t="s">
        <v>32</v>
      </c>
      <c r="AX1558" s="13" t="s">
        <v>76</v>
      </c>
      <c r="AY1558" s="242" t="s">
        <v>140</v>
      </c>
    </row>
    <row r="1559" s="14" customFormat="1">
      <c r="A1559" s="14"/>
      <c r="B1559" s="243"/>
      <c r="C1559" s="244"/>
      <c r="D1559" s="234" t="s">
        <v>150</v>
      </c>
      <c r="E1559" s="245" t="s">
        <v>1</v>
      </c>
      <c r="F1559" s="246" t="s">
        <v>2570</v>
      </c>
      <c r="G1559" s="244"/>
      <c r="H1559" s="247">
        <v>111</v>
      </c>
      <c r="I1559" s="248"/>
      <c r="J1559" s="244"/>
      <c r="K1559" s="244"/>
      <c r="L1559" s="249"/>
      <c r="M1559" s="250"/>
      <c r="N1559" s="251"/>
      <c r="O1559" s="251"/>
      <c r="P1559" s="251"/>
      <c r="Q1559" s="251"/>
      <c r="R1559" s="251"/>
      <c r="S1559" s="251"/>
      <c r="T1559" s="252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3" t="s">
        <v>150</v>
      </c>
      <c r="AU1559" s="253" t="s">
        <v>87</v>
      </c>
      <c r="AV1559" s="14" t="s">
        <v>87</v>
      </c>
      <c r="AW1559" s="14" t="s">
        <v>32</v>
      </c>
      <c r="AX1559" s="14" t="s">
        <v>76</v>
      </c>
      <c r="AY1559" s="253" t="s">
        <v>140</v>
      </c>
    </row>
    <row r="1560" s="13" customFormat="1">
      <c r="A1560" s="13"/>
      <c r="B1560" s="232"/>
      <c r="C1560" s="233"/>
      <c r="D1560" s="234" t="s">
        <v>150</v>
      </c>
      <c r="E1560" s="235" t="s">
        <v>1</v>
      </c>
      <c r="F1560" s="236" t="s">
        <v>2571</v>
      </c>
      <c r="G1560" s="233"/>
      <c r="H1560" s="235" t="s">
        <v>1</v>
      </c>
      <c r="I1560" s="237"/>
      <c r="J1560" s="233"/>
      <c r="K1560" s="233"/>
      <c r="L1560" s="238"/>
      <c r="M1560" s="239"/>
      <c r="N1560" s="240"/>
      <c r="O1560" s="240"/>
      <c r="P1560" s="240"/>
      <c r="Q1560" s="240"/>
      <c r="R1560" s="240"/>
      <c r="S1560" s="240"/>
      <c r="T1560" s="241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2" t="s">
        <v>150</v>
      </c>
      <c r="AU1560" s="242" t="s">
        <v>87</v>
      </c>
      <c r="AV1560" s="13" t="s">
        <v>84</v>
      </c>
      <c r="AW1560" s="13" t="s">
        <v>32</v>
      </c>
      <c r="AX1560" s="13" t="s">
        <v>76</v>
      </c>
      <c r="AY1560" s="242" t="s">
        <v>140</v>
      </c>
    </row>
    <row r="1561" s="13" customFormat="1">
      <c r="A1561" s="13"/>
      <c r="B1561" s="232"/>
      <c r="C1561" s="233"/>
      <c r="D1561" s="234" t="s">
        <v>150</v>
      </c>
      <c r="E1561" s="235" t="s">
        <v>1</v>
      </c>
      <c r="F1561" s="236" t="s">
        <v>2572</v>
      </c>
      <c r="G1561" s="233"/>
      <c r="H1561" s="235" t="s">
        <v>1</v>
      </c>
      <c r="I1561" s="237"/>
      <c r="J1561" s="233"/>
      <c r="K1561" s="233"/>
      <c r="L1561" s="238"/>
      <c r="M1561" s="239"/>
      <c r="N1561" s="240"/>
      <c r="O1561" s="240"/>
      <c r="P1561" s="240"/>
      <c r="Q1561" s="240"/>
      <c r="R1561" s="240"/>
      <c r="S1561" s="240"/>
      <c r="T1561" s="24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2" t="s">
        <v>150</v>
      </c>
      <c r="AU1561" s="242" t="s">
        <v>87</v>
      </c>
      <c r="AV1561" s="13" t="s">
        <v>84</v>
      </c>
      <c r="AW1561" s="13" t="s">
        <v>32</v>
      </c>
      <c r="AX1561" s="13" t="s">
        <v>76</v>
      </c>
      <c r="AY1561" s="242" t="s">
        <v>140</v>
      </c>
    </row>
    <row r="1562" s="14" customFormat="1">
      <c r="A1562" s="14"/>
      <c r="B1562" s="243"/>
      <c r="C1562" s="244"/>
      <c r="D1562" s="234" t="s">
        <v>150</v>
      </c>
      <c r="E1562" s="245" t="s">
        <v>1</v>
      </c>
      <c r="F1562" s="246" t="s">
        <v>2573</v>
      </c>
      <c r="G1562" s="244"/>
      <c r="H1562" s="247">
        <v>32.600000000000001</v>
      </c>
      <c r="I1562" s="248"/>
      <c r="J1562" s="244"/>
      <c r="K1562" s="244"/>
      <c r="L1562" s="249"/>
      <c r="M1562" s="250"/>
      <c r="N1562" s="251"/>
      <c r="O1562" s="251"/>
      <c r="P1562" s="251"/>
      <c r="Q1562" s="251"/>
      <c r="R1562" s="251"/>
      <c r="S1562" s="251"/>
      <c r="T1562" s="25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3" t="s">
        <v>150</v>
      </c>
      <c r="AU1562" s="253" t="s">
        <v>87</v>
      </c>
      <c r="AV1562" s="14" t="s">
        <v>87</v>
      </c>
      <c r="AW1562" s="14" t="s">
        <v>32</v>
      </c>
      <c r="AX1562" s="14" t="s">
        <v>76</v>
      </c>
      <c r="AY1562" s="253" t="s">
        <v>140</v>
      </c>
    </row>
    <row r="1563" s="14" customFormat="1">
      <c r="A1563" s="14"/>
      <c r="B1563" s="243"/>
      <c r="C1563" s="244"/>
      <c r="D1563" s="234" t="s">
        <v>150</v>
      </c>
      <c r="E1563" s="245" t="s">
        <v>1</v>
      </c>
      <c r="F1563" s="246" t="s">
        <v>2579</v>
      </c>
      <c r="G1563" s="244"/>
      <c r="H1563" s="247">
        <v>2.3999999999999999</v>
      </c>
      <c r="I1563" s="248"/>
      <c r="J1563" s="244"/>
      <c r="K1563" s="244"/>
      <c r="L1563" s="249"/>
      <c r="M1563" s="250"/>
      <c r="N1563" s="251"/>
      <c r="O1563" s="251"/>
      <c r="P1563" s="251"/>
      <c r="Q1563" s="251"/>
      <c r="R1563" s="251"/>
      <c r="S1563" s="251"/>
      <c r="T1563" s="252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3" t="s">
        <v>150</v>
      </c>
      <c r="AU1563" s="253" t="s">
        <v>87</v>
      </c>
      <c r="AV1563" s="14" t="s">
        <v>87</v>
      </c>
      <c r="AW1563" s="14" t="s">
        <v>32</v>
      </c>
      <c r="AX1563" s="14" t="s">
        <v>76</v>
      </c>
      <c r="AY1563" s="253" t="s">
        <v>140</v>
      </c>
    </row>
    <row r="1564" s="15" customFormat="1">
      <c r="A1564" s="15"/>
      <c r="B1564" s="254"/>
      <c r="C1564" s="255"/>
      <c r="D1564" s="234" t="s">
        <v>150</v>
      </c>
      <c r="E1564" s="256" t="s">
        <v>1</v>
      </c>
      <c r="F1564" s="257" t="s">
        <v>173</v>
      </c>
      <c r="G1564" s="255"/>
      <c r="H1564" s="258">
        <v>146</v>
      </c>
      <c r="I1564" s="259"/>
      <c r="J1564" s="255"/>
      <c r="K1564" s="255"/>
      <c r="L1564" s="260"/>
      <c r="M1564" s="261"/>
      <c r="N1564" s="262"/>
      <c r="O1564" s="262"/>
      <c r="P1564" s="262"/>
      <c r="Q1564" s="262"/>
      <c r="R1564" s="262"/>
      <c r="S1564" s="262"/>
      <c r="T1564" s="263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64" t="s">
        <v>150</v>
      </c>
      <c r="AU1564" s="264" t="s">
        <v>87</v>
      </c>
      <c r="AV1564" s="15" t="s">
        <v>148</v>
      </c>
      <c r="AW1564" s="15" t="s">
        <v>32</v>
      </c>
      <c r="AX1564" s="15" t="s">
        <v>84</v>
      </c>
      <c r="AY1564" s="264" t="s">
        <v>140</v>
      </c>
    </row>
    <row r="1565" s="2" customFormat="1" ht="24.15" customHeight="1">
      <c r="A1565" s="39"/>
      <c r="B1565" s="40"/>
      <c r="C1565" s="219" t="s">
        <v>2580</v>
      </c>
      <c r="D1565" s="219" t="s">
        <v>143</v>
      </c>
      <c r="E1565" s="220" t="s">
        <v>2581</v>
      </c>
      <c r="F1565" s="221" t="s">
        <v>2582</v>
      </c>
      <c r="G1565" s="222" t="s">
        <v>155</v>
      </c>
      <c r="H1565" s="223">
        <v>224</v>
      </c>
      <c r="I1565" s="224"/>
      <c r="J1565" s="225">
        <f>ROUND(I1565*H1565,2)</f>
        <v>0</v>
      </c>
      <c r="K1565" s="221" t="s">
        <v>147</v>
      </c>
      <c r="L1565" s="45"/>
      <c r="M1565" s="226" t="s">
        <v>1</v>
      </c>
      <c r="N1565" s="227" t="s">
        <v>41</v>
      </c>
      <c r="O1565" s="92"/>
      <c r="P1565" s="228">
        <f>O1565*H1565</f>
        <v>0</v>
      </c>
      <c r="Q1565" s="228">
        <v>0.00020000000000000001</v>
      </c>
      <c r="R1565" s="228">
        <f>Q1565*H1565</f>
        <v>0.0448</v>
      </c>
      <c r="S1565" s="228">
        <v>0</v>
      </c>
      <c r="T1565" s="229">
        <f>S1565*H1565</f>
        <v>0</v>
      </c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R1565" s="230" t="s">
        <v>148</v>
      </c>
      <c r="AT1565" s="230" t="s">
        <v>143</v>
      </c>
      <c r="AU1565" s="230" t="s">
        <v>87</v>
      </c>
      <c r="AY1565" s="18" t="s">
        <v>140</v>
      </c>
      <c r="BE1565" s="231">
        <f>IF(N1565="základní",J1565,0)</f>
        <v>0</v>
      </c>
      <c r="BF1565" s="231">
        <f>IF(N1565="snížená",J1565,0)</f>
        <v>0</v>
      </c>
      <c r="BG1565" s="231">
        <f>IF(N1565="zákl. přenesená",J1565,0)</f>
        <v>0</v>
      </c>
      <c r="BH1565" s="231">
        <f>IF(N1565="sníž. přenesená",J1565,0)</f>
        <v>0</v>
      </c>
      <c r="BI1565" s="231">
        <f>IF(N1565="nulová",J1565,0)</f>
        <v>0</v>
      </c>
      <c r="BJ1565" s="18" t="s">
        <v>84</v>
      </c>
      <c r="BK1565" s="231">
        <f>ROUND(I1565*H1565,2)</f>
        <v>0</v>
      </c>
      <c r="BL1565" s="18" t="s">
        <v>148</v>
      </c>
      <c r="BM1565" s="230" t="s">
        <v>2583</v>
      </c>
    </row>
    <row r="1566" s="13" customFormat="1">
      <c r="A1566" s="13"/>
      <c r="B1566" s="232"/>
      <c r="C1566" s="233"/>
      <c r="D1566" s="234" t="s">
        <v>150</v>
      </c>
      <c r="E1566" s="235" t="s">
        <v>1</v>
      </c>
      <c r="F1566" s="236" t="s">
        <v>2584</v>
      </c>
      <c r="G1566" s="233"/>
      <c r="H1566" s="235" t="s">
        <v>1</v>
      </c>
      <c r="I1566" s="237"/>
      <c r="J1566" s="233"/>
      <c r="K1566" s="233"/>
      <c r="L1566" s="238"/>
      <c r="M1566" s="239"/>
      <c r="N1566" s="240"/>
      <c r="O1566" s="240"/>
      <c r="P1566" s="240"/>
      <c r="Q1566" s="240"/>
      <c r="R1566" s="240"/>
      <c r="S1566" s="240"/>
      <c r="T1566" s="24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2" t="s">
        <v>150</v>
      </c>
      <c r="AU1566" s="242" t="s">
        <v>87</v>
      </c>
      <c r="AV1566" s="13" t="s">
        <v>84</v>
      </c>
      <c r="AW1566" s="13" t="s">
        <v>32</v>
      </c>
      <c r="AX1566" s="13" t="s">
        <v>76</v>
      </c>
      <c r="AY1566" s="242" t="s">
        <v>140</v>
      </c>
    </row>
    <row r="1567" s="14" customFormat="1">
      <c r="A1567" s="14"/>
      <c r="B1567" s="243"/>
      <c r="C1567" s="244"/>
      <c r="D1567" s="234" t="s">
        <v>150</v>
      </c>
      <c r="E1567" s="245" t="s">
        <v>1</v>
      </c>
      <c r="F1567" s="246" t="s">
        <v>2585</v>
      </c>
      <c r="G1567" s="244"/>
      <c r="H1567" s="247">
        <v>224</v>
      </c>
      <c r="I1567" s="248"/>
      <c r="J1567" s="244"/>
      <c r="K1567" s="244"/>
      <c r="L1567" s="249"/>
      <c r="M1567" s="250"/>
      <c r="N1567" s="251"/>
      <c r="O1567" s="251"/>
      <c r="P1567" s="251"/>
      <c r="Q1567" s="251"/>
      <c r="R1567" s="251"/>
      <c r="S1567" s="251"/>
      <c r="T1567" s="252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3" t="s">
        <v>150</v>
      </c>
      <c r="AU1567" s="253" t="s">
        <v>87</v>
      </c>
      <c r="AV1567" s="14" t="s">
        <v>87</v>
      </c>
      <c r="AW1567" s="14" t="s">
        <v>32</v>
      </c>
      <c r="AX1567" s="14" t="s">
        <v>84</v>
      </c>
      <c r="AY1567" s="253" t="s">
        <v>140</v>
      </c>
    </row>
    <row r="1568" s="2" customFormat="1" ht="21.75" customHeight="1">
      <c r="A1568" s="39"/>
      <c r="B1568" s="40"/>
      <c r="C1568" s="219" t="s">
        <v>2586</v>
      </c>
      <c r="D1568" s="219" t="s">
        <v>143</v>
      </c>
      <c r="E1568" s="220" t="s">
        <v>2587</v>
      </c>
      <c r="F1568" s="221" t="s">
        <v>2588</v>
      </c>
      <c r="G1568" s="222" t="s">
        <v>155</v>
      </c>
      <c r="H1568" s="223">
        <v>7.5</v>
      </c>
      <c r="I1568" s="224"/>
      <c r="J1568" s="225">
        <f>ROUND(I1568*H1568,2)</f>
        <v>0</v>
      </c>
      <c r="K1568" s="221" t="s">
        <v>147</v>
      </c>
      <c r="L1568" s="45"/>
      <c r="M1568" s="226" t="s">
        <v>1</v>
      </c>
      <c r="N1568" s="227" t="s">
        <v>41</v>
      </c>
      <c r="O1568" s="92"/>
      <c r="P1568" s="228">
        <f>O1568*H1568</f>
        <v>0</v>
      </c>
      <c r="Q1568" s="228">
        <v>0.00040000000000000002</v>
      </c>
      <c r="R1568" s="228">
        <f>Q1568*H1568</f>
        <v>0.0030000000000000001</v>
      </c>
      <c r="S1568" s="228">
        <v>0</v>
      </c>
      <c r="T1568" s="229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30" t="s">
        <v>148</v>
      </c>
      <c r="AT1568" s="230" t="s">
        <v>143</v>
      </c>
      <c r="AU1568" s="230" t="s">
        <v>87</v>
      </c>
      <c r="AY1568" s="18" t="s">
        <v>140</v>
      </c>
      <c r="BE1568" s="231">
        <f>IF(N1568="základní",J1568,0)</f>
        <v>0</v>
      </c>
      <c r="BF1568" s="231">
        <f>IF(N1568="snížená",J1568,0)</f>
        <v>0</v>
      </c>
      <c r="BG1568" s="231">
        <f>IF(N1568="zákl. přenesená",J1568,0)</f>
        <v>0</v>
      </c>
      <c r="BH1568" s="231">
        <f>IF(N1568="sníž. přenesená",J1568,0)</f>
        <v>0</v>
      </c>
      <c r="BI1568" s="231">
        <f>IF(N1568="nulová",J1568,0)</f>
        <v>0</v>
      </c>
      <c r="BJ1568" s="18" t="s">
        <v>84</v>
      </c>
      <c r="BK1568" s="231">
        <f>ROUND(I1568*H1568,2)</f>
        <v>0</v>
      </c>
      <c r="BL1568" s="18" t="s">
        <v>148</v>
      </c>
      <c r="BM1568" s="230" t="s">
        <v>2589</v>
      </c>
    </row>
    <row r="1569" s="13" customFormat="1">
      <c r="A1569" s="13"/>
      <c r="B1569" s="232"/>
      <c r="C1569" s="233"/>
      <c r="D1569" s="234" t="s">
        <v>150</v>
      </c>
      <c r="E1569" s="235" t="s">
        <v>1</v>
      </c>
      <c r="F1569" s="236" t="s">
        <v>2590</v>
      </c>
      <c r="G1569" s="233"/>
      <c r="H1569" s="235" t="s">
        <v>1</v>
      </c>
      <c r="I1569" s="237"/>
      <c r="J1569" s="233"/>
      <c r="K1569" s="233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150</v>
      </c>
      <c r="AU1569" s="242" t="s">
        <v>87</v>
      </c>
      <c r="AV1569" s="13" t="s">
        <v>84</v>
      </c>
      <c r="AW1569" s="13" t="s">
        <v>32</v>
      </c>
      <c r="AX1569" s="13" t="s">
        <v>76</v>
      </c>
      <c r="AY1569" s="242" t="s">
        <v>140</v>
      </c>
    </row>
    <row r="1570" s="14" customFormat="1">
      <c r="A1570" s="14"/>
      <c r="B1570" s="243"/>
      <c r="C1570" s="244"/>
      <c r="D1570" s="234" t="s">
        <v>150</v>
      </c>
      <c r="E1570" s="245" t="s">
        <v>1</v>
      </c>
      <c r="F1570" s="246" t="s">
        <v>2591</v>
      </c>
      <c r="G1570" s="244"/>
      <c r="H1570" s="247">
        <v>4.5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150</v>
      </c>
      <c r="AU1570" s="253" t="s">
        <v>87</v>
      </c>
      <c r="AV1570" s="14" t="s">
        <v>87</v>
      </c>
      <c r="AW1570" s="14" t="s">
        <v>32</v>
      </c>
      <c r="AX1570" s="14" t="s">
        <v>76</v>
      </c>
      <c r="AY1570" s="253" t="s">
        <v>140</v>
      </c>
    </row>
    <row r="1571" s="13" customFormat="1">
      <c r="A1571" s="13"/>
      <c r="B1571" s="232"/>
      <c r="C1571" s="233"/>
      <c r="D1571" s="234" t="s">
        <v>150</v>
      </c>
      <c r="E1571" s="235" t="s">
        <v>1</v>
      </c>
      <c r="F1571" s="236" t="s">
        <v>2592</v>
      </c>
      <c r="G1571" s="233"/>
      <c r="H1571" s="235" t="s">
        <v>1</v>
      </c>
      <c r="I1571" s="237"/>
      <c r="J1571" s="233"/>
      <c r="K1571" s="233"/>
      <c r="L1571" s="238"/>
      <c r="M1571" s="239"/>
      <c r="N1571" s="240"/>
      <c r="O1571" s="240"/>
      <c r="P1571" s="240"/>
      <c r="Q1571" s="240"/>
      <c r="R1571" s="240"/>
      <c r="S1571" s="240"/>
      <c r="T1571" s="241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2" t="s">
        <v>150</v>
      </c>
      <c r="AU1571" s="242" t="s">
        <v>87</v>
      </c>
      <c r="AV1571" s="13" t="s">
        <v>84</v>
      </c>
      <c r="AW1571" s="13" t="s">
        <v>32</v>
      </c>
      <c r="AX1571" s="13" t="s">
        <v>76</v>
      </c>
      <c r="AY1571" s="242" t="s">
        <v>140</v>
      </c>
    </row>
    <row r="1572" s="14" customFormat="1">
      <c r="A1572" s="14"/>
      <c r="B1572" s="243"/>
      <c r="C1572" s="244"/>
      <c r="D1572" s="234" t="s">
        <v>150</v>
      </c>
      <c r="E1572" s="245" t="s">
        <v>1</v>
      </c>
      <c r="F1572" s="246" t="s">
        <v>2593</v>
      </c>
      <c r="G1572" s="244"/>
      <c r="H1572" s="247">
        <v>3</v>
      </c>
      <c r="I1572" s="248"/>
      <c r="J1572" s="244"/>
      <c r="K1572" s="244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3" t="s">
        <v>150</v>
      </c>
      <c r="AU1572" s="253" t="s">
        <v>87</v>
      </c>
      <c r="AV1572" s="14" t="s">
        <v>87</v>
      </c>
      <c r="AW1572" s="14" t="s">
        <v>32</v>
      </c>
      <c r="AX1572" s="14" t="s">
        <v>76</v>
      </c>
      <c r="AY1572" s="253" t="s">
        <v>140</v>
      </c>
    </row>
    <row r="1573" s="15" customFormat="1">
      <c r="A1573" s="15"/>
      <c r="B1573" s="254"/>
      <c r="C1573" s="255"/>
      <c r="D1573" s="234" t="s">
        <v>150</v>
      </c>
      <c r="E1573" s="256" t="s">
        <v>1</v>
      </c>
      <c r="F1573" s="257" t="s">
        <v>173</v>
      </c>
      <c r="G1573" s="255"/>
      <c r="H1573" s="258">
        <v>7.5</v>
      </c>
      <c r="I1573" s="259"/>
      <c r="J1573" s="255"/>
      <c r="K1573" s="255"/>
      <c r="L1573" s="260"/>
      <c r="M1573" s="293"/>
      <c r="N1573" s="294"/>
      <c r="O1573" s="294"/>
      <c r="P1573" s="294"/>
      <c r="Q1573" s="294"/>
      <c r="R1573" s="294"/>
      <c r="S1573" s="294"/>
      <c r="T1573" s="29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64" t="s">
        <v>150</v>
      </c>
      <c r="AU1573" s="264" t="s">
        <v>87</v>
      </c>
      <c r="AV1573" s="15" t="s">
        <v>148</v>
      </c>
      <c r="AW1573" s="15" t="s">
        <v>32</v>
      </c>
      <c r="AX1573" s="15" t="s">
        <v>84</v>
      </c>
      <c r="AY1573" s="264" t="s">
        <v>140</v>
      </c>
    </row>
    <row r="1574" s="2" customFormat="1" ht="6.96" customHeight="1">
      <c r="A1574" s="39"/>
      <c r="B1574" s="67"/>
      <c r="C1574" s="68"/>
      <c r="D1574" s="68"/>
      <c r="E1574" s="68"/>
      <c r="F1574" s="68"/>
      <c r="G1574" s="68"/>
      <c r="H1574" s="68"/>
      <c r="I1574" s="68"/>
      <c r="J1574" s="68"/>
      <c r="K1574" s="68"/>
      <c r="L1574" s="45"/>
      <c r="M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</row>
  </sheetData>
  <sheetProtection sheet="1" autoFilter="0" formatColumns="0" formatRows="0" objects="1" scenarios="1" spinCount="100000" saltValue="Q9vVMzsj9lqhC1EUZylL9efM8J2Vq71JlgOFtHEP6IP763Rp1gWMtEpSCurDkPo3u0na7QL7acCokUHV/Zh9Ag==" hashValue="BZFsMqKmYao6mWKOJG8mZv08v12iXIoEOX0U69jOuOj5sXGjo0zPnzIL04ckTA3OX0trc6GO7Oxi1AA6w31JCg==" algorithmName="SHA-512" password="CC35"/>
  <autoFilter ref="C142:K1573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94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Karlovy Vary, ZŠ Truhlářská - budova Školní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887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98</v>
      </c>
      <c r="G12" s="39"/>
      <c r="H12" s="39"/>
      <c r="I12" s="141" t="s">
        <v>22</v>
      </c>
      <c r="J12" s="145" t="str">
        <f>'Rekapitulace stavby'!AN8</f>
        <v>13. 1. 2022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99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888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ROUND((SUM(BE122:BE165)),  2)</f>
        <v>0</v>
      </c>
      <c r="G33" s="39"/>
      <c r="H33" s="39"/>
      <c r="I33" s="156">
        <v>0.20999999999999999</v>
      </c>
      <c r="J33" s="155">
        <f>ROUND(((SUM(BE122:BE165))*I33),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ROUND((SUM(BF122:BF165)),  2)</f>
        <v>0</v>
      </c>
      <c r="G34" s="39"/>
      <c r="H34" s="39"/>
      <c r="I34" s="156">
        <v>0.14999999999999999</v>
      </c>
      <c r="J34" s="155">
        <f>ROUND(((SUM(BF122:BF165))*I34),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ROUND((SUM(BG122:BG165)),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ROUND((SUM(BH122:BH165)),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ROUND((SUM(BI122:BI165)),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Karlovy Vary, ZŠ Truhlářská - budova Školní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Karlovy Vary</v>
      </c>
      <c r="G89" s="41"/>
      <c r="H89" s="41"/>
      <c r="I89" s="33" t="s">
        <v>22</v>
      </c>
      <c r="J89" s="80" t="str">
        <f>IF(J12="","",J12)</f>
        <v>13. 1. 2022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Statutární město Karlovy Vary</v>
      </c>
      <c r="G91" s="41"/>
      <c r="H91" s="41"/>
      <c r="I91" s="33" t="s">
        <v>30</v>
      </c>
      <c r="J91" s="37" t="str">
        <f>E21</f>
        <v>DPT projekty Ostrov s.r.o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102</v>
      </c>
      <c r="D94" s="177"/>
      <c r="E94" s="177"/>
      <c r="F94" s="177"/>
      <c r="G94" s="177"/>
      <c r="H94" s="177"/>
      <c r="I94" s="177"/>
      <c r="J94" s="178" t="s">
        <v>103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104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0"/>
      <c r="C97" s="181"/>
      <c r="D97" s="182" t="s">
        <v>2595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2596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2597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2598</v>
      </c>
      <c r="E100" s="189"/>
      <c r="F100" s="189"/>
      <c r="G100" s="189"/>
      <c r="H100" s="189"/>
      <c r="I100" s="189"/>
      <c r="J100" s="190">
        <f>J150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2599</v>
      </c>
      <c r="E101" s="189"/>
      <c r="F101" s="189"/>
      <c r="G101" s="189"/>
      <c r="H101" s="189"/>
      <c r="I101" s="189"/>
      <c r="J101" s="190">
        <f>J155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2600</v>
      </c>
      <c r="E102" s="189"/>
      <c r="F102" s="189"/>
      <c r="G102" s="189"/>
      <c r="H102" s="189"/>
      <c r="I102" s="189"/>
      <c r="J102" s="190">
        <f>J158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125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Karlovy Vary, ZŠ Truhlářská - budova Školní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95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03 - VRN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Karlovy Vary</v>
      </c>
      <c r="G116" s="41"/>
      <c r="H116" s="41"/>
      <c r="I116" s="33" t="s">
        <v>22</v>
      </c>
      <c r="J116" s="80" t="str">
        <f>IF(J12="","",J12)</f>
        <v>13. 1. 2022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>Statutární město Karlovy Vary</v>
      </c>
      <c r="G118" s="41"/>
      <c r="H118" s="41"/>
      <c r="I118" s="33" t="s">
        <v>30</v>
      </c>
      <c r="J118" s="37" t="str">
        <f>E21</f>
        <v>DPT projekty Ostrov s.r.o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Tomanová Ing.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126</v>
      </c>
      <c r="D121" s="195" t="s">
        <v>61</v>
      </c>
      <c r="E121" s="195" t="s">
        <v>57</v>
      </c>
      <c r="F121" s="195" t="s">
        <v>58</v>
      </c>
      <c r="G121" s="195" t="s">
        <v>127</v>
      </c>
      <c r="H121" s="195" t="s">
        <v>128</v>
      </c>
      <c r="I121" s="195" t="s">
        <v>129</v>
      </c>
      <c r="J121" s="195" t="s">
        <v>103</v>
      </c>
      <c r="K121" s="196" t="s">
        <v>130</v>
      </c>
      <c r="L121" s="197"/>
      <c r="M121" s="101" t="s">
        <v>1</v>
      </c>
      <c r="N121" s="102" t="s">
        <v>40</v>
      </c>
      <c r="O121" s="102" t="s">
        <v>131</v>
      </c>
      <c r="P121" s="102" t="s">
        <v>132</v>
      </c>
      <c r="Q121" s="102" t="s">
        <v>133</v>
      </c>
      <c r="R121" s="102" t="s">
        <v>134</v>
      </c>
      <c r="S121" s="102" t="s">
        <v>135</v>
      </c>
      <c r="T121" s="103" t="s">
        <v>136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137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0</v>
      </c>
      <c r="S122" s="105"/>
      <c r="T122" s="20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105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92</v>
      </c>
      <c r="F123" s="206" t="s">
        <v>2601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P124+P131+P150+P155+P158</f>
        <v>0</v>
      </c>
      <c r="Q123" s="211"/>
      <c r="R123" s="212">
        <f>R124+R131+R150+R155+R158</f>
        <v>0</v>
      </c>
      <c r="S123" s="211"/>
      <c r="T123" s="213">
        <f>T124+T131+T150+T155+T158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176</v>
      </c>
      <c r="AT123" s="215" t="s">
        <v>75</v>
      </c>
      <c r="AU123" s="215" t="s">
        <v>76</v>
      </c>
      <c r="AY123" s="214" t="s">
        <v>140</v>
      </c>
      <c r="BK123" s="216">
        <f>BK124+BK131+BK150+BK155+BK158</f>
        <v>0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2602</v>
      </c>
      <c r="F124" s="217" t="s">
        <v>2603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SUM(P125:P130)</f>
        <v>0</v>
      </c>
      <c r="Q124" s="211"/>
      <c r="R124" s="212">
        <f>SUM(R125:R130)</f>
        <v>0</v>
      </c>
      <c r="S124" s="211"/>
      <c r="T124" s="213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176</v>
      </c>
      <c r="AT124" s="215" t="s">
        <v>75</v>
      </c>
      <c r="AU124" s="215" t="s">
        <v>84</v>
      </c>
      <c r="AY124" s="214" t="s">
        <v>140</v>
      </c>
      <c r="BK124" s="216">
        <f>SUM(BK125:BK130)</f>
        <v>0</v>
      </c>
    </row>
    <row r="125" s="2" customFormat="1" ht="16.5" customHeight="1">
      <c r="A125" s="39"/>
      <c r="B125" s="40"/>
      <c r="C125" s="219" t="s">
        <v>84</v>
      </c>
      <c r="D125" s="219" t="s">
        <v>143</v>
      </c>
      <c r="E125" s="220" t="s">
        <v>2604</v>
      </c>
      <c r="F125" s="221" t="s">
        <v>2605</v>
      </c>
      <c r="G125" s="222" t="s">
        <v>2606</v>
      </c>
      <c r="H125" s="223">
        <v>1</v>
      </c>
      <c r="I125" s="224"/>
      <c r="J125" s="225">
        <f>ROUND(I125*H125,2)</f>
        <v>0</v>
      </c>
      <c r="K125" s="221" t="s">
        <v>147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2607</v>
      </c>
      <c r="AT125" s="230" t="s">
        <v>143</v>
      </c>
      <c r="AU125" s="230" t="s">
        <v>87</v>
      </c>
      <c r="AY125" s="18" t="s">
        <v>140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2607</v>
      </c>
      <c r="BM125" s="230" t="s">
        <v>2608</v>
      </c>
    </row>
    <row r="126" s="2" customFormat="1" ht="16.5" customHeight="1">
      <c r="A126" s="39"/>
      <c r="B126" s="40"/>
      <c r="C126" s="219" t="s">
        <v>87</v>
      </c>
      <c r="D126" s="219" t="s">
        <v>143</v>
      </c>
      <c r="E126" s="220" t="s">
        <v>2609</v>
      </c>
      <c r="F126" s="221" t="s">
        <v>2610</v>
      </c>
      <c r="G126" s="222" t="s">
        <v>2606</v>
      </c>
      <c r="H126" s="223">
        <v>1</v>
      </c>
      <c r="I126" s="224"/>
      <c r="J126" s="225">
        <f>ROUND(I126*H126,2)</f>
        <v>0</v>
      </c>
      <c r="K126" s="221" t="s">
        <v>147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2607</v>
      </c>
      <c r="AT126" s="230" t="s">
        <v>143</v>
      </c>
      <c r="AU126" s="230" t="s">
        <v>87</v>
      </c>
      <c r="AY126" s="18" t="s">
        <v>140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2607</v>
      </c>
      <c r="BM126" s="230" t="s">
        <v>2611</v>
      </c>
    </row>
    <row r="127" s="13" customFormat="1">
      <c r="A127" s="13"/>
      <c r="B127" s="232"/>
      <c r="C127" s="233"/>
      <c r="D127" s="234" t="s">
        <v>150</v>
      </c>
      <c r="E127" s="235" t="s">
        <v>1</v>
      </c>
      <c r="F127" s="236" t="s">
        <v>2612</v>
      </c>
      <c r="G127" s="233"/>
      <c r="H127" s="235" t="s">
        <v>1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150</v>
      </c>
      <c r="AU127" s="242" t="s">
        <v>87</v>
      </c>
      <c r="AV127" s="13" t="s">
        <v>84</v>
      </c>
      <c r="AW127" s="13" t="s">
        <v>32</v>
      </c>
      <c r="AX127" s="13" t="s">
        <v>76</v>
      </c>
      <c r="AY127" s="242" t="s">
        <v>140</v>
      </c>
    </row>
    <row r="128" s="14" customFormat="1">
      <c r="A128" s="14"/>
      <c r="B128" s="243"/>
      <c r="C128" s="244"/>
      <c r="D128" s="234" t="s">
        <v>150</v>
      </c>
      <c r="E128" s="245" t="s">
        <v>1</v>
      </c>
      <c r="F128" s="246" t="s">
        <v>84</v>
      </c>
      <c r="G128" s="244"/>
      <c r="H128" s="247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150</v>
      </c>
      <c r="AU128" s="253" t="s">
        <v>87</v>
      </c>
      <c r="AV128" s="14" t="s">
        <v>87</v>
      </c>
      <c r="AW128" s="14" t="s">
        <v>32</v>
      </c>
      <c r="AX128" s="14" t="s">
        <v>84</v>
      </c>
      <c r="AY128" s="253" t="s">
        <v>140</v>
      </c>
    </row>
    <row r="129" s="2" customFormat="1" ht="16.5" customHeight="1">
      <c r="A129" s="39"/>
      <c r="B129" s="40"/>
      <c r="C129" s="219" t="s">
        <v>141</v>
      </c>
      <c r="D129" s="219" t="s">
        <v>143</v>
      </c>
      <c r="E129" s="220" t="s">
        <v>2613</v>
      </c>
      <c r="F129" s="221" t="s">
        <v>2614</v>
      </c>
      <c r="G129" s="222" t="s">
        <v>2615</v>
      </c>
      <c r="H129" s="223">
        <v>1</v>
      </c>
      <c r="I129" s="224"/>
      <c r="J129" s="225">
        <f>ROUND(I129*H129,2)</f>
        <v>0</v>
      </c>
      <c r="K129" s="221" t="s">
        <v>147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2607</v>
      </c>
      <c r="AT129" s="230" t="s">
        <v>143</v>
      </c>
      <c r="AU129" s="230" t="s">
        <v>87</v>
      </c>
      <c r="AY129" s="18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2607</v>
      </c>
      <c r="BM129" s="230" t="s">
        <v>2616</v>
      </c>
    </row>
    <row r="130" s="2" customFormat="1" ht="16.5" customHeight="1">
      <c r="A130" s="39"/>
      <c r="B130" s="40"/>
      <c r="C130" s="219" t="s">
        <v>148</v>
      </c>
      <c r="D130" s="219" t="s">
        <v>143</v>
      </c>
      <c r="E130" s="220" t="s">
        <v>2617</v>
      </c>
      <c r="F130" s="221" t="s">
        <v>2618</v>
      </c>
      <c r="G130" s="222" t="s">
        <v>2615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2607</v>
      </c>
      <c r="AT130" s="230" t="s">
        <v>143</v>
      </c>
      <c r="AU130" s="230" t="s">
        <v>87</v>
      </c>
      <c r="AY130" s="18" t="s">
        <v>140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2607</v>
      </c>
      <c r="BM130" s="230" t="s">
        <v>2619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2620</v>
      </c>
      <c r="F131" s="217" t="s">
        <v>2621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SUM(P132:P149)</f>
        <v>0</v>
      </c>
      <c r="Q131" s="211"/>
      <c r="R131" s="212">
        <f>SUM(R132:R149)</f>
        <v>0</v>
      </c>
      <c r="S131" s="211"/>
      <c r="T131" s="213">
        <f>SUM(T132:T149)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176</v>
      </c>
      <c r="AT131" s="215" t="s">
        <v>75</v>
      </c>
      <c r="AU131" s="215" t="s">
        <v>84</v>
      </c>
      <c r="AY131" s="214" t="s">
        <v>140</v>
      </c>
      <c r="BK131" s="216">
        <f>SUM(BK132:BK149)</f>
        <v>0</v>
      </c>
    </row>
    <row r="132" s="2" customFormat="1" ht="16.5" customHeight="1">
      <c r="A132" s="39"/>
      <c r="B132" s="40"/>
      <c r="C132" s="219" t="s">
        <v>176</v>
      </c>
      <c r="D132" s="219" t="s">
        <v>143</v>
      </c>
      <c r="E132" s="220" t="s">
        <v>2622</v>
      </c>
      <c r="F132" s="221" t="s">
        <v>2623</v>
      </c>
      <c r="G132" s="222" t="s">
        <v>2606</v>
      </c>
      <c r="H132" s="223">
        <v>1</v>
      </c>
      <c r="I132" s="224"/>
      <c r="J132" s="225">
        <f>ROUND(I132*H132,2)</f>
        <v>0</v>
      </c>
      <c r="K132" s="221" t="s">
        <v>147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2607</v>
      </c>
      <c r="AT132" s="230" t="s">
        <v>143</v>
      </c>
      <c r="AU132" s="230" t="s">
        <v>87</v>
      </c>
      <c r="AY132" s="18" t="s">
        <v>140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2607</v>
      </c>
      <c r="BM132" s="230" t="s">
        <v>2624</v>
      </c>
    </row>
    <row r="133" s="2" customFormat="1" ht="24.15" customHeight="1">
      <c r="A133" s="39"/>
      <c r="B133" s="40"/>
      <c r="C133" s="219" t="s">
        <v>193</v>
      </c>
      <c r="D133" s="219" t="s">
        <v>143</v>
      </c>
      <c r="E133" s="220" t="s">
        <v>2625</v>
      </c>
      <c r="F133" s="221" t="s">
        <v>2626</v>
      </c>
      <c r="G133" s="222" t="s">
        <v>2615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2607</v>
      </c>
      <c r="AT133" s="230" t="s">
        <v>143</v>
      </c>
      <c r="AU133" s="230" t="s">
        <v>87</v>
      </c>
      <c r="AY133" s="18" t="s">
        <v>140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2607</v>
      </c>
      <c r="BM133" s="230" t="s">
        <v>2627</v>
      </c>
    </row>
    <row r="134" s="2" customFormat="1" ht="16.5" customHeight="1">
      <c r="A134" s="39"/>
      <c r="B134" s="40"/>
      <c r="C134" s="219" t="s">
        <v>202</v>
      </c>
      <c r="D134" s="219" t="s">
        <v>143</v>
      </c>
      <c r="E134" s="220" t="s">
        <v>2628</v>
      </c>
      <c r="F134" s="221" t="s">
        <v>2629</v>
      </c>
      <c r="G134" s="222" t="s">
        <v>2606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2607</v>
      </c>
      <c r="AT134" s="230" t="s">
        <v>143</v>
      </c>
      <c r="AU134" s="230" t="s">
        <v>87</v>
      </c>
      <c r="AY134" s="18" t="s">
        <v>140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2607</v>
      </c>
      <c r="BM134" s="230" t="s">
        <v>2630</v>
      </c>
    </row>
    <row r="135" s="13" customFormat="1">
      <c r="A135" s="13"/>
      <c r="B135" s="232"/>
      <c r="C135" s="233"/>
      <c r="D135" s="234" t="s">
        <v>150</v>
      </c>
      <c r="E135" s="235" t="s">
        <v>1</v>
      </c>
      <c r="F135" s="236" t="s">
        <v>2631</v>
      </c>
      <c r="G135" s="233"/>
      <c r="H135" s="235" t="s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150</v>
      </c>
      <c r="AU135" s="242" t="s">
        <v>87</v>
      </c>
      <c r="AV135" s="13" t="s">
        <v>84</v>
      </c>
      <c r="AW135" s="13" t="s">
        <v>32</v>
      </c>
      <c r="AX135" s="13" t="s">
        <v>76</v>
      </c>
      <c r="AY135" s="242" t="s">
        <v>140</v>
      </c>
    </row>
    <row r="136" s="14" customFormat="1">
      <c r="A136" s="14"/>
      <c r="B136" s="243"/>
      <c r="C136" s="244"/>
      <c r="D136" s="234" t="s">
        <v>150</v>
      </c>
      <c r="E136" s="245" t="s">
        <v>1</v>
      </c>
      <c r="F136" s="246" t="s">
        <v>642</v>
      </c>
      <c r="G136" s="244"/>
      <c r="H136" s="247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150</v>
      </c>
      <c r="AU136" s="253" t="s">
        <v>87</v>
      </c>
      <c r="AV136" s="14" t="s">
        <v>87</v>
      </c>
      <c r="AW136" s="14" t="s">
        <v>32</v>
      </c>
      <c r="AX136" s="14" t="s">
        <v>84</v>
      </c>
      <c r="AY136" s="253" t="s">
        <v>140</v>
      </c>
    </row>
    <row r="137" s="2" customFormat="1" ht="16.5" customHeight="1">
      <c r="A137" s="39"/>
      <c r="B137" s="40"/>
      <c r="C137" s="219" t="s">
        <v>208</v>
      </c>
      <c r="D137" s="219" t="s">
        <v>143</v>
      </c>
      <c r="E137" s="220" t="s">
        <v>2632</v>
      </c>
      <c r="F137" s="221" t="s">
        <v>2633</v>
      </c>
      <c r="G137" s="222" t="s">
        <v>2606</v>
      </c>
      <c r="H137" s="223">
        <v>1</v>
      </c>
      <c r="I137" s="224"/>
      <c r="J137" s="225">
        <f>ROUND(I137*H137,2)</f>
        <v>0</v>
      </c>
      <c r="K137" s="221" t="s">
        <v>147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2607</v>
      </c>
      <c r="AT137" s="230" t="s">
        <v>143</v>
      </c>
      <c r="AU137" s="230" t="s">
        <v>87</v>
      </c>
      <c r="AY137" s="18" t="s">
        <v>140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2607</v>
      </c>
      <c r="BM137" s="230" t="s">
        <v>2634</v>
      </c>
    </row>
    <row r="138" s="13" customFormat="1">
      <c r="A138" s="13"/>
      <c r="B138" s="232"/>
      <c r="C138" s="233"/>
      <c r="D138" s="234" t="s">
        <v>150</v>
      </c>
      <c r="E138" s="235" t="s">
        <v>1</v>
      </c>
      <c r="F138" s="236" t="s">
        <v>2635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150</v>
      </c>
      <c r="AU138" s="242" t="s">
        <v>87</v>
      </c>
      <c r="AV138" s="13" t="s">
        <v>84</v>
      </c>
      <c r="AW138" s="13" t="s">
        <v>32</v>
      </c>
      <c r="AX138" s="13" t="s">
        <v>76</v>
      </c>
      <c r="AY138" s="242" t="s">
        <v>140</v>
      </c>
    </row>
    <row r="139" s="13" customFormat="1">
      <c r="A139" s="13"/>
      <c r="B139" s="232"/>
      <c r="C139" s="233"/>
      <c r="D139" s="234" t="s">
        <v>150</v>
      </c>
      <c r="E139" s="235" t="s">
        <v>1</v>
      </c>
      <c r="F139" s="236" t="s">
        <v>2636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150</v>
      </c>
      <c r="AU139" s="242" t="s">
        <v>87</v>
      </c>
      <c r="AV139" s="13" t="s">
        <v>84</v>
      </c>
      <c r="AW139" s="13" t="s">
        <v>32</v>
      </c>
      <c r="AX139" s="13" t="s">
        <v>76</v>
      </c>
      <c r="AY139" s="242" t="s">
        <v>140</v>
      </c>
    </row>
    <row r="140" s="14" customFormat="1">
      <c r="A140" s="14"/>
      <c r="B140" s="243"/>
      <c r="C140" s="244"/>
      <c r="D140" s="234" t="s">
        <v>150</v>
      </c>
      <c r="E140" s="245" t="s">
        <v>1</v>
      </c>
      <c r="F140" s="246" t="s">
        <v>84</v>
      </c>
      <c r="G140" s="244"/>
      <c r="H140" s="247">
        <v>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150</v>
      </c>
      <c r="AU140" s="253" t="s">
        <v>87</v>
      </c>
      <c r="AV140" s="14" t="s">
        <v>87</v>
      </c>
      <c r="AW140" s="14" t="s">
        <v>32</v>
      </c>
      <c r="AX140" s="14" t="s">
        <v>84</v>
      </c>
      <c r="AY140" s="253" t="s">
        <v>140</v>
      </c>
    </row>
    <row r="141" s="2" customFormat="1" ht="16.5" customHeight="1">
      <c r="A141" s="39"/>
      <c r="B141" s="40"/>
      <c r="C141" s="219" t="s">
        <v>215</v>
      </c>
      <c r="D141" s="219" t="s">
        <v>143</v>
      </c>
      <c r="E141" s="220" t="s">
        <v>2637</v>
      </c>
      <c r="F141" s="221" t="s">
        <v>2638</v>
      </c>
      <c r="G141" s="222" t="s">
        <v>2606</v>
      </c>
      <c r="H141" s="223">
        <v>1</v>
      </c>
      <c r="I141" s="224"/>
      <c r="J141" s="225">
        <f>ROUND(I141*H141,2)</f>
        <v>0</v>
      </c>
      <c r="K141" s="221" t="s">
        <v>147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2607</v>
      </c>
      <c r="AT141" s="230" t="s">
        <v>143</v>
      </c>
      <c r="AU141" s="230" t="s">
        <v>87</v>
      </c>
      <c r="AY141" s="18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2607</v>
      </c>
      <c r="BM141" s="230" t="s">
        <v>2639</v>
      </c>
    </row>
    <row r="142" s="13" customFormat="1">
      <c r="A142" s="13"/>
      <c r="B142" s="232"/>
      <c r="C142" s="233"/>
      <c r="D142" s="234" t="s">
        <v>150</v>
      </c>
      <c r="E142" s="235" t="s">
        <v>1</v>
      </c>
      <c r="F142" s="236" t="s">
        <v>2640</v>
      </c>
      <c r="G142" s="233"/>
      <c r="H142" s="235" t="s">
        <v>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150</v>
      </c>
      <c r="AU142" s="242" t="s">
        <v>87</v>
      </c>
      <c r="AV142" s="13" t="s">
        <v>84</v>
      </c>
      <c r="AW142" s="13" t="s">
        <v>32</v>
      </c>
      <c r="AX142" s="13" t="s">
        <v>76</v>
      </c>
      <c r="AY142" s="242" t="s">
        <v>140</v>
      </c>
    </row>
    <row r="143" s="13" customFormat="1">
      <c r="A143" s="13"/>
      <c r="B143" s="232"/>
      <c r="C143" s="233"/>
      <c r="D143" s="234" t="s">
        <v>150</v>
      </c>
      <c r="E143" s="235" t="s">
        <v>1</v>
      </c>
      <c r="F143" s="236" t="s">
        <v>2641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150</v>
      </c>
      <c r="AU143" s="242" t="s">
        <v>87</v>
      </c>
      <c r="AV143" s="13" t="s">
        <v>84</v>
      </c>
      <c r="AW143" s="13" t="s">
        <v>32</v>
      </c>
      <c r="AX143" s="13" t="s">
        <v>76</v>
      </c>
      <c r="AY143" s="242" t="s">
        <v>140</v>
      </c>
    </row>
    <row r="144" s="13" customFormat="1">
      <c r="A144" s="13"/>
      <c r="B144" s="232"/>
      <c r="C144" s="233"/>
      <c r="D144" s="234" t="s">
        <v>150</v>
      </c>
      <c r="E144" s="235" t="s">
        <v>1</v>
      </c>
      <c r="F144" s="236" t="s">
        <v>2642</v>
      </c>
      <c r="G144" s="233"/>
      <c r="H144" s="235" t="s">
        <v>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150</v>
      </c>
      <c r="AU144" s="242" t="s">
        <v>87</v>
      </c>
      <c r="AV144" s="13" t="s">
        <v>84</v>
      </c>
      <c r="AW144" s="13" t="s">
        <v>32</v>
      </c>
      <c r="AX144" s="13" t="s">
        <v>76</v>
      </c>
      <c r="AY144" s="242" t="s">
        <v>140</v>
      </c>
    </row>
    <row r="145" s="13" customFormat="1">
      <c r="A145" s="13"/>
      <c r="B145" s="232"/>
      <c r="C145" s="233"/>
      <c r="D145" s="234" t="s">
        <v>150</v>
      </c>
      <c r="E145" s="235" t="s">
        <v>1</v>
      </c>
      <c r="F145" s="236" t="s">
        <v>2643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150</v>
      </c>
      <c r="AU145" s="242" t="s">
        <v>87</v>
      </c>
      <c r="AV145" s="13" t="s">
        <v>84</v>
      </c>
      <c r="AW145" s="13" t="s">
        <v>32</v>
      </c>
      <c r="AX145" s="13" t="s">
        <v>76</v>
      </c>
      <c r="AY145" s="242" t="s">
        <v>140</v>
      </c>
    </row>
    <row r="146" s="14" customFormat="1">
      <c r="A146" s="14"/>
      <c r="B146" s="243"/>
      <c r="C146" s="244"/>
      <c r="D146" s="234" t="s">
        <v>150</v>
      </c>
      <c r="E146" s="245" t="s">
        <v>1</v>
      </c>
      <c r="F146" s="246" t="s">
        <v>84</v>
      </c>
      <c r="G146" s="244"/>
      <c r="H146" s="247">
        <v>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150</v>
      </c>
      <c r="AU146" s="253" t="s">
        <v>87</v>
      </c>
      <c r="AV146" s="14" t="s">
        <v>87</v>
      </c>
      <c r="AW146" s="14" t="s">
        <v>32</v>
      </c>
      <c r="AX146" s="14" t="s">
        <v>84</v>
      </c>
      <c r="AY146" s="253" t="s">
        <v>140</v>
      </c>
    </row>
    <row r="147" s="2" customFormat="1" ht="16.5" customHeight="1">
      <c r="A147" s="39"/>
      <c r="B147" s="40"/>
      <c r="C147" s="219" t="s">
        <v>232</v>
      </c>
      <c r="D147" s="219" t="s">
        <v>143</v>
      </c>
      <c r="E147" s="220" t="s">
        <v>2644</v>
      </c>
      <c r="F147" s="221" t="s">
        <v>2645</v>
      </c>
      <c r="G147" s="222" t="s">
        <v>2606</v>
      </c>
      <c r="H147" s="223">
        <v>1</v>
      </c>
      <c r="I147" s="224"/>
      <c r="J147" s="225">
        <f>ROUND(I147*H147,2)</f>
        <v>0</v>
      </c>
      <c r="K147" s="221" t="s">
        <v>147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2607</v>
      </c>
      <c r="AT147" s="230" t="s">
        <v>143</v>
      </c>
      <c r="AU147" s="230" t="s">
        <v>87</v>
      </c>
      <c r="AY147" s="18" t="s">
        <v>140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2607</v>
      </c>
      <c r="BM147" s="230" t="s">
        <v>2646</v>
      </c>
    </row>
    <row r="148" s="13" customFormat="1">
      <c r="A148" s="13"/>
      <c r="B148" s="232"/>
      <c r="C148" s="233"/>
      <c r="D148" s="234" t="s">
        <v>150</v>
      </c>
      <c r="E148" s="235" t="s">
        <v>1</v>
      </c>
      <c r="F148" s="236" t="s">
        <v>2647</v>
      </c>
      <c r="G148" s="233"/>
      <c r="H148" s="235" t="s">
        <v>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150</v>
      </c>
      <c r="AU148" s="242" t="s">
        <v>87</v>
      </c>
      <c r="AV148" s="13" t="s">
        <v>84</v>
      </c>
      <c r="AW148" s="13" t="s">
        <v>32</v>
      </c>
      <c r="AX148" s="13" t="s">
        <v>76</v>
      </c>
      <c r="AY148" s="242" t="s">
        <v>140</v>
      </c>
    </row>
    <row r="149" s="14" customFormat="1">
      <c r="A149" s="14"/>
      <c r="B149" s="243"/>
      <c r="C149" s="244"/>
      <c r="D149" s="234" t="s">
        <v>150</v>
      </c>
      <c r="E149" s="245" t="s">
        <v>1</v>
      </c>
      <c r="F149" s="246" t="s">
        <v>84</v>
      </c>
      <c r="G149" s="244"/>
      <c r="H149" s="247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150</v>
      </c>
      <c r="AU149" s="253" t="s">
        <v>87</v>
      </c>
      <c r="AV149" s="14" t="s">
        <v>87</v>
      </c>
      <c r="AW149" s="14" t="s">
        <v>32</v>
      </c>
      <c r="AX149" s="14" t="s">
        <v>84</v>
      </c>
      <c r="AY149" s="253" t="s">
        <v>140</v>
      </c>
    </row>
    <row r="150" s="12" customFormat="1" ht="22.8" customHeight="1">
      <c r="A150" s="12"/>
      <c r="B150" s="203"/>
      <c r="C150" s="204"/>
      <c r="D150" s="205" t="s">
        <v>75</v>
      </c>
      <c r="E150" s="217" t="s">
        <v>2648</v>
      </c>
      <c r="F150" s="217" t="s">
        <v>2649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SUM(P151:P154)</f>
        <v>0</v>
      </c>
      <c r="Q150" s="211"/>
      <c r="R150" s="212">
        <f>SUM(R151:R154)</f>
        <v>0</v>
      </c>
      <c r="S150" s="211"/>
      <c r="T150" s="213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176</v>
      </c>
      <c r="AT150" s="215" t="s">
        <v>75</v>
      </c>
      <c r="AU150" s="215" t="s">
        <v>84</v>
      </c>
      <c r="AY150" s="214" t="s">
        <v>140</v>
      </c>
      <c r="BK150" s="216">
        <f>SUM(BK151:BK154)</f>
        <v>0</v>
      </c>
    </row>
    <row r="151" s="2" customFormat="1" ht="16.5" customHeight="1">
      <c r="A151" s="39"/>
      <c r="B151" s="40"/>
      <c r="C151" s="219" t="s">
        <v>241</v>
      </c>
      <c r="D151" s="219" t="s">
        <v>143</v>
      </c>
      <c r="E151" s="220" t="s">
        <v>2650</v>
      </c>
      <c r="F151" s="221" t="s">
        <v>2651</v>
      </c>
      <c r="G151" s="222" t="s">
        <v>2606</v>
      </c>
      <c r="H151" s="223">
        <v>1</v>
      </c>
      <c r="I151" s="224"/>
      <c r="J151" s="225">
        <f>ROUND(I151*H151,2)</f>
        <v>0</v>
      </c>
      <c r="K151" s="221" t="s">
        <v>147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2607</v>
      </c>
      <c r="AT151" s="230" t="s">
        <v>143</v>
      </c>
      <c r="AU151" s="230" t="s">
        <v>87</v>
      </c>
      <c r="AY151" s="18" t="s">
        <v>140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2607</v>
      </c>
      <c r="BM151" s="230" t="s">
        <v>2652</v>
      </c>
    </row>
    <row r="152" s="13" customFormat="1">
      <c r="A152" s="13"/>
      <c r="B152" s="232"/>
      <c r="C152" s="233"/>
      <c r="D152" s="234" t="s">
        <v>150</v>
      </c>
      <c r="E152" s="235" t="s">
        <v>1</v>
      </c>
      <c r="F152" s="236" t="s">
        <v>2653</v>
      </c>
      <c r="G152" s="233"/>
      <c r="H152" s="235" t="s">
        <v>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150</v>
      </c>
      <c r="AU152" s="242" t="s">
        <v>87</v>
      </c>
      <c r="AV152" s="13" t="s">
        <v>84</v>
      </c>
      <c r="AW152" s="13" t="s">
        <v>32</v>
      </c>
      <c r="AX152" s="13" t="s">
        <v>76</v>
      </c>
      <c r="AY152" s="242" t="s">
        <v>140</v>
      </c>
    </row>
    <row r="153" s="14" customFormat="1">
      <c r="A153" s="14"/>
      <c r="B153" s="243"/>
      <c r="C153" s="244"/>
      <c r="D153" s="234" t="s">
        <v>150</v>
      </c>
      <c r="E153" s="245" t="s">
        <v>1</v>
      </c>
      <c r="F153" s="246" t="s">
        <v>84</v>
      </c>
      <c r="G153" s="244"/>
      <c r="H153" s="247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150</v>
      </c>
      <c r="AU153" s="253" t="s">
        <v>87</v>
      </c>
      <c r="AV153" s="14" t="s">
        <v>87</v>
      </c>
      <c r="AW153" s="14" t="s">
        <v>32</v>
      </c>
      <c r="AX153" s="14" t="s">
        <v>84</v>
      </c>
      <c r="AY153" s="253" t="s">
        <v>140</v>
      </c>
    </row>
    <row r="154" s="2" customFormat="1" ht="16.5" customHeight="1">
      <c r="A154" s="39"/>
      <c r="B154" s="40"/>
      <c r="C154" s="219" t="s">
        <v>252</v>
      </c>
      <c r="D154" s="219" t="s">
        <v>143</v>
      </c>
      <c r="E154" s="220" t="s">
        <v>2654</v>
      </c>
      <c r="F154" s="221" t="s">
        <v>2655</v>
      </c>
      <c r="G154" s="222" t="s">
        <v>2606</v>
      </c>
      <c r="H154" s="223">
        <v>1</v>
      </c>
      <c r="I154" s="224"/>
      <c r="J154" s="225">
        <f>ROUND(I154*H154,2)</f>
        <v>0</v>
      </c>
      <c r="K154" s="221" t="s">
        <v>147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2607</v>
      </c>
      <c r="AT154" s="230" t="s">
        <v>143</v>
      </c>
      <c r="AU154" s="230" t="s">
        <v>87</v>
      </c>
      <c r="AY154" s="18" t="s">
        <v>140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2607</v>
      </c>
      <c r="BM154" s="230" t="s">
        <v>2656</v>
      </c>
    </row>
    <row r="155" s="12" customFormat="1" ht="22.8" customHeight="1">
      <c r="A155" s="12"/>
      <c r="B155" s="203"/>
      <c r="C155" s="204"/>
      <c r="D155" s="205" t="s">
        <v>75</v>
      </c>
      <c r="E155" s="217" t="s">
        <v>2657</v>
      </c>
      <c r="F155" s="217" t="s">
        <v>2658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SUM(P156:P157)</f>
        <v>0</v>
      </c>
      <c r="Q155" s="211"/>
      <c r="R155" s="212">
        <f>SUM(R156:R157)</f>
        <v>0</v>
      </c>
      <c r="S155" s="211"/>
      <c r="T155" s="21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176</v>
      </c>
      <c r="AT155" s="215" t="s">
        <v>75</v>
      </c>
      <c r="AU155" s="215" t="s">
        <v>84</v>
      </c>
      <c r="AY155" s="214" t="s">
        <v>140</v>
      </c>
      <c r="BK155" s="216">
        <f>SUM(BK156:BK157)</f>
        <v>0</v>
      </c>
    </row>
    <row r="156" s="2" customFormat="1" ht="16.5" customHeight="1">
      <c r="A156" s="39"/>
      <c r="B156" s="40"/>
      <c r="C156" s="219" t="s">
        <v>258</v>
      </c>
      <c r="D156" s="219" t="s">
        <v>143</v>
      </c>
      <c r="E156" s="220" t="s">
        <v>2659</v>
      </c>
      <c r="F156" s="221" t="s">
        <v>2660</v>
      </c>
      <c r="G156" s="222" t="s">
        <v>2606</v>
      </c>
      <c r="H156" s="223">
        <v>1</v>
      </c>
      <c r="I156" s="224"/>
      <c r="J156" s="225">
        <f>ROUND(I156*H156,2)</f>
        <v>0</v>
      </c>
      <c r="K156" s="221" t="s">
        <v>147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2607</v>
      </c>
      <c r="AT156" s="230" t="s">
        <v>143</v>
      </c>
      <c r="AU156" s="230" t="s">
        <v>87</v>
      </c>
      <c r="AY156" s="18" t="s">
        <v>140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2607</v>
      </c>
      <c r="BM156" s="230" t="s">
        <v>2661</v>
      </c>
    </row>
    <row r="157" s="2" customFormat="1" ht="24.15" customHeight="1">
      <c r="A157" s="39"/>
      <c r="B157" s="40"/>
      <c r="C157" s="219" t="s">
        <v>266</v>
      </c>
      <c r="D157" s="219" t="s">
        <v>143</v>
      </c>
      <c r="E157" s="220" t="s">
        <v>2662</v>
      </c>
      <c r="F157" s="221" t="s">
        <v>2663</v>
      </c>
      <c r="G157" s="222" t="s">
        <v>2606</v>
      </c>
      <c r="H157" s="223">
        <v>1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2607</v>
      </c>
      <c r="AT157" s="230" t="s">
        <v>143</v>
      </c>
      <c r="AU157" s="230" t="s">
        <v>87</v>
      </c>
      <c r="AY157" s="18" t="s">
        <v>140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2607</v>
      </c>
      <c r="BM157" s="230" t="s">
        <v>2664</v>
      </c>
    </row>
    <row r="158" s="12" customFormat="1" ht="22.8" customHeight="1">
      <c r="A158" s="12"/>
      <c r="B158" s="203"/>
      <c r="C158" s="204"/>
      <c r="D158" s="205" t="s">
        <v>75</v>
      </c>
      <c r="E158" s="217" t="s">
        <v>2665</v>
      </c>
      <c r="F158" s="217" t="s">
        <v>2666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SUM(P159:P165)</f>
        <v>0</v>
      </c>
      <c r="Q158" s="211"/>
      <c r="R158" s="212">
        <f>SUM(R159:R165)</f>
        <v>0</v>
      </c>
      <c r="S158" s="211"/>
      <c r="T158" s="213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176</v>
      </c>
      <c r="AT158" s="215" t="s">
        <v>75</v>
      </c>
      <c r="AU158" s="215" t="s">
        <v>84</v>
      </c>
      <c r="AY158" s="214" t="s">
        <v>140</v>
      </c>
      <c r="BK158" s="216">
        <f>SUM(BK159:BK165)</f>
        <v>0</v>
      </c>
    </row>
    <row r="159" s="2" customFormat="1" ht="16.5" customHeight="1">
      <c r="A159" s="39"/>
      <c r="B159" s="40"/>
      <c r="C159" s="219" t="s">
        <v>8</v>
      </c>
      <c r="D159" s="219" t="s">
        <v>143</v>
      </c>
      <c r="E159" s="220" t="s">
        <v>2667</v>
      </c>
      <c r="F159" s="221" t="s">
        <v>2668</v>
      </c>
      <c r="G159" s="222" t="s">
        <v>2606</v>
      </c>
      <c r="H159" s="223">
        <v>1</v>
      </c>
      <c r="I159" s="224"/>
      <c r="J159" s="225">
        <f>ROUND(I159*H159,2)</f>
        <v>0</v>
      </c>
      <c r="K159" s="221" t="s">
        <v>147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2607</v>
      </c>
      <c r="AT159" s="230" t="s">
        <v>143</v>
      </c>
      <c r="AU159" s="230" t="s">
        <v>87</v>
      </c>
      <c r="AY159" s="18" t="s">
        <v>140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2607</v>
      </c>
      <c r="BM159" s="230" t="s">
        <v>2669</v>
      </c>
    </row>
    <row r="160" s="13" customFormat="1">
      <c r="A160" s="13"/>
      <c r="B160" s="232"/>
      <c r="C160" s="233"/>
      <c r="D160" s="234" t="s">
        <v>150</v>
      </c>
      <c r="E160" s="235" t="s">
        <v>1</v>
      </c>
      <c r="F160" s="236" t="s">
        <v>2670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150</v>
      </c>
      <c r="AU160" s="242" t="s">
        <v>87</v>
      </c>
      <c r="AV160" s="13" t="s">
        <v>84</v>
      </c>
      <c r="AW160" s="13" t="s">
        <v>32</v>
      </c>
      <c r="AX160" s="13" t="s">
        <v>76</v>
      </c>
      <c r="AY160" s="242" t="s">
        <v>140</v>
      </c>
    </row>
    <row r="161" s="14" customFormat="1">
      <c r="A161" s="14"/>
      <c r="B161" s="243"/>
      <c r="C161" s="244"/>
      <c r="D161" s="234" t="s">
        <v>150</v>
      </c>
      <c r="E161" s="245" t="s">
        <v>1</v>
      </c>
      <c r="F161" s="246" t="s">
        <v>84</v>
      </c>
      <c r="G161" s="244"/>
      <c r="H161" s="247">
        <v>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150</v>
      </c>
      <c r="AU161" s="253" t="s">
        <v>87</v>
      </c>
      <c r="AV161" s="14" t="s">
        <v>87</v>
      </c>
      <c r="AW161" s="14" t="s">
        <v>32</v>
      </c>
      <c r="AX161" s="14" t="s">
        <v>84</v>
      </c>
      <c r="AY161" s="253" t="s">
        <v>140</v>
      </c>
    </row>
    <row r="162" s="2" customFormat="1" ht="16.5" customHeight="1">
      <c r="A162" s="39"/>
      <c r="B162" s="40"/>
      <c r="C162" s="219" t="s">
        <v>280</v>
      </c>
      <c r="D162" s="219" t="s">
        <v>143</v>
      </c>
      <c r="E162" s="220" t="s">
        <v>2671</v>
      </c>
      <c r="F162" s="221" t="s">
        <v>2672</v>
      </c>
      <c r="G162" s="222" t="s">
        <v>2606</v>
      </c>
      <c r="H162" s="223">
        <v>1</v>
      </c>
      <c r="I162" s="224"/>
      <c r="J162" s="225">
        <f>ROUND(I162*H162,2)</f>
        <v>0</v>
      </c>
      <c r="K162" s="221" t="s">
        <v>147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2607</v>
      </c>
      <c r="AT162" s="230" t="s">
        <v>143</v>
      </c>
      <c r="AU162" s="230" t="s">
        <v>87</v>
      </c>
      <c r="AY162" s="18" t="s">
        <v>140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2607</v>
      </c>
      <c r="BM162" s="230" t="s">
        <v>2673</v>
      </c>
    </row>
    <row r="163" s="13" customFormat="1">
      <c r="A163" s="13"/>
      <c r="B163" s="232"/>
      <c r="C163" s="233"/>
      <c r="D163" s="234" t="s">
        <v>150</v>
      </c>
      <c r="E163" s="235" t="s">
        <v>1</v>
      </c>
      <c r="F163" s="236" t="s">
        <v>2674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150</v>
      </c>
      <c r="AU163" s="242" t="s">
        <v>87</v>
      </c>
      <c r="AV163" s="13" t="s">
        <v>84</v>
      </c>
      <c r="AW163" s="13" t="s">
        <v>32</v>
      </c>
      <c r="AX163" s="13" t="s">
        <v>76</v>
      </c>
      <c r="AY163" s="242" t="s">
        <v>140</v>
      </c>
    </row>
    <row r="164" s="13" customFormat="1">
      <c r="A164" s="13"/>
      <c r="B164" s="232"/>
      <c r="C164" s="233"/>
      <c r="D164" s="234" t="s">
        <v>150</v>
      </c>
      <c r="E164" s="235" t="s">
        <v>1</v>
      </c>
      <c r="F164" s="236" t="s">
        <v>2675</v>
      </c>
      <c r="G164" s="233"/>
      <c r="H164" s="235" t="s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150</v>
      </c>
      <c r="AU164" s="242" t="s">
        <v>87</v>
      </c>
      <c r="AV164" s="13" t="s">
        <v>84</v>
      </c>
      <c r="AW164" s="13" t="s">
        <v>32</v>
      </c>
      <c r="AX164" s="13" t="s">
        <v>76</v>
      </c>
      <c r="AY164" s="242" t="s">
        <v>140</v>
      </c>
    </row>
    <row r="165" s="14" customFormat="1">
      <c r="A165" s="14"/>
      <c r="B165" s="243"/>
      <c r="C165" s="244"/>
      <c r="D165" s="234" t="s">
        <v>150</v>
      </c>
      <c r="E165" s="245" t="s">
        <v>1</v>
      </c>
      <c r="F165" s="246" t="s">
        <v>84</v>
      </c>
      <c r="G165" s="244"/>
      <c r="H165" s="247">
        <v>1</v>
      </c>
      <c r="I165" s="248"/>
      <c r="J165" s="244"/>
      <c r="K165" s="244"/>
      <c r="L165" s="249"/>
      <c r="M165" s="290"/>
      <c r="N165" s="291"/>
      <c r="O165" s="291"/>
      <c r="P165" s="291"/>
      <c r="Q165" s="291"/>
      <c r="R165" s="291"/>
      <c r="S165" s="291"/>
      <c r="T165" s="29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150</v>
      </c>
      <c r="AU165" s="253" t="s">
        <v>87</v>
      </c>
      <c r="AV165" s="14" t="s">
        <v>87</v>
      </c>
      <c r="AW165" s="14" t="s">
        <v>32</v>
      </c>
      <c r="AX165" s="14" t="s">
        <v>84</v>
      </c>
      <c r="AY165" s="253" t="s">
        <v>140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mrftxQ+t6ekyxYjPyNphCbEtr/EbO4XCWZJbPf7vYVLtYoYYHwerkwGANcr9/n4iokT1yNg5E7rLss7f6qjNZA==" hashValue="yZfCLvlIuwQdFlLqoAHzRwmpJ2tLQanfR73O593JmyMs0fJupsHUz0RDKPoJpKbE2vWk3JyXFWKgqa4ODzkPGQ==" algorithmName="SHA-512" password="CC35"/>
  <autoFilter ref="C121:K16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2022-01-25T14:29:32Z</dcterms:created>
  <dcterms:modified xsi:type="dcterms:W3CDTF">2022-01-25T14:29:43Z</dcterms:modified>
</cp:coreProperties>
</file>