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redova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2" sheetId="3" r:id="rId3"/>
    <sheet name="SO 103" sheetId="4" r:id="rId4"/>
  </sheets>
  <definedNames/>
  <calcPr/>
  <webPublishing/>
</workbook>
</file>

<file path=xl/sharedStrings.xml><?xml version="1.0" encoding="utf-8"?>
<sst xmlns="http://schemas.openxmlformats.org/spreadsheetml/2006/main" count="948" uniqueCount="341">
  <si>
    <t>Soupis objektů s DPH</t>
  </si>
  <si>
    <t>Stavba:21-171-1 - KARLOVY VARY, OLŠOVÁ VRATA - REKONSTRUKCE MK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</si>
  <si>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</si>
  <si>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</si>
  <si>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</si>
  <si>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</si>
  <si>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</si>
  <si>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</si>
  <si>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</si>
  <si>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</si>
  <si>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</si>
  <si>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</si>
  <si>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</si>
  <si>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</si>
  <si>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</si>
  <si>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</si>
  <si>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</si>
  <si>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</si>
  <si>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21-171-1</t>
  </si>
  <si>
    <t>KARLOVY VARY, OLŠOVÁ VRATA - REKONSTRUKCE MK</t>
  </si>
  <si>
    <t>SO 001</t>
  </si>
  <si>
    <t>Vedlejší a ostatní náklady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</si>
  <si>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</si>
  <si>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</si>
  <si>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</si>
  <si>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</si>
  <si>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</si>
  <si>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</si>
  <si>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</si>
  <si>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</si>
  <si>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</si>
  <si>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</si>
  <si>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</si>
  <si>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</si>
  <si>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</si>
  <si>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</si>
  <si>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</si>
  <si>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</si>
  <si>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</si>
  <si>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</si>
  <si>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</si>
  <si>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</si>
  <si>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</si>
  <si>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</si>
  <si>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2020_OTSKP</t>
  </si>
  <si>
    <t>02720</t>
  </si>
  <si>
    <t/>
  </si>
  <si>
    <t>POMOC PRÁCE ZŘÍZ NEBO ZAJIŠŤ REGULACI A OCHRANU DOPRAVY
DIO</t>
  </si>
  <si>
    <t xml:space="preserve">KPL       </t>
  </si>
  <si>
    <t>zahrnuje veškeré náklady spojené s objednatelem požadovanými zařízeními</t>
  </si>
  <si>
    <t>02911</t>
  </si>
  <si>
    <t>a</t>
  </si>
  <si>
    <t>OSTATNÍ POŽADAVKY - GEODETICKÉ ZAMĚŘENÍ
Vytyčení stavby a stávajících inženýrských sítí</t>
  </si>
  <si>
    <t>zahrnuje veškeré náklady spojené s objednatelem požadovanými pracemi</t>
  </si>
  <si>
    <t>02944</t>
  </si>
  <si>
    <t>OSTAT POŽADAVKY - DOKUMENTACE SKUTEČ PROVEDENÍ V DIGIT FORMĚ
dokumentace skutečného provedení ve 4 vyhotoveních - tištěné + CD</t>
  </si>
  <si>
    <t>02990</t>
  </si>
  <si>
    <t>OSTATNÍ POŽADAVKY - INFORMAČNÍ TABULE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</si>
  <si>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</si>
  <si>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</si>
  <si>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</si>
  <si>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</si>
  <si>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</si>
  <si>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</si>
  <si>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</si>
  <si>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</si>
  <si>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</si>
  <si>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</si>
  <si>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</si>
  <si>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SO 102</t>
  </si>
  <si>
    <t>Oprava Strahovské ulice</t>
  </si>
  <si>
    <t>014101</t>
  </si>
  <si>
    <t>zem</t>
  </si>
  <si>
    <t>POPLATKY ZA SKLÁDKU</t>
  </si>
  <si>
    <t xml:space="preserve">M3        </t>
  </si>
  <si>
    <t xml:space="preserve">m3 z pol. 17120:   94,7=94,700 [A]
čištění příkopu z pol. 12931:  29*0,25=7,250 [B]
čištění potrubí z pol. 129957:   17*0,25=4,250 [C]
Celkem: A+B+C=106,200 [D]
   </t>
  </si>
  <si>
    <t>zahrnuje veškeré poplatky provozovateli skládky související s uložením odpadu na skládce.</t>
  </si>
  <si>
    <t>014102</t>
  </si>
  <si>
    <t>asf</t>
  </si>
  <si>
    <t>POPLATKY ZA SKLÁDKU
STMELENÉ VRSTVY - přepočtový koeficient 2,4 t/m3</t>
  </si>
  <si>
    <t xml:space="preserve">T         </t>
  </si>
  <si>
    <t>m3 z pol. 11313:   2,49*2,4=5,976 [A]
m3 z pol. 11333:   25,27*2,4=60,648 [B]
Celkem: A+B=66,624 [C]</t>
  </si>
  <si>
    <t>bet</t>
  </si>
  <si>
    <t>POPLATKY ZA SKLÁDKU
PROSTÝ BETON - přepočtový koeficient 2,3 t/m3
Položka bude čerpána pouze na základě rozhodnutí TDI.</t>
  </si>
  <si>
    <t xml:space="preserve">m3 z pol. 96615:   0,9m3*2,3=2,070 [A]
propustek, z pol. 966357:   16*0,980t/m=15,680 [B]
uliční vpusť z pol. 96687, odhad:   0,6m3*2,3=1,380 [C]
Celkem: A+B+C=19,130 [D]
</t>
  </si>
  <si>
    <t>kam</t>
  </si>
  <si>
    <t>POPLATKY ZA SKLÁDKU
NESTMELENÉ VRSTVY - přepočtový koeficient 2,0 t/m3</t>
  </si>
  <si>
    <t>m3 z pol. 11332:   68,304*2,0=136,608 [A]</t>
  </si>
  <si>
    <t>014211</t>
  </si>
  <si>
    <t>POPLATKY ZA ZEMNÍK - ORNICE
včetně dovozu</t>
  </si>
  <si>
    <t>potřeba ornice pro ohumusování zeleného pásu:
77,0m2*0,3=23,100 [A]</t>
  </si>
  <si>
    <t>zahrnuje veškeré poplatky majiteli zemníku související s nákupem zeminy (nikoliv s otvírkou
zemníku)</t>
  </si>
  <si>
    <t>Zemní práce</t>
  </si>
  <si>
    <t>11313</t>
  </si>
  <si>
    <t>ODSTRANĚNÍ KRYTU ZPEVNĚNÝCH PLOCH S ASFALTOVÝM POJIVEM
včetně odvozu a uložení na skládku</t>
  </si>
  <si>
    <t>stáv. asfalt. vjezd:   24,9*0,1=2,490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</si>
  <si>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</si>
  <si>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11332</t>
  </si>
  <si>
    <t>ODSTRANĚNÍ PODKLADŮ ZPEVNĚNÝCH PLOCH Z KAMENIVA NESTMELENÉHO
včetně odvozu a uložení na skládku</t>
  </si>
  <si>
    <t>podklad stáv. voz v místě nové plné k-ce + v místě nového zel. pásu + stáv. vjezdu:
220,0*0,27+32,7*0,12+24,9*0,2=68,304 [A]</t>
  </si>
  <si>
    <t>11333</t>
  </si>
  <si>
    <t>ODSTRANĚNÍ PODKLADU ZPEVNĚNÝCH PLOCH S ASFALT POJIVEM
stmelené vrstvy
včetně odvozu a uložení na skládku</t>
  </si>
  <si>
    <t>stmelené vrstvy (ACP):   252,7*0,1=25,270 [A]</t>
  </si>
  <si>
    <t>11372</t>
  </si>
  <si>
    <t>FRÉZOVÁNÍ ZPEVNĚNÝCH PLOCH ASFALTOVÝCH
povinný odkup zhotovitelem</t>
  </si>
  <si>
    <t>stáv. vozovka:   2158,9*0,08=172,712 [A]
úprava vjezdu v km 0,0135 vpravo:   4,4*0,04=0,176 [B]
Celkem: A+B=172,888 [C]</t>
  </si>
  <si>
    <t>12373</t>
  </si>
  <si>
    <t>ODKOP PRO SPOD STAVBU SILNIC A ŽELEZNIC TŘ. I
s ponecháním na místě pro násyp a dosyp krajnic</t>
  </si>
  <si>
    <t>Nd:  1,2=1,200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</si>
  <si>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</si>
  <si>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skl</t>
  </si>
  <si>
    <t>ODKOP PRO SPOD STAVBU SILNIC A ŽELEZNIC TŘ. I
včetně odvozu na skládku</t>
  </si>
  <si>
    <t xml:space="preserve">výkop podmínečně vhodný
výkop u rozšíření voz. + výkop pro AZ:   18+75,2=93,200 [A]  
odečte se potřeba Nd z pol. 12373:   1,2=1,200 [B]
přebytek výkopu:  A-B=92,000 [C]  </t>
  </si>
  <si>
    <t>12931</t>
  </si>
  <si>
    <t>ČIŠTĚNÍ PŘÍKOPŮ OD NÁNOSU DO 0,25M3/M</t>
  </si>
  <si>
    <t xml:space="preserve">M         </t>
  </si>
  <si>
    <t>stáv. příkop:   29=29,000 [A]</t>
  </si>
  <si>
    <t>Součástí položky je vodorovná a svislá doprava, přemístění, přeložení, manipulace s materiálem a uložení na skládku.
Nezahrnuje poplatek za skládku, který se vykazuje v položce 0141** (s výjimkou malého množství  materiálu, kde je možné poplatek zahrnout do jednotkové ceny položky – tento fakt musí být uveden v doplňujícím textu k položce)</t>
  </si>
  <si>
    <t>129957</t>
  </si>
  <si>
    <t>ČIŠTĚNÍ POTRUBÍ DN DO 500MM
Položka bude čerpána pouze na základě rozhodnutí TDI</t>
  </si>
  <si>
    <t>13173</t>
  </si>
  <si>
    <t>HLOUBENÍ JAM ZAPAŽ I NEPAŽ TŘ. I
s ponecháním na místě pro zásyp
Položka bude čerpána pouze na základě rozhodnutí TDI.</t>
  </si>
  <si>
    <t xml:space="preserve">potřeba zásypu propustku z pol. 17411:   6,3=6,300 [A]   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</si>
  <si>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</si>
  <si>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HLOUBENÍ JAM ZAPAŽ I NEPAŽ TŘ. I
včetně odvozu na skládku
Položka bude čerpána pouze na základě rozhodnutí TDI.</t>
  </si>
  <si>
    <t>výkop v místě propustku mimo vozovku:   9,0=9,000 [A]
odpočte se potřeba zásypu propustku:   -6,3=-6,300 [B]
Celkem: A+B=2,700 [C]</t>
  </si>
  <si>
    <t>17120</t>
  </si>
  <si>
    <t>ULOŽENÍ SYPANINY DO NÁSYPŮ A NA SKLÁDKY BEZ ZHUTNĚNÍ</t>
  </si>
  <si>
    <t xml:space="preserve">uložení přebytku výkopu z pol. 12373 skl + 13173 skl:   92,0+2,7=94,700 [A] 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</si>
  <si>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</si>
  <si>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17180</t>
  </si>
  <si>
    <t>ULOŽENÍ SYPANINY DO NÁSYPŮ Z NAKUPOVANÝCH MATERIÁLŮ
materiál vhodný pro AZ</t>
  </si>
  <si>
    <t>AZ:   86,3=86,300 [A]</t>
  </si>
  <si>
    <t>položka zahrnuje:
- kompletní provedení zemní konstrukce (násypového tělesa včetně aktivní zóny) včetně
nákupu a dopravy materiálu dle zadávací 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</si>
  <si>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17310</t>
  </si>
  <si>
    <t>ZEMNÍ KRAJNICE A DOSYPÁVKY SE ZHUTNĚNÍM</t>
  </si>
  <si>
    <t>Nd:   1,2=1,200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</si>
  <si>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</si>
  <si>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17411</t>
  </si>
  <si>
    <t>ZÁSYP JAM A RÝH ZEMINOU SE ZHUTNĚNÍM
Položka bude čerpána pouze na základě rozhodnutí TDI.</t>
  </si>
  <si>
    <t>zásyp propustku, cca 70% kubatury výkopu:   9,0*0,7=6,300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</si>
  <si>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</si>
  <si>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</si>
  <si>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</si>
  <si>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 xml:space="preserve">M2        </t>
  </si>
  <si>
    <t>ÚP pod plnou vozovkou a vjezdem:   268,8=268,800 [A]</t>
  </si>
  <si>
    <t>položka zahrnuje úpravu pláně včetně vyrovnání výškových rozdílů. Míru zhutnění určuje
projekt.</t>
  </si>
  <si>
    <t>18230</t>
  </si>
  <si>
    <t>ROZPROSTŘENÍ ORNICE V ROVINĚ</t>
  </si>
  <si>
    <t>ohumusování, viz pol. 014211:   23,1=23,100 [A]</t>
  </si>
  <si>
    <t>položka zahrnuje:
nutné přemístění ornice z dočasných skládek vzdálených do 50m rozprostření ornice v předepsané tloušťce v rovině a ve svahu do 1:5</t>
  </si>
  <si>
    <t>18241</t>
  </si>
  <si>
    <t>ZALOŽENÍ TRÁVNÍKU RUČNÍM VÝSEVEM</t>
  </si>
  <si>
    <t>plocha ohumusování:   77,0=77,000 [A]</t>
  </si>
  <si>
    <t>Zahrnuje dodání předepsané travní směsi, její výsev na ornici, zalévání, první pokosení, to vše
bez ohledu na sklon terénu</t>
  </si>
  <si>
    <t>18247</t>
  </si>
  <si>
    <t>OŠETŘOVÁNÍ TRÁVNÍKU</t>
  </si>
  <si>
    <t>zatravněná plocha:   77,0=77,000 [A]</t>
  </si>
  <si>
    <t>Zahrnuje pokosení se shrabáním, naložení shrabků na dopravní prostředek, s odvozem a se složením, to vše bez ohledu na sklon terénu
zahrnuje nutné zalití a hnojení</t>
  </si>
  <si>
    <t>Základy</t>
  </si>
  <si>
    <t>21263</t>
  </si>
  <si>
    <t>TRATIVODY KOMPLET Z TRUB Z PLAST HMOT DN DO 150MM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</si>
  <si>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</si>
  <si>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Vodorovné konstrukce</t>
  </si>
  <si>
    <t>451312</t>
  </si>
  <si>
    <t>PODKLADNÍ A VÝPLŇOVÉ VRSTVY Z PROSTÉHO BETONU C12/15
Položka bude čerpána pouze na základě rozhodnutí TDI.</t>
  </si>
  <si>
    <t>podkladní beton nového propustku:   17,0*1,0*0,1=1,700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</si>
  <si>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</si>
  <si>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</si>
  <si>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
beton C20/25n - XF3
Položka bude čerpána pouze na základě rozhodnutí TDI.</t>
  </si>
  <si>
    <t>lože nového propustku:   17,0*0,2m2=3,400 [A]</t>
  </si>
  <si>
    <t>Komunikace</t>
  </si>
  <si>
    <t>56313</t>
  </si>
  <si>
    <t>VOZOVKOVÉ VRSTVY Z MECHANICKY ZPEVNĚNÉHO KAMENIVA TL. DO 150MM
MZK</t>
  </si>
  <si>
    <t>nová k-ce voz. tl. 450 mm:   274,1=274,100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</si>
  <si>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</si>
  <si>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56330</t>
  </si>
  <si>
    <t>VOZOVKOVÉ VRSTVY ZE ŠTĚRKODRTI</t>
  </si>
  <si>
    <t>nová k-ce voz. tl. 450 mm:   274,1*0,2=54,820 [A]
nová k-ce vjezdu tl. 300 mm:   13,6*0,2=2,720 [B]
Celkem: A+B=57,540 [C]</t>
  </si>
  <si>
    <t>56360</t>
  </si>
  <si>
    <t>VOZOVKOVÉ VRSTVY Z RECYKLOVANÉHO MATERIÁLU
R-mat. tl. 0,06 m</t>
  </si>
  <si>
    <t>nová k-ce vjezdu:   13,6*0,06=0,816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</si>
  <si>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</si>
  <si>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56962</t>
  </si>
  <si>
    <t>ZPEVNĚNÍ KRAJNIC Z RECYKLOVANÉHO MATERIÁLU TL DO 100MM
R-mat.</t>
  </si>
  <si>
    <t>zpevnění krajnic:   19,4=19,400 [A]</t>
  </si>
  <si>
    <t>572121</t>
  </si>
  <si>
    <t>INFILTRAČNÍ POSTŘIK ASFALTOVÝ DO 1,0KG/M2
PI-C, 0,8 kg/m2</t>
  </si>
  <si>
    <t>nová k-ce voz. tl. 450 mm:   250,7=250,700 [A]
nová k-ce vjezdu:   13,6=13,600 [B]
Celkem: A+B=264,300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</si>
  <si>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</si>
  <si>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572211</t>
  </si>
  <si>
    <t>SPOJOVACÍ POSTŘIK Z ASFALTU DO 0,5KG/M2
PS-C, 0,35 kg/m2</t>
  </si>
  <si>
    <t>nová k-ce voz. tl. 100 mm:   1908,2=1 908,200 [A]
nová k-ce voz. tl. 450 mm:   250,7=250,700 [B]
nová k-ce vjezdu:   13,6=13,600 [C]
Celkem: A+B+C=2 172,500 [D]</t>
  </si>
  <si>
    <t>572221</t>
  </si>
  <si>
    <t>SPOJOVACÍ POSTŘIK Z ASFALTU DO 1,0KG/M2
PS-C, 0,6 lg/m2</t>
  </si>
  <si>
    <t>nová k-ce voz. tl. 100 mm:   1908,2=1 908,200 [A]
úprava vjezdu v km 0,0135 vpravo:   4,4=4,400 [B]
Celkem: A+B=1 912,600 [C]</t>
  </si>
  <si>
    <t>574A31</t>
  </si>
  <si>
    <t>ASFALTOVÝ BETON PRO OBRUSNÉ VRSTVY ACO 8 TL. 40MM
ACO 8</t>
  </si>
  <si>
    <t xml:space="preserve">nová k-ce vjezdu v km 0,027, ACO 8:   13,6=13,600 [A]
úprava vjezdu v km 0,0135 vpravo:   4,4=4,400 [B]
Celkem: A+B=18,000 [C]
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</si>
  <si>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</si>
  <si>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574A33</t>
  </si>
  <si>
    <t>ASFALTOVÝ BETON PRO OBRUSNÉ VRSTVY ACO 11 TL. 40MM
ACO 11</t>
  </si>
  <si>
    <t>nová k-ce voz. tl. 100 mm:   1908,2=1 908,200 [A]
nová k-ce voz. tl. 450 mm:   250,7=250,700 [B]
Celkem: A+B=2 158,900 [C]</t>
  </si>
  <si>
    <t>574E56</t>
  </si>
  <si>
    <t>ASFALTOVÝ BETON PRO PODKLADNÍ VRSTVY ACP 16+, 16S TL. 60MM
ACP 16+</t>
  </si>
  <si>
    <t>Potrubí</t>
  </si>
  <si>
    <t>89921</t>
  </si>
  <si>
    <t>VÝŠKOVÁ ÚPRAVA POKLOPŮ</t>
  </si>
  <si>
    <t xml:space="preserve">KUS       </t>
  </si>
  <si>
    <t>stáv. šachty:   7=7,000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</si>
  <si>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</si>
  <si>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</si>
  <si>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</si>
  <si>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stáv UV:   1=1,000 [A]</t>
  </si>
  <si>
    <t>89923</t>
  </si>
  <si>
    <t>VÝŠKOVÁ ÚPRAVA KRYCÍCH HRNCŮ</t>
  </si>
  <si>
    <t>stáv. šoupata:   20=20,000 [A]</t>
  </si>
  <si>
    <t>89952A</t>
  </si>
  <si>
    <t>OBETONOVÁNÍ POTRUBÍ Z PROSTÉHO BETONU DO C20/25
beton C20/25n - XF3
Položka bude čerpána pouze na základě rozhodnutí TDI.</t>
  </si>
  <si>
    <t>obetonování nového propustku:  17,0*0,3m2=5,100 [A]</t>
  </si>
  <si>
    <t>Ostatní konstrukce a práce</t>
  </si>
  <si>
    <t>9181C5</t>
  </si>
  <si>
    <t>ČELA PROPUSTU Z TRUB DN DO 500MM Z BETONU DO C 30/37
Položka bude čerpána pouze na základě rozhodnutí TDI.</t>
  </si>
  <si>
    <t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proudů.
Nezahrnuje zábradlí.</t>
  </si>
  <si>
    <t>9183C2</t>
  </si>
  <si>
    <t>PROPUSTY Z TRUB DN 500MM ŽELEZOBETONOVÝCH
Položka bude čerpána pouze na základě rozhodnutí TDI.</t>
  </si>
  <si>
    <t>nový propustek:   17=17,000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</si>
  <si>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</si>
  <si>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919112</t>
  </si>
  <si>
    <t>ŘEZÁNÍ ASFALTOVÉHO KRYTU VOZOVEK TL DO 100MM</t>
  </si>
  <si>
    <t>řezání - střed voz. + podélné + příčné na ZU a KU + u vjezdů:   31,6+100,5+8,8+(3+4,4)=148,300 [A]</t>
  </si>
  <si>
    <t>položka zahrnuje řezání vozovkové vrstvy v předepsané tloušťce, včetně spotřeby vody</t>
  </si>
  <si>
    <t>919114</t>
  </si>
  <si>
    <t>ŘEZÁNÍ ASFALTOVÉHO KRYTU VOZOVEK TL DO 200MM</t>
  </si>
  <si>
    <t>řezání v místě rozšíření voz.:   6,2=6,000 [A]</t>
  </si>
  <si>
    <t>931316</t>
  </si>
  <si>
    <t>TĚSNĚNÍ DILATAČ SPAR ASF ZÁLIVKOU PRŮŘ DO 800MM2</t>
  </si>
  <si>
    <t>zálivka:   147,1+3+4,4=154,500 [A]</t>
  </si>
  <si>
    <t>položka zahrnuje dodávku a osazení předepsaného materiálu, očištění ploch spáry před úpravou, očištění okolí spáry po úpravě
nezahrnuje těsnící profil</t>
  </si>
  <si>
    <t>96615</t>
  </si>
  <si>
    <t>BOURÁNÍ KONSTRUKCÍ Z PROSTÉHO BETONU
včetně odvozu a uložení na skládku
Položka bude čerpána pouze na základě rozhodnutí TDI.</t>
  </si>
  <si>
    <t>odstranění beton. čel stáv. propustku:   0,9=0,900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</si>
  <si>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</si>
  <si>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966357</t>
  </si>
  <si>
    <t>BOURÁNÍ PROPUSTŮ Z TRUB DN DO 500MM
včetně odvozu a uložení na skládku
Položka bude čerpána pouze na základě rozhodnutí TDI.</t>
  </si>
  <si>
    <t>odstranění stáv. propustku:   16=16,000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</si>
  <si>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</si>
  <si>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96687</t>
  </si>
  <si>
    <t>VYBOURÁNÍ ULIČNÍCH VPUSTÍ KOMPLETNÍCH
včetně odvozu a uložení na skládku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</si>
  <si>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</si>
  <si>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103</t>
  </si>
  <si>
    <t>Oprava Hornické ulice - 2. část</t>
  </si>
  <si>
    <t xml:space="preserve">m3 výkopu z pol. 17120:   391,4m3=391,400 [A]
čištění krajnice, z pol. 12922:  157,4*0,1=15,740 [B]
čištění příkopu z pol. 12931:   29*0,25=7,250 [C]
čištění potrubí z pol. 129957:  6,5*0,25=1,625 [D]
Celkem: A+B+C+D=416,015 [E]
   </t>
  </si>
  <si>
    <t xml:space="preserve">m3 z pol. 11333:   74,070*2,4=177,768 [A]
</t>
  </si>
  <si>
    <t>m3 z pol. 11315:   2,2*2,3=5,060 [A]
propustek, z pol. 966357:   6,5*0,980t/m=6,370 [B]
Celkem: A+B=11,430 [C]</t>
  </si>
  <si>
    <t>m3 z pol. 11332:   325,053*2,0=650,106 [A]</t>
  </si>
  <si>
    <t>potřeba ornice pro ohumusování svahu:   11,2=11,200 [A]</t>
  </si>
  <si>
    <t>11315</t>
  </si>
  <si>
    <t>ODSTRANĚNÍ KRYTU ZPEVNĚNÝCH PLOCH Z BETONU
včetně odvozu a uložení na skládku</t>
  </si>
  <si>
    <t xml:space="preserve">stáv. beton:   22,0*0,1=2,200 [A]
</t>
  </si>
  <si>
    <t>odstranění nestmel. vrstev v tl. 270 a 180 mm:
1142,7*0,27+91,8*0,18=325,053 [A]</t>
  </si>
  <si>
    <t>stmelené vrstvy (ACP):   1234,5*0,06=74,070 [A]</t>
  </si>
  <si>
    <t>stáv. voz. + úprava vjezdu v km 0,076:   1234,5*0,06+5,6*0,04=74,294 [A]</t>
  </si>
  <si>
    <t>Nd:  9,7=9,700 [A]</t>
  </si>
  <si>
    <t xml:space="preserve">výkop podmínečně vhodný
výkop u obratiště + výkop pro AZ.:   14,0+387,1=401,100 [A]  
odečte se potřeba Nd z pol. 12373:   9,7=9,700 [B]
přebytek výkopu:  A-B=391,400 [C]  </t>
  </si>
  <si>
    <t>12922</t>
  </si>
  <si>
    <t>ČIŠTĚNÍ KRAJNIC OD NÁNOSU TL. DO 100MM
včetně odvozu a uložení na skládku</t>
  </si>
  <si>
    <t>nezpev. krajnice:   157,4=157,400 [A]</t>
  </si>
  <si>
    <t>ČIŠTĚNÍ PŘÍKOPŮ OD NÁNOSU DO 0,25M3/M
včetně odvozu a uložení na skládku</t>
  </si>
  <si>
    <t>ČIŠTĚNÍ POTRUBÍ DN DO 500MM
včetně odvozu a uložení na skládku
Položka bude čerpána pouze na základě rozhodnutí TDI.</t>
  </si>
  <si>
    <t>čištění propustku:   6,5=6,500 [A]</t>
  </si>
  <si>
    <t xml:space="preserve">uložení přebytku výkopu z pol. 12373 skl:   391,4=391,400 [A] </t>
  </si>
  <si>
    <t>AZ:   387,1=387,100 [A]</t>
  </si>
  <si>
    <t>Nd:   9,7=9,700 [A]</t>
  </si>
  <si>
    <t>ÚP pod plnou vozovkou a vjezdy:   1374,1=1 374,100 [A]</t>
  </si>
  <si>
    <t>18220</t>
  </si>
  <si>
    <t>ROZPROSTŘENÍ ORNICE VE SVAHU</t>
  </si>
  <si>
    <t>ohumusování, viz pol. 014211:   11,2=11,200 [A]</t>
  </si>
  <si>
    <t>položka zahrnuje:
nutné přemístění ornice z dočasných skládek vzdálených do 50m rozprostření ornice v předepsané tloušťce ve svahu přes 1:5</t>
  </si>
  <si>
    <t>plocha ohumusování:   11,2/0,15=74,667 [A]</t>
  </si>
  <si>
    <t>zatravněná plocha:   11,2/0,15=74,667 [A]</t>
  </si>
  <si>
    <t>podkladní beton nového propustku:   6,5*1,0*0,1=0,650 [A]</t>
  </si>
  <si>
    <t>451314</t>
  </si>
  <si>
    <t>PODKLADNÍ A VÝPLŇOVÉ VRSTVY Z PROSTÉHO BETONU C25/30</t>
  </si>
  <si>
    <t>nová k-ce přejízdného prahu:   11,9*(0,1+0,18)/2=1,666 [A]</t>
  </si>
  <si>
    <t>lože nového propustku:   6,5*0,2m2=1,300 [A]</t>
  </si>
  <si>
    <t>nová k-ce voz. tl. 390 mm:   1366,5=1 366,500 [A]</t>
  </si>
  <si>
    <t xml:space="preserve">nová k-ce voz. tl. 390 mm:   1473,9*0,15=221,085 [A]
nová k-ce vjezdu tl. 300 mm:   41,4*0,2=8,280 [B]
nová k-ce přejizd. prahu:   11,9*0,15=1,785 [C]
Celkem: A+B+C=231,150 [D]
</t>
  </si>
  <si>
    <t>nová k-ce vjezdu:   41,4*0,06=2,484 [A]</t>
  </si>
  <si>
    <t>zpevnění krajnic:   157,4=157,400 [A]</t>
  </si>
  <si>
    <t>nová k-ce voz. tl. 390 mm:   1259,1=1 259,100 [A]
nová k-ce vjezdu:   41,4=41,400 [B]
Celkem: A+B=1 300,500 [C]</t>
  </si>
  <si>
    <t xml:space="preserve">nová k-ce voz. tl. 390 mm:   1246,0=1 246,000 [A]
nová k-ce vjezdu:   41,4=41,400 [B]
Celkem: A+B=1 287,400 [C]
</t>
  </si>
  <si>
    <t>úprava vjezdu v km 0,076 vlevo:   5,6=5,600 [A]</t>
  </si>
  <si>
    <t>nová k-ce vjezdu:   41,4=41,400 [A]
úprava vjezdu v km 0,076 vlevo:   5,6=5,600 [B]
Celkem: A+B=47,000 [C]</t>
  </si>
  <si>
    <t xml:space="preserve">nová k-ce voz. tl. 390 mm:   1246,0=1 246,000 [A]   </t>
  </si>
  <si>
    <t xml:space="preserve">nová k-ce voz. tl. 390 mm:   1259,1=1 259,100 [A]   </t>
  </si>
  <si>
    <t>582625</t>
  </si>
  <si>
    <t>KRYTY Z BETON DLAŽDIC SE ZÁMKEM BAREV TL 80MM DO LOŽE Z MC</t>
  </si>
  <si>
    <t>nová k-ce přejízdného prahu:   11,9=11,900 [A]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</si>
  <si>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</si>
  <si>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587202</t>
  </si>
  <si>
    <t>PŘEDLÁŽDĚNÍ KRYTU Z DROBNÝCH KOSTEK
kamenná kostka 100/100 mm</t>
  </si>
  <si>
    <t>úprava dlážděného vjezdu:   7,6=7,600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</si>
  <si>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</si>
  <si>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587206</t>
  </si>
  <si>
    <t>PŘEDLÁŽDĚNÍ KRYTU Z BETONOVÝCH DLAŽDIC SE ZÁMKEM</t>
  </si>
  <si>
    <t>úprava dlážděného vjezdu:   62,7=62,700 [A]</t>
  </si>
  <si>
    <t>stáv. šachty:   5=5,000 [A]</t>
  </si>
  <si>
    <t>stáv. šoupata:   11=11,000 [A]</t>
  </si>
  <si>
    <t>obetonování nového propustku:  6,5*0,3m2=1,950 [A]</t>
  </si>
  <si>
    <t>914131</t>
  </si>
  <si>
    <t>DOPRAVNÍ ZNAČKY ZÁKLADNÍ VELIKOSTI OCELOVÉ FÓLIE TŘ 2 - DODÁVKA A MONTÁŽ</t>
  </si>
  <si>
    <t>nové DZ:   4=4,000 [A]</t>
  </si>
  <si>
    <t>položka zahrnuje:
- dodávku a montáž značek v požadovaném provedení</t>
  </si>
  <si>
    <t>914133</t>
  </si>
  <si>
    <t>DOPRAVNÍ ZNAČKY ZÁKLADNÍ VELIKOSTI OCELOVÉ FÓLIE TŘ 2 - DEMONTÁŽ
vč. odvozu</t>
  </si>
  <si>
    <t>stáv. DZ:   6=6,000 [A]</t>
  </si>
  <si>
    <t>Položka zahrnuje odstranění, demontáž a odklizení materiálu s odvozem na předepsané
místo</t>
  </si>
  <si>
    <t>914921</t>
  </si>
  <si>
    <t>SLOUPKY A STOJKY DOPRAVNÍCH ZNAČEK Z OCEL TRUBEK DO PATKY - DODÁVKA A MONTÁŽ</t>
  </si>
  <si>
    <t>sloupky pro nové DZ:   4=4,000 [A]</t>
  </si>
  <si>
    <t>914923</t>
  </si>
  <si>
    <t>SLOUPKY A STOJKY DZ Z OCEL TRUBEK DO PATKY DEMONTÁŽ
vč. odvozu</t>
  </si>
  <si>
    <t>sloupky stáv. DZ:   4=4,000 [A]</t>
  </si>
  <si>
    <t>917224</t>
  </si>
  <si>
    <t>SILNIČNÍ A CHODNÍKOVÉ OBRUBY Z BETONOVÝCH OBRUBNÍKŮ ŠÍŘ 150MM</t>
  </si>
  <si>
    <t xml:space="preserve">obrubníky
přejízd. prahu,150/150:   9,6=9,600 [A]
přejízd. prahu + podél obratiště,150/250:   5,0+36,5=41,500 [B]
Celkem: A+B=51,100 [C]
</t>
  </si>
  <si>
    <t>Položka zahrnuje:
dodání a pokládku betonových obrubníků o rozměrech předepsaných zadávací dokumentací betonové lože i boční betonovou opěrku.</t>
  </si>
  <si>
    <t>9179R</t>
  </si>
  <si>
    <t>ZPOMALOVACÍ PRAHY Z PLASTŮ - DEMONTÁŽ
včetně odvozu na skládku města</t>
  </si>
  <si>
    <t>stáv. zpomalovací prahy:   2*4,5+1*2,5=11,500 [A]</t>
  </si>
  <si>
    <t>Položka zahrnuje:
dodávku a pokládku prahů z plastu o rozměrech předepsaných zadávací dokumentací podkladní vrstvu předepsanou zadávací dokumentací</t>
  </si>
  <si>
    <t>nový propustek:   6,5=6,500 [A]</t>
  </si>
  <si>
    <t>919111</t>
  </si>
  <si>
    <t>ŘEZÁNÍ ASFALTOVÉHO KRYTU VOZOVEK TL DO 50MM</t>
  </si>
  <si>
    <t>podélné:   5,7=5,700 [A]</t>
  </si>
  <si>
    <t>řezání - střed voz. + podélné + příčné na ZU:   1190,5+160+4,8=1 355,300 [A]</t>
  </si>
  <si>
    <t>řezání v místě napojení:   2,8=2,800 [A]</t>
  </si>
  <si>
    <t>zálivka:   1363,8=1 363,800 [A]</t>
  </si>
  <si>
    <t>odstranění beton. čel stáv. propustku:   0,7=0,700 [A]</t>
  </si>
  <si>
    <t>odstranění stáv. propustku:   6,5=6,500 [A]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</si>
</sst>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SUM(C11:C13)</f>
      </c>
      <c r="G7" t="s">
        <v>6</v>
      </c>
      <c>
        <v>15</v>
      </c>
    </row>
    <row r="8" spans="2:8" ht="12.75" customHeight="1">
      <c r="B8" s="3" t="s">
        <v>4</v>
      </c>
      <c s="2">
        <f>SUM(E11:E13)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20</v>
      </c>
      <c s="7" t="s">
        <v>21</v>
      </c>
      <c s="13">
        <f>'SO 001'!I33</f>
      </c>
      <c s="13">
        <f>'SO 001'!P33</f>
      </c>
      <c s="13">
        <f>C11+D11</f>
      </c>
    </row>
    <row r="12" spans="1:5" ht="12.75" customHeight="1">
      <c r="A12" s="7" t="s">
        <v>69</v>
      </c>
      <c s="7" t="s">
        <v>70</v>
      </c>
      <c s="13">
        <f>'SO 102'!I181</f>
      </c>
      <c s="13">
        <f>'SO 102'!P181</f>
      </c>
      <c s="13">
        <f>C12+D12</f>
      </c>
    </row>
    <row r="13" spans="1:5" ht="12.75" customHeight="1">
      <c r="A13" s="7" t="s">
        <v>250</v>
      </c>
      <c s="7" t="s">
        <v>251</v>
      </c>
      <c s="13">
        <f>'SO 103'!I204</f>
      </c>
      <c s="13">
        <f>'SO 103'!P204</f>
      </c>
      <c s="13">
        <f>C13+D13</f>
      </c>
    </row>
  </sheetData>
  <sheetProtection formatColumns="0"/>
  <hyperlinks>
    <hyperlink ref="A11" location="#'SO 001'!A1" tooltip="Odkaz na stranku objektu [SO 001]" display="SO 001"/>
    <hyperlink ref="A12" location="#'SO 102'!A1" tooltip="Odkaz na stranku objektu [SO 102]" display="SO 102"/>
    <hyperlink ref="A13" location="#'SO 103'!A1" tooltip="Odkaz na stranku objektu [SO 103]" display="SO 103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/>
      <c s="5" t="s">
        <v>19</v>
      </c>
    </row>
    <row r="5" spans="1:5" ht="12.75" customHeight="1">
      <c r="A5" t="s">
        <v>16</v>
      </c>
      <c r="C5" s="5" t="s">
        <v>20</v>
      </c>
      <c s="5"/>
      <c s="5" t="s">
        <v>21</v>
      </c>
    </row>
    <row r="6" spans="1:5" ht="12.75" customHeight="1">
      <c r="A6" t="s">
        <v>17</v>
      </c>
      <c r="C6" s="5" t="s">
        <v>20</v>
      </c>
      <c s="5"/>
      <c s="5" t="s">
        <v>21</v>
      </c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9" ht="14.25">
      <c r="A10" s="4" t="s">
        <v>23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</row>
    <row r="11" spans="1:9" ht="12.75" customHeight="1">
      <c r="A11" s="9"/>
      <c s="9"/>
      <c s="9" t="s">
        <v>43</v>
      </c>
      <c s="9"/>
      <c s="9" t="s">
        <v>42</v>
      </c>
      <c s="9"/>
      <c s="11"/>
      <c s="9"/>
      <c s="11"/>
    </row>
    <row r="12" spans="1:16" ht="12.75">
      <c r="A12" s="7">
        <v>1</v>
      </c>
      <c s="7" t="s">
        <v>44</v>
      </c>
      <c s="7" t="s">
        <v>45</v>
      </c>
      <c s="7" t="s">
        <v>46</v>
      </c>
      <c s="7" t="s">
        <v>47</v>
      </c>
      <c s="7" t="s">
        <v>48</v>
      </c>
      <c s="10">
        <v>1</v>
      </c>
      <c s="14"/>
      <c s="13">
        <f>ROUND((H12*G12),2)</f>
      </c>
      <c r="O12">
        <f>rekapitulace!H8</f>
      </c>
      <c>
        <f>O12/100*I12</f>
      </c>
    </row>
    <row r="13" spans="5:5" ht="114.75">
      <c r="E13" s="15" t="s">
        <v>49</v>
      </c>
    </row>
    <row r="14" spans="1:16" ht="12.75">
      <c r="A14" s="7">
        <v>2</v>
      </c>
      <c s="7" t="s">
        <v>44</v>
      </c>
      <c s="7" t="s">
        <v>50</v>
      </c>
      <c s="7" t="s">
        <v>51</v>
      </c>
      <c s="7" t="s">
        <v>52</v>
      </c>
      <c s="7" t="s">
        <v>48</v>
      </c>
      <c s="10">
        <v>1</v>
      </c>
      <c s="14"/>
      <c s="13">
        <f>ROUND((H14*G14),2)</f>
      </c>
      <c r="O14">
        <f>rekapitulace!H8</f>
      </c>
      <c>
        <f>O14/100*I14</f>
      </c>
    </row>
    <row r="15" spans="5:5" ht="114.75">
      <c r="E15" s="15" t="s">
        <v>53</v>
      </c>
    </row>
    <row r="16" spans="1:16" ht="12.75">
      <c r="A16" s="7">
        <v>3</v>
      </c>
      <c s="7" t="s">
        <v>44</v>
      </c>
      <c s="7" t="s">
        <v>54</v>
      </c>
      <c s="7" t="s">
        <v>46</v>
      </c>
      <c s="7" t="s">
        <v>55</v>
      </c>
      <c s="7" t="s">
        <v>48</v>
      </c>
      <c s="10">
        <v>1</v>
      </c>
      <c s="14"/>
      <c s="13">
        <f>ROUND((H16*G16),2)</f>
      </c>
      <c r="O16">
        <f>rekapitulace!H8</f>
      </c>
      <c>
        <f>O16/100*I16</f>
      </c>
    </row>
    <row r="17" spans="5:5" ht="114.75">
      <c r="E17" s="15" t="s">
        <v>53</v>
      </c>
    </row>
    <row r="18" spans="1:16" ht="12.75">
      <c r="A18" s="7">
        <v>4</v>
      </c>
      <c s="7" t="s">
        <v>44</v>
      </c>
      <c s="7" t="s">
        <v>56</v>
      </c>
      <c s="7" t="s">
        <v>46</v>
      </c>
      <c s="7" t="s">
        <v>57</v>
      </c>
      <c s="7" t="s">
        <v>48</v>
      </c>
      <c s="10">
        <v>1</v>
      </c>
      <c s="14"/>
      <c s="13">
        <f>ROUND((H18*G18),2)</f>
      </c>
      <c r="O18">
        <f>rekapitulace!H8</f>
      </c>
      <c>
        <f>O18/100*I18</f>
      </c>
    </row>
    <row r="19" spans="5:5" ht="409.5">
      <c r="E19" s="15" t="s">
        <v>58</v>
      </c>
    </row>
    <row r="20" spans="1:16" ht="12.75">
      <c r="A20" s="7">
        <v>5</v>
      </c>
      <c s="7" t="s">
        <v>44</v>
      </c>
      <c s="7" t="s">
        <v>59</v>
      </c>
      <c s="7" t="s">
        <v>46</v>
      </c>
      <c s="7" t="s">
        <v>60</v>
      </c>
      <c s="7" t="s">
        <v>48</v>
      </c>
      <c s="10">
        <v>1</v>
      </c>
      <c s="14"/>
      <c s="13">
        <f>ROUND((H20*G20),2)</f>
      </c>
      <c r="O20">
        <f>rekapitulace!H8</f>
      </c>
      <c>
        <f>O20/100*I20</f>
      </c>
    </row>
    <row r="21" spans="5:5" ht="216.75">
      <c r="E21" s="15" t="s">
        <v>61</v>
      </c>
    </row>
    <row r="22" spans="1:16" ht="12.75" customHeight="1">
      <c r="A22" s="16"/>
      <c s="16"/>
      <c s="16" t="s">
        <v>43</v>
      </c>
      <c s="16"/>
      <c s="16" t="s">
        <v>42</v>
      </c>
      <c s="16"/>
      <c s="16"/>
      <c s="16"/>
      <c s="16">
        <f>SUM(I12:I21)</f>
      </c>
      <c r="P22">
        <f>ROUND(SUM(P12:P21),2)</f>
      </c>
    </row>
    <row r="24" spans="1:16" ht="12.75" customHeight="1">
      <c r="A24" s="16"/>
      <c s="16"/>
      <c s="16"/>
      <c s="16"/>
      <c s="16" t="s">
        <v>62</v>
      </c>
      <c s="16"/>
      <c s="16"/>
      <c s="16"/>
      <c s="16">
        <f>+I22</f>
      </c>
      <c r="P24">
        <f>+P22</f>
      </c>
    </row>
    <row r="26" spans="1:9" ht="12.75" customHeight="1">
      <c r="A26" s="9" t="s">
        <v>63</v>
      </c>
      <c s="9"/>
      <c s="9"/>
      <c s="9"/>
      <c s="9"/>
      <c s="9"/>
      <c s="9"/>
      <c s="9"/>
      <c s="9"/>
    </row>
    <row r="27" spans="1:9" ht="12.75" customHeight="1">
      <c r="A27" s="9"/>
      <c s="9"/>
      <c s="9"/>
      <c s="9"/>
      <c s="9" t="s">
        <v>64</v>
      </c>
      <c s="9"/>
      <c s="9"/>
      <c s="9"/>
      <c s="9"/>
    </row>
    <row r="28" spans="1:16" ht="12.75" customHeight="1">
      <c r="A28" s="16"/>
      <c s="16"/>
      <c s="16"/>
      <c s="16"/>
      <c s="16" t="s">
        <v>65</v>
      </c>
      <c s="16"/>
      <c s="16"/>
      <c s="16"/>
      <c s="16">
        <v>0</v>
      </c>
      <c r="P28">
        <v>0</v>
      </c>
    </row>
    <row r="29" spans="1:9" ht="12.75" customHeight="1">
      <c r="A29" s="16"/>
      <c s="16"/>
      <c s="16"/>
      <c s="16"/>
      <c s="16" t="s">
        <v>66</v>
      </c>
      <c s="16"/>
      <c s="16"/>
      <c s="16"/>
      <c s="16"/>
    </row>
    <row r="30" spans="1:16" ht="12.75" customHeight="1">
      <c r="A30" s="16"/>
      <c s="16"/>
      <c s="16"/>
      <c s="16"/>
      <c s="16" t="s">
        <v>67</v>
      </c>
      <c s="16"/>
      <c s="16"/>
      <c s="16"/>
      <c s="16">
        <v>0</v>
      </c>
      <c r="P30">
        <v>0</v>
      </c>
    </row>
    <row r="31" spans="1:16" ht="12.75" customHeight="1">
      <c r="A31" s="16"/>
      <c s="16"/>
      <c s="16"/>
      <c s="16"/>
      <c s="16" t="s">
        <v>68</v>
      </c>
      <c s="16"/>
      <c s="16"/>
      <c s="16"/>
      <c s="16">
        <f>I28+I30</f>
      </c>
      <c r="P31">
        <f>P28+P30</f>
      </c>
    </row>
    <row r="33" spans="1:16" ht="12.75" customHeight="1">
      <c r="A33" s="16"/>
      <c s="16"/>
      <c s="16"/>
      <c s="16"/>
      <c s="16" t="s">
        <v>68</v>
      </c>
      <c s="16"/>
      <c s="16"/>
      <c s="16"/>
      <c s="16">
        <f>I24+I31</f>
      </c>
      <c r="P33">
        <f>P24+P31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/>
      <c s="5" t="s">
        <v>19</v>
      </c>
    </row>
    <row r="5" spans="1:5" ht="12.75" customHeight="1">
      <c r="A5" t="s">
        <v>16</v>
      </c>
      <c r="C5" s="5" t="s">
        <v>69</v>
      </c>
      <c s="5"/>
      <c s="5" t="s">
        <v>70</v>
      </c>
    </row>
    <row r="6" spans="1:5" ht="12.75" customHeight="1">
      <c r="A6" t="s">
        <v>17</v>
      </c>
      <c r="C6" s="5" t="s">
        <v>69</v>
      </c>
      <c s="5"/>
      <c s="5" t="s">
        <v>70</v>
      </c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9" ht="14.25">
      <c r="A10" s="4" t="s">
        <v>23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</row>
    <row r="11" spans="1:9" ht="12.75" customHeight="1">
      <c r="A11" s="9"/>
      <c s="9"/>
      <c s="9" t="s">
        <v>43</v>
      </c>
      <c s="9"/>
      <c s="9" t="s">
        <v>42</v>
      </c>
      <c s="9"/>
      <c s="11"/>
      <c s="9"/>
      <c s="11"/>
    </row>
    <row r="12" spans="1:16" ht="12.75">
      <c r="A12" s="7">
        <v>1</v>
      </c>
      <c s="7" t="s">
        <v>44</v>
      </c>
      <c s="7" t="s">
        <v>71</v>
      </c>
      <c s="7" t="s">
        <v>72</v>
      </c>
      <c s="7" t="s">
        <v>73</v>
      </c>
      <c s="7" t="s">
        <v>74</v>
      </c>
      <c s="10">
        <v>106.2</v>
      </c>
      <c s="14"/>
      <c s="13">
        <f>ROUND((H12*G12),2)</f>
      </c>
      <c r="O12">
        <f>rekapitulace!H8</f>
      </c>
      <c>
        <f>O12/100*I12</f>
      </c>
    </row>
    <row r="13" spans="5:5" ht="280.5">
      <c r="E13" s="15" t="s">
        <v>75</v>
      </c>
    </row>
    <row r="14" spans="5:5" ht="153">
      <c r="E14" s="15" t="s">
        <v>76</v>
      </c>
    </row>
    <row r="15" spans="1:16" ht="12.75">
      <c r="A15" s="7">
        <v>2</v>
      </c>
      <c s="7" t="s">
        <v>44</v>
      </c>
      <c s="7" t="s">
        <v>77</v>
      </c>
      <c s="7" t="s">
        <v>78</v>
      </c>
      <c s="7" t="s">
        <v>79</v>
      </c>
      <c s="7" t="s">
        <v>80</v>
      </c>
      <c s="10">
        <v>66.624</v>
      </c>
      <c s="14"/>
      <c s="13">
        <f>ROUND((H15*G15),2)</f>
      </c>
      <c r="O15">
        <f>rekapitulace!H8</f>
      </c>
      <c>
        <f>O15/100*I15</f>
      </c>
    </row>
    <row r="16" spans="5:5" ht="165.75">
      <c r="E16" s="15" t="s">
        <v>81</v>
      </c>
    </row>
    <row r="17" spans="5:5" ht="153">
      <c r="E17" s="15" t="s">
        <v>76</v>
      </c>
    </row>
    <row r="18" spans="1:16" ht="12.75">
      <c r="A18" s="7">
        <v>3</v>
      </c>
      <c s="7" t="s">
        <v>44</v>
      </c>
      <c s="7" t="s">
        <v>77</v>
      </c>
      <c s="7" t="s">
        <v>82</v>
      </c>
      <c s="7" t="s">
        <v>83</v>
      </c>
      <c s="7" t="s">
        <v>80</v>
      </c>
      <c s="10">
        <v>19.13</v>
      </c>
      <c s="14"/>
      <c s="13">
        <f>ROUND((H18*G18),2)</f>
      </c>
      <c r="O18">
        <f>rekapitulace!H8</f>
      </c>
      <c>
        <f>O18/100*I18</f>
      </c>
    </row>
    <row r="19" spans="5:5" ht="306">
      <c r="E19" s="15" t="s">
        <v>84</v>
      </c>
    </row>
    <row r="20" spans="5:5" ht="153">
      <c r="E20" s="15" t="s">
        <v>76</v>
      </c>
    </row>
    <row r="21" spans="1:16" ht="12.75">
      <c r="A21" s="7">
        <v>4</v>
      </c>
      <c s="7" t="s">
        <v>44</v>
      </c>
      <c s="7" t="s">
        <v>77</v>
      </c>
      <c s="7" t="s">
        <v>85</v>
      </c>
      <c s="7" t="s">
        <v>86</v>
      </c>
      <c s="7" t="s">
        <v>80</v>
      </c>
      <c s="10">
        <v>136.608</v>
      </c>
      <c s="14"/>
      <c s="13">
        <f>ROUND((H21*G21),2)</f>
      </c>
      <c r="O21">
        <f>rekapitulace!H8</f>
      </c>
      <c>
        <f>O21/100*I21</f>
      </c>
    </row>
    <row r="22" spans="5:5" ht="63.75">
      <c r="E22" s="15" t="s">
        <v>87</v>
      </c>
    </row>
    <row r="23" spans="5:5" ht="153">
      <c r="E23" s="15" t="s">
        <v>76</v>
      </c>
    </row>
    <row r="24" spans="1:16" ht="12.75">
      <c r="A24" s="7">
        <v>5</v>
      </c>
      <c s="7" t="s">
        <v>44</v>
      </c>
      <c s="7" t="s">
        <v>88</v>
      </c>
      <c s="7" t="s">
        <v>46</v>
      </c>
      <c s="7" t="s">
        <v>89</v>
      </c>
      <c s="7" t="s">
        <v>74</v>
      </c>
      <c s="10">
        <v>23.1</v>
      </c>
      <c s="14"/>
      <c s="13">
        <f>ROUND((H24*G24),2)</f>
      </c>
      <c r="O24">
        <f>rekapitulace!H8</f>
      </c>
      <c>
        <f>O24/100*I24</f>
      </c>
    </row>
    <row r="25" spans="5:5" ht="114.75">
      <c r="E25" s="15" t="s">
        <v>90</v>
      </c>
    </row>
    <row r="26" spans="5:5" ht="153">
      <c r="E26" s="15" t="s">
        <v>91</v>
      </c>
    </row>
    <row r="27" spans="1:16" ht="12.75" customHeight="1">
      <c r="A27" s="16"/>
      <c s="16"/>
      <c s="16" t="s">
        <v>43</v>
      </c>
      <c s="16"/>
      <c s="16" t="s">
        <v>42</v>
      </c>
      <c s="16"/>
      <c s="16"/>
      <c s="16"/>
      <c s="16">
        <f>SUM(I12:I26)</f>
      </c>
      <c r="P27">
        <f>ROUND(SUM(P12:P26),2)</f>
      </c>
    </row>
    <row r="29" spans="1:9" ht="12.75" customHeight="1">
      <c r="A29" s="9"/>
      <c s="9"/>
      <c s="9" t="s">
        <v>23</v>
      </c>
      <c s="9"/>
      <c s="9" t="s">
        <v>92</v>
      </c>
      <c s="9"/>
      <c s="11"/>
      <c s="9"/>
      <c s="11"/>
    </row>
    <row r="30" spans="1:16" ht="12.75">
      <c r="A30" s="7">
        <v>6</v>
      </c>
      <c s="7" t="s">
        <v>44</v>
      </c>
      <c s="7" t="s">
        <v>93</v>
      </c>
      <c s="7" t="s">
        <v>46</v>
      </c>
      <c s="7" t="s">
        <v>94</v>
      </c>
      <c s="7" t="s">
        <v>74</v>
      </c>
      <c s="10">
        <v>2.49</v>
      </c>
      <c s="14"/>
      <c s="13">
        <f>ROUND((H30*G30),2)</f>
      </c>
      <c r="O30">
        <f>rekapitulace!H8</f>
      </c>
      <c>
        <f>O30/100*I30</f>
      </c>
    </row>
    <row r="31" spans="5:5" ht="63.75">
      <c r="E31" s="15" t="s">
        <v>95</v>
      </c>
    </row>
    <row r="32" spans="5:5" ht="409.5">
      <c r="E32" s="15" t="s">
        <v>96</v>
      </c>
    </row>
    <row r="33" spans="1:16" ht="12.75">
      <c r="A33" s="7">
        <v>7</v>
      </c>
      <c s="7" t="s">
        <v>44</v>
      </c>
      <c s="7" t="s">
        <v>97</v>
      </c>
      <c s="7" t="s">
        <v>46</v>
      </c>
      <c s="7" t="s">
        <v>98</v>
      </c>
      <c s="7" t="s">
        <v>74</v>
      </c>
      <c s="10">
        <v>68.304</v>
      </c>
      <c s="14"/>
      <c s="13">
        <f>ROUND((H33*G33),2)</f>
      </c>
      <c r="O33">
        <f>rekapitulace!H8</f>
      </c>
      <c>
        <f>O33/100*I33</f>
      </c>
    </row>
    <row r="34" spans="5:5" ht="191.25">
      <c r="E34" s="15" t="s">
        <v>99</v>
      </c>
    </row>
    <row r="35" spans="5:5" ht="409.5">
      <c r="E35" s="15" t="s">
        <v>96</v>
      </c>
    </row>
    <row r="36" spans="1:16" ht="12.75">
      <c r="A36" s="7">
        <v>8</v>
      </c>
      <c s="7" t="s">
        <v>44</v>
      </c>
      <c s="7" t="s">
        <v>100</v>
      </c>
      <c s="7" t="s">
        <v>46</v>
      </c>
      <c s="7" t="s">
        <v>101</v>
      </c>
      <c s="7" t="s">
        <v>74</v>
      </c>
      <c s="10">
        <v>25.27</v>
      </c>
      <c s="14"/>
      <c s="13">
        <f>ROUND((H36*G36),2)</f>
      </c>
      <c r="O36">
        <f>rekapitulace!H8</f>
      </c>
      <c>
        <f>O36/100*I36</f>
      </c>
    </row>
    <row r="37" spans="5:5" ht="76.5">
      <c r="E37" s="15" t="s">
        <v>102</v>
      </c>
    </row>
    <row r="38" spans="5:5" ht="409.5">
      <c r="E38" s="15" t="s">
        <v>96</v>
      </c>
    </row>
    <row r="39" spans="1:16" ht="12.75">
      <c r="A39" s="7">
        <v>9</v>
      </c>
      <c s="7" t="s">
        <v>44</v>
      </c>
      <c s="7" t="s">
        <v>103</v>
      </c>
      <c s="7" t="s">
        <v>46</v>
      </c>
      <c s="7" t="s">
        <v>104</v>
      </c>
      <c s="7" t="s">
        <v>74</v>
      </c>
      <c s="10">
        <v>172.888</v>
      </c>
      <c s="14"/>
      <c s="13">
        <f>ROUND((H39*G39),2)</f>
      </c>
      <c r="O39">
        <f>rekapitulace!H8</f>
      </c>
      <c>
        <f>O39/100*I39</f>
      </c>
    </row>
    <row r="40" spans="5:5" ht="204">
      <c r="E40" s="15" t="s">
        <v>105</v>
      </c>
    </row>
    <row r="41" spans="5:5" ht="409.5">
      <c r="E41" s="15" t="s">
        <v>96</v>
      </c>
    </row>
    <row r="42" spans="1:16" ht="12.75">
      <c r="A42" s="7">
        <v>10</v>
      </c>
      <c s="7" t="s">
        <v>44</v>
      </c>
      <c s="7" t="s">
        <v>106</v>
      </c>
      <c s="7" t="s">
        <v>46</v>
      </c>
      <c s="7" t="s">
        <v>107</v>
      </c>
      <c s="7" t="s">
        <v>74</v>
      </c>
      <c s="10">
        <v>1.2</v>
      </c>
      <c s="14"/>
      <c s="13">
        <f>ROUND((H42*G42),2)</f>
      </c>
      <c r="O42">
        <f>rekapitulace!H8</f>
      </c>
      <c>
        <f>O42/100*I42</f>
      </c>
    </row>
    <row r="43" spans="5:5" ht="38.25">
      <c r="E43" s="15" t="s">
        <v>108</v>
      </c>
    </row>
    <row r="44" spans="5:5" ht="409.5">
      <c r="E44" s="15" t="s">
        <v>109</v>
      </c>
    </row>
    <row r="45" spans="1:16" ht="12.75">
      <c r="A45" s="7">
        <v>11</v>
      </c>
      <c s="7" t="s">
        <v>44</v>
      </c>
      <c s="7" t="s">
        <v>106</v>
      </c>
      <c s="7" t="s">
        <v>110</v>
      </c>
      <c s="7" t="s">
        <v>111</v>
      </c>
      <c s="7" t="s">
        <v>74</v>
      </c>
      <c s="10">
        <v>92</v>
      </c>
      <c s="14"/>
      <c s="13">
        <f>ROUND((H45*G45),2)</f>
      </c>
      <c r="O45">
        <f>rekapitulace!H8</f>
      </c>
      <c>
        <f>O45/100*I45</f>
      </c>
    </row>
    <row r="46" spans="5:5" ht="306">
      <c r="E46" s="15" t="s">
        <v>112</v>
      </c>
    </row>
    <row r="47" spans="5:5" ht="409.5">
      <c r="E47" s="15" t="s">
        <v>109</v>
      </c>
    </row>
    <row r="48" spans="1:16" ht="12.75">
      <c r="A48" s="7">
        <v>12</v>
      </c>
      <c s="7" t="s">
        <v>44</v>
      </c>
      <c s="7" t="s">
        <v>113</v>
      </c>
      <c s="7" t="s">
        <v>46</v>
      </c>
      <c s="7" t="s">
        <v>114</v>
      </c>
      <c s="7" t="s">
        <v>115</v>
      </c>
      <c s="10">
        <v>29</v>
      </c>
      <c s="14"/>
      <c s="13">
        <f>ROUND((H48*G48),2)</f>
      </c>
      <c r="O48">
        <f>rekapitulace!H8</f>
      </c>
      <c>
        <f>O48/100*I48</f>
      </c>
    </row>
    <row r="49" spans="5:5" ht="51">
      <c r="E49" s="15" t="s">
        <v>116</v>
      </c>
    </row>
    <row r="50" spans="5:5" ht="409.5">
      <c r="E50" s="15" t="s">
        <v>117</v>
      </c>
    </row>
    <row r="51" spans="1:16" ht="12.75">
      <c r="A51" s="7">
        <v>13</v>
      </c>
      <c s="7" t="s">
        <v>44</v>
      </c>
      <c s="7" t="s">
        <v>118</v>
      </c>
      <c s="7" t="s">
        <v>46</v>
      </c>
      <c s="7" t="s">
        <v>119</v>
      </c>
      <c s="7" t="s">
        <v>115</v>
      </c>
      <c s="10">
        <v>17</v>
      </c>
      <c s="14"/>
      <c s="13">
        <f>ROUND((H51*G51),2)</f>
      </c>
      <c r="O51">
        <f>rekapitulace!H8</f>
      </c>
      <c>
        <f>O51/100*I51</f>
      </c>
    </row>
    <row r="52" spans="5:5" ht="409.5">
      <c r="E52" s="15" t="s">
        <v>117</v>
      </c>
    </row>
    <row r="53" spans="1:16" ht="12.75">
      <c r="A53" s="7">
        <v>14</v>
      </c>
      <c s="7" t="s">
        <v>44</v>
      </c>
      <c s="7" t="s">
        <v>120</v>
      </c>
      <c s="7" t="s">
        <v>46</v>
      </c>
      <c s="7" t="s">
        <v>121</v>
      </c>
      <c s="7" t="s">
        <v>74</v>
      </c>
      <c s="10">
        <v>6.3</v>
      </c>
      <c s="14"/>
      <c s="13">
        <f>ROUND((H53*G53),2)</f>
      </c>
      <c r="O53">
        <f>rekapitulace!H8</f>
      </c>
      <c>
        <f>O53/100*I53</f>
      </c>
    </row>
    <row r="54" spans="5:5" ht="89.25">
      <c r="E54" s="15" t="s">
        <v>122</v>
      </c>
    </row>
    <row r="55" spans="5:5" ht="409.5">
      <c r="E55" s="15" t="s">
        <v>123</v>
      </c>
    </row>
    <row r="56" spans="1:16" ht="12.75">
      <c r="A56" s="7">
        <v>15</v>
      </c>
      <c s="7" t="s">
        <v>44</v>
      </c>
      <c s="7" t="s">
        <v>120</v>
      </c>
      <c s="7" t="s">
        <v>110</v>
      </c>
      <c s="7" t="s">
        <v>124</v>
      </c>
      <c s="7" t="s">
        <v>74</v>
      </c>
      <c s="10">
        <v>2.7</v>
      </c>
      <c s="14"/>
      <c s="13">
        <f>ROUND((H56*G56),2)</f>
      </c>
      <c r="O56">
        <f>rekapitulace!H8</f>
      </c>
      <c>
        <f>O56/100*I56</f>
      </c>
    </row>
    <row r="57" spans="5:5" ht="229.5">
      <c r="E57" s="15" t="s">
        <v>125</v>
      </c>
    </row>
    <row r="58" spans="5:5" ht="409.5">
      <c r="E58" s="15" t="s">
        <v>123</v>
      </c>
    </row>
    <row r="59" spans="1:16" ht="12.75">
      <c r="A59" s="7">
        <v>16</v>
      </c>
      <c s="7" t="s">
        <v>44</v>
      </c>
      <c s="7" t="s">
        <v>126</v>
      </c>
      <c s="7" t="s">
        <v>46</v>
      </c>
      <c s="7" t="s">
        <v>127</v>
      </c>
      <c s="7" t="s">
        <v>74</v>
      </c>
      <c s="10">
        <v>94.7</v>
      </c>
      <c s="14"/>
      <c s="13">
        <f>ROUND((H59*G59),2)</f>
      </c>
      <c r="O59">
        <f>rekapitulace!H8</f>
      </c>
      <c>
        <f>O59/100*I59</f>
      </c>
    </row>
    <row r="60" spans="5:5" ht="127.5">
      <c r="E60" s="15" t="s">
        <v>128</v>
      </c>
    </row>
    <row r="61" spans="5:5" ht="409.5">
      <c r="E61" s="15" t="s">
        <v>129</v>
      </c>
    </row>
    <row r="62" spans="1:16" ht="12.75">
      <c r="A62" s="7">
        <v>17</v>
      </c>
      <c s="7" t="s">
        <v>44</v>
      </c>
      <c s="7" t="s">
        <v>130</v>
      </c>
      <c s="7" t="s">
        <v>46</v>
      </c>
      <c s="7" t="s">
        <v>131</v>
      </c>
      <c s="7" t="s">
        <v>74</v>
      </c>
      <c s="10">
        <v>86.3</v>
      </c>
      <c s="14"/>
      <c s="13">
        <f>ROUND((H62*G62),2)</f>
      </c>
      <c r="O62">
        <f>rekapitulace!H8</f>
      </c>
      <c>
        <f>O62/100*I62</f>
      </c>
    </row>
    <row r="63" spans="5:5" ht="38.25">
      <c r="E63" s="15" t="s">
        <v>132</v>
      </c>
    </row>
    <row r="64" spans="5:5" ht="409.5">
      <c r="E64" s="15" t="s">
        <v>133</v>
      </c>
    </row>
    <row r="65" spans="1:16" ht="12.75">
      <c r="A65" s="7">
        <v>18</v>
      </c>
      <c s="7" t="s">
        <v>44</v>
      </c>
      <c s="7" t="s">
        <v>134</v>
      </c>
      <c s="7" t="s">
        <v>46</v>
      </c>
      <c s="7" t="s">
        <v>135</v>
      </c>
      <c s="7" t="s">
        <v>74</v>
      </c>
      <c s="10">
        <v>1.2</v>
      </c>
      <c s="14"/>
      <c s="13">
        <f>ROUND((H65*G65),2)</f>
      </c>
      <c r="O65">
        <f>rekapitulace!H8</f>
      </c>
      <c>
        <f>O65/100*I65</f>
      </c>
    </row>
    <row r="66" spans="5:5" ht="38.25">
      <c r="E66" s="15" t="s">
        <v>136</v>
      </c>
    </row>
    <row r="67" spans="5:5" ht="409.5">
      <c r="E67" s="15" t="s">
        <v>137</v>
      </c>
    </row>
    <row r="68" spans="1:16" ht="12.75">
      <c r="A68" s="7">
        <v>19</v>
      </c>
      <c s="7" t="s">
        <v>44</v>
      </c>
      <c s="7" t="s">
        <v>138</v>
      </c>
      <c s="7" t="s">
        <v>46</v>
      </c>
      <c s="7" t="s">
        <v>139</v>
      </c>
      <c s="7" t="s">
        <v>74</v>
      </c>
      <c s="10">
        <v>6.3</v>
      </c>
      <c s="14"/>
      <c s="13">
        <f>ROUND((H68*G68),2)</f>
      </c>
      <c r="O68">
        <f>rekapitulace!H8</f>
      </c>
      <c>
        <f>O68/100*I68</f>
      </c>
    </row>
    <row r="69" spans="5:5" ht="89.25">
      <c r="E69" s="15" t="s">
        <v>140</v>
      </c>
    </row>
    <row r="70" spans="5:5" ht="409.5">
      <c r="E70" s="15" t="s">
        <v>141</v>
      </c>
    </row>
    <row r="71" spans="1:16" ht="12.75">
      <c r="A71" s="7">
        <v>20</v>
      </c>
      <c s="7" t="s">
        <v>44</v>
      </c>
      <c s="7" t="s">
        <v>142</v>
      </c>
      <c s="7" t="s">
        <v>46</v>
      </c>
      <c s="7" t="s">
        <v>143</v>
      </c>
      <c s="7" t="s">
        <v>144</v>
      </c>
      <c s="10">
        <v>268.8</v>
      </c>
      <c s="14"/>
      <c s="13">
        <f>ROUND((H71*G71),2)</f>
      </c>
      <c r="O71">
        <f>rekapitulace!H8</f>
      </c>
      <c>
        <f>O71/100*I71</f>
      </c>
    </row>
    <row r="72" spans="5:5" ht="89.25">
      <c r="E72" s="15" t="s">
        <v>145</v>
      </c>
    </row>
    <row r="73" spans="5:5" ht="153">
      <c r="E73" s="15" t="s">
        <v>146</v>
      </c>
    </row>
    <row r="74" spans="1:16" ht="12.75">
      <c r="A74" s="7">
        <v>21</v>
      </c>
      <c s="7" t="s">
        <v>44</v>
      </c>
      <c s="7" t="s">
        <v>147</v>
      </c>
      <c s="7" t="s">
        <v>46</v>
      </c>
      <c s="7" t="s">
        <v>148</v>
      </c>
      <c s="7" t="s">
        <v>74</v>
      </c>
      <c s="10">
        <v>23.1</v>
      </c>
      <c s="14"/>
      <c s="13">
        <f>ROUND((H74*G74),2)</f>
      </c>
      <c r="O74">
        <f>rekapitulace!H8</f>
      </c>
      <c>
        <f>O74/100*I74</f>
      </c>
    </row>
    <row r="75" spans="5:5" ht="76.5">
      <c r="E75" s="15" t="s">
        <v>149</v>
      </c>
    </row>
    <row r="76" spans="5:5" ht="216.75">
      <c r="E76" s="15" t="s">
        <v>150</v>
      </c>
    </row>
    <row r="77" spans="1:16" ht="12.75">
      <c r="A77" s="7">
        <v>22</v>
      </c>
      <c s="7" t="s">
        <v>44</v>
      </c>
      <c s="7" t="s">
        <v>151</v>
      </c>
      <c s="7" t="s">
        <v>46</v>
      </c>
      <c s="7" t="s">
        <v>152</v>
      </c>
      <c s="7" t="s">
        <v>144</v>
      </c>
      <c s="10">
        <v>77</v>
      </c>
      <c s="14"/>
      <c s="13">
        <f>ROUND((H77*G77),2)</f>
      </c>
      <c r="O77">
        <f>rekapitulace!H8</f>
      </c>
      <c>
        <f>O77/100*I77</f>
      </c>
    </row>
    <row r="78" spans="5:5" ht="63.75">
      <c r="E78" s="15" t="s">
        <v>153</v>
      </c>
    </row>
    <row r="79" spans="5:5" ht="191.25">
      <c r="E79" s="15" t="s">
        <v>154</v>
      </c>
    </row>
    <row r="80" spans="1:16" ht="12.75">
      <c r="A80" s="7">
        <v>23</v>
      </c>
      <c s="7" t="s">
        <v>44</v>
      </c>
      <c s="7" t="s">
        <v>155</v>
      </c>
      <c s="7" t="s">
        <v>46</v>
      </c>
      <c s="7" t="s">
        <v>156</v>
      </c>
      <c s="7" t="s">
        <v>144</v>
      </c>
      <c s="10">
        <v>77</v>
      </c>
      <c s="14"/>
      <c s="13">
        <f>ROUND((H80*G80),2)</f>
      </c>
      <c r="O80">
        <f>rekapitulace!H8</f>
      </c>
      <c>
        <f>O80/100*I80</f>
      </c>
    </row>
    <row r="81" spans="5:5" ht="51">
      <c r="E81" s="15" t="s">
        <v>157</v>
      </c>
    </row>
    <row r="82" spans="5:5" ht="280.5">
      <c r="E82" s="15" t="s">
        <v>158</v>
      </c>
    </row>
    <row r="83" spans="1:16" ht="12.75" customHeight="1">
      <c r="A83" s="16"/>
      <c s="16"/>
      <c s="16" t="s">
        <v>23</v>
      </c>
      <c s="16"/>
      <c s="16" t="s">
        <v>92</v>
      </c>
      <c s="16"/>
      <c s="16"/>
      <c s="16"/>
      <c s="16">
        <f>SUM(I30:I82)</f>
      </c>
      <c r="P83">
        <f>ROUND(SUM(P30:P82),2)</f>
      </c>
    </row>
    <row r="85" spans="1:9" ht="12.75" customHeight="1">
      <c r="A85" s="9"/>
      <c s="9"/>
      <c s="9" t="s">
        <v>34</v>
      </c>
      <c s="9"/>
      <c s="9" t="s">
        <v>159</v>
      </c>
      <c s="9"/>
      <c s="11"/>
      <c s="9"/>
      <c s="11"/>
    </row>
    <row r="86" spans="1:16" ht="12.75">
      <c r="A86" s="7">
        <v>24</v>
      </c>
      <c s="7" t="s">
        <v>44</v>
      </c>
      <c s="7" t="s">
        <v>160</v>
      </c>
      <c s="7" t="s">
        <v>46</v>
      </c>
      <c s="7" t="s">
        <v>161</v>
      </c>
      <c s="7" t="s">
        <v>115</v>
      </c>
      <c s="10">
        <v>18</v>
      </c>
      <c s="14"/>
      <c s="13">
        <f>ROUND((H86*G86),2)</f>
      </c>
      <c r="O86">
        <f>rekapitulace!H8</f>
      </c>
      <c>
        <f>O86/100*I86</f>
      </c>
    </row>
    <row r="87" spans="5:5" ht="409.5">
      <c r="E87" s="15" t="s">
        <v>162</v>
      </c>
    </row>
    <row r="88" spans="1:16" ht="12.75" customHeight="1">
      <c r="A88" s="16"/>
      <c s="16"/>
      <c s="16" t="s">
        <v>34</v>
      </c>
      <c s="16"/>
      <c s="16" t="s">
        <v>159</v>
      </c>
      <c s="16"/>
      <c s="16"/>
      <c s="16"/>
      <c s="16">
        <f>SUM(I86:I87)</f>
      </c>
      <c r="P88">
        <f>ROUND(SUM(P86:P87),2)</f>
      </c>
    </row>
    <row r="90" spans="1:9" ht="12.75" customHeight="1">
      <c r="A90" s="9"/>
      <c s="9"/>
      <c s="9" t="s">
        <v>36</v>
      </c>
      <c s="9"/>
      <c s="9" t="s">
        <v>163</v>
      </c>
      <c s="9"/>
      <c s="11"/>
      <c s="9"/>
      <c s="11"/>
    </row>
    <row r="91" spans="1:16" ht="12.75">
      <c r="A91" s="7">
        <v>25</v>
      </c>
      <c s="7" t="s">
        <v>44</v>
      </c>
      <c s="7" t="s">
        <v>164</v>
      </c>
      <c s="7" t="s">
        <v>46</v>
      </c>
      <c s="7" t="s">
        <v>165</v>
      </c>
      <c s="7" t="s">
        <v>74</v>
      </c>
      <c s="10">
        <v>1.7</v>
      </c>
      <c s="14"/>
      <c s="13">
        <f>ROUND((H91*G91),2)</f>
      </c>
      <c r="O91">
        <f>rekapitulace!H8</f>
      </c>
      <c>
        <f>O91/100*I91</f>
      </c>
    </row>
    <row r="92" spans="5:5" ht="102">
      <c r="E92" s="15" t="s">
        <v>166</v>
      </c>
    </row>
    <row r="93" spans="5:5" ht="409.5">
      <c r="E93" s="15" t="s">
        <v>167</v>
      </c>
    </row>
    <row r="94" spans="1:16" ht="12.75">
      <c r="A94" s="7">
        <v>26</v>
      </c>
      <c s="7" t="s">
        <v>44</v>
      </c>
      <c s="7" t="s">
        <v>168</v>
      </c>
      <c s="7" t="s">
        <v>46</v>
      </c>
      <c s="7" t="s">
        <v>169</v>
      </c>
      <c s="7" t="s">
        <v>74</v>
      </c>
      <c s="10">
        <v>3.4</v>
      </c>
      <c s="14"/>
      <c s="13">
        <f>ROUND((H94*G94),2)</f>
      </c>
      <c r="O94">
        <f>rekapitulace!H8</f>
      </c>
      <c>
        <f>O94/100*I94</f>
      </c>
    </row>
    <row r="95" spans="5:5" ht="89.25">
      <c r="E95" s="15" t="s">
        <v>170</v>
      </c>
    </row>
    <row r="96" spans="5:5" ht="409.5">
      <c r="E96" s="15" t="s">
        <v>167</v>
      </c>
    </row>
    <row r="97" spans="1:16" ht="12.75" customHeight="1">
      <c r="A97" s="16"/>
      <c s="16"/>
      <c s="16" t="s">
        <v>36</v>
      </c>
      <c s="16"/>
      <c s="16" t="s">
        <v>163</v>
      </c>
      <c s="16"/>
      <c s="16"/>
      <c s="16"/>
      <c s="16">
        <f>SUM(I91:I96)</f>
      </c>
      <c r="P97">
        <f>ROUND(SUM(P91:P96),2)</f>
      </c>
    </row>
    <row r="99" spans="1:9" ht="12.75" customHeight="1">
      <c r="A99" s="9"/>
      <c s="9"/>
      <c s="9" t="s">
        <v>37</v>
      </c>
      <c s="9"/>
      <c s="9" t="s">
        <v>171</v>
      </c>
      <c s="9"/>
      <c s="11"/>
      <c s="9"/>
      <c s="11"/>
    </row>
    <row r="100" spans="1:16" ht="12.75">
      <c r="A100" s="7">
        <v>27</v>
      </c>
      <c s="7" t="s">
        <v>44</v>
      </c>
      <c s="7" t="s">
        <v>172</v>
      </c>
      <c s="7" t="s">
        <v>46</v>
      </c>
      <c s="7" t="s">
        <v>173</v>
      </c>
      <c s="7" t="s">
        <v>144</v>
      </c>
      <c s="10">
        <v>274.1</v>
      </c>
      <c s="14"/>
      <c s="13">
        <f>ROUND((H100*G100),2)</f>
      </c>
      <c r="O100">
        <f>rekapitulace!H8</f>
      </c>
      <c>
        <f>O100/100*I100</f>
      </c>
    </row>
    <row r="101" spans="5:5" ht="63.75">
      <c r="E101" s="15" t="s">
        <v>174</v>
      </c>
    </row>
    <row r="102" spans="5:5" ht="331.5">
      <c r="E102" s="15" t="s">
        <v>175</v>
      </c>
    </row>
    <row r="103" spans="1:16" ht="12.75">
      <c r="A103" s="7">
        <v>28</v>
      </c>
      <c s="7" t="s">
        <v>44</v>
      </c>
      <c s="7" t="s">
        <v>176</v>
      </c>
      <c s="7" t="s">
        <v>46</v>
      </c>
      <c s="7" t="s">
        <v>177</v>
      </c>
      <c s="7" t="s">
        <v>74</v>
      </c>
      <c s="10">
        <v>57.54</v>
      </c>
      <c s="14"/>
      <c s="13">
        <f>ROUND((H103*G103),2)</f>
      </c>
      <c r="O103">
        <f>rekapitulace!H8</f>
      </c>
      <c>
        <f>O103/100*I103</f>
      </c>
    </row>
    <row r="104" spans="5:5" ht="191.25">
      <c r="E104" s="15" t="s">
        <v>178</v>
      </c>
    </row>
    <row r="105" spans="5:5" ht="331.5">
      <c r="E105" s="15" t="s">
        <v>175</v>
      </c>
    </row>
    <row r="106" spans="1:16" ht="12.75">
      <c r="A106" s="7">
        <v>29</v>
      </c>
      <c s="7" t="s">
        <v>44</v>
      </c>
      <c s="7" t="s">
        <v>179</v>
      </c>
      <c s="7" t="s">
        <v>46</v>
      </c>
      <c s="7" t="s">
        <v>180</v>
      </c>
      <c s="7" t="s">
        <v>74</v>
      </c>
      <c s="10">
        <v>0.816</v>
      </c>
      <c s="14"/>
      <c s="13">
        <f>ROUND((H106*G106),2)</f>
      </c>
      <c r="O106">
        <f>rekapitulace!H8</f>
      </c>
      <c>
        <f>O106/100*I106</f>
      </c>
    </row>
    <row r="107" spans="5:5" ht="63.75">
      <c r="E107" s="15" t="s">
        <v>181</v>
      </c>
    </row>
    <row r="108" spans="5:5" ht="409.5">
      <c r="E108" s="15" t="s">
        <v>182</v>
      </c>
    </row>
    <row r="109" spans="1:16" ht="12.75">
      <c r="A109" s="7">
        <v>30</v>
      </c>
      <c s="7" t="s">
        <v>44</v>
      </c>
      <c s="7" t="s">
        <v>183</v>
      </c>
      <c s="7" t="s">
        <v>46</v>
      </c>
      <c s="7" t="s">
        <v>184</v>
      </c>
      <c s="7" t="s">
        <v>144</v>
      </c>
      <c s="10">
        <v>19.4</v>
      </c>
      <c s="14"/>
      <c s="13">
        <f>ROUND((H109*G109),2)</f>
      </c>
      <c r="O109">
        <f>rekapitulace!H8</f>
      </c>
      <c>
        <f>O109/100*I109</f>
      </c>
    </row>
    <row r="110" spans="5:5" ht="51">
      <c r="E110" s="15" t="s">
        <v>185</v>
      </c>
    </row>
    <row r="111" spans="5:5" ht="409.5">
      <c r="E111" s="15" t="s">
        <v>182</v>
      </c>
    </row>
    <row r="112" spans="1:16" ht="12.75">
      <c r="A112" s="7">
        <v>31</v>
      </c>
      <c s="7" t="s">
        <v>44</v>
      </c>
      <c s="7" t="s">
        <v>186</v>
      </c>
      <c s="7" t="s">
        <v>46</v>
      </c>
      <c s="7" t="s">
        <v>187</v>
      </c>
      <c s="7" t="s">
        <v>144</v>
      </c>
      <c s="10">
        <v>264.3</v>
      </c>
      <c s="14"/>
      <c s="13">
        <f>ROUND((H112*G112),2)</f>
      </c>
      <c r="O112">
        <f>rekapitulace!H8</f>
      </c>
      <c>
        <f>O112/100*I112</f>
      </c>
    </row>
    <row r="113" spans="5:5" ht="165.75">
      <c r="E113" s="15" t="s">
        <v>188</v>
      </c>
    </row>
    <row r="114" spans="5:5" ht="357">
      <c r="E114" s="15" t="s">
        <v>189</v>
      </c>
    </row>
    <row r="115" spans="1:16" ht="12.75">
      <c r="A115" s="7">
        <v>32</v>
      </c>
      <c s="7" t="s">
        <v>44</v>
      </c>
      <c s="7" t="s">
        <v>190</v>
      </c>
      <c s="7" t="s">
        <v>46</v>
      </c>
      <c s="7" t="s">
        <v>191</v>
      </c>
      <c s="7" t="s">
        <v>144</v>
      </c>
      <c s="10">
        <v>2172.5</v>
      </c>
      <c s="14"/>
      <c s="13">
        <f>ROUND((H115*G115),2)</f>
      </c>
      <c r="O115">
        <f>rekapitulace!H8</f>
      </c>
      <c>
        <f>O115/100*I115</f>
      </c>
    </row>
    <row r="116" spans="5:5" ht="255">
      <c r="E116" s="15" t="s">
        <v>192</v>
      </c>
    </row>
    <row r="117" spans="5:5" ht="357">
      <c r="E117" s="15" t="s">
        <v>189</v>
      </c>
    </row>
    <row r="118" spans="1:16" ht="12.75">
      <c r="A118" s="7">
        <v>33</v>
      </c>
      <c s="7" t="s">
        <v>44</v>
      </c>
      <c s="7" t="s">
        <v>193</v>
      </c>
      <c s="7" t="s">
        <v>46</v>
      </c>
      <c s="7" t="s">
        <v>194</v>
      </c>
      <c s="7" t="s">
        <v>144</v>
      </c>
      <c s="10">
        <v>1912.6</v>
      </c>
      <c s="14"/>
      <c s="13">
        <f>ROUND((H118*G118),2)</f>
      </c>
      <c r="O118">
        <f>rekapitulace!H8</f>
      </c>
      <c>
        <f>O118/100*I118</f>
      </c>
    </row>
    <row r="119" spans="5:5" ht="229.5">
      <c r="E119" s="15" t="s">
        <v>195</v>
      </c>
    </row>
    <row r="120" spans="5:5" ht="357">
      <c r="E120" s="15" t="s">
        <v>189</v>
      </c>
    </row>
    <row r="121" spans="1:16" ht="12.75">
      <c r="A121" s="7">
        <v>34</v>
      </c>
      <c s="7" t="s">
        <v>44</v>
      </c>
      <c s="7" t="s">
        <v>196</v>
      </c>
      <c s="7" t="s">
        <v>46</v>
      </c>
      <c s="7" t="s">
        <v>197</v>
      </c>
      <c s="7" t="s">
        <v>144</v>
      </c>
      <c s="10">
        <v>18</v>
      </c>
      <c s="14"/>
      <c s="13">
        <f>ROUND((H121*G121),2)</f>
      </c>
      <c r="O121">
        <f>rekapitulace!H8</f>
      </c>
      <c>
        <f>O121/100*I121</f>
      </c>
    </row>
    <row r="122" spans="5:5" ht="229.5">
      <c r="E122" s="15" t="s">
        <v>198</v>
      </c>
    </row>
    <row r="123" spans="5:5" ht="409.5">
      <c r="E123" s="15" t="s">
        <v>199</v>
      </c>
    </row>
    <row r="124" spans="1:16" ht="12.75">
      <c r="A124" s="7">
        <v>35</v>
      </c>
      <c s="7" t="s">
        <v>44</v>
      </c>
      <c s="7" t="s">
        <v>200</v>
      </c>
      <c s="7" t="s">
        <v>46</v>
      </c>
      <c s="7" t="s">
        <v>201</v>
      </c>
      <c s="7" t="s">
        <v>144</v>
      </c>
      <c s="10">
        <v>2158.9</v>
      </c>
      <c s="14"/>
      <c s="13">
        <f>ROUND((H124*G124),2)</f>
      </c>
      <c r="O124">
        <f>rekapitulace!H8</f>
      </c>
      <c>
        <f>O124/100*I124</f>
      </c>
    </row>
    <row r="125" spans="5:5" ht="204">
      <c r="E125" s="15" t="s">
        <v>202</v>
      </c>
    </row>
    <row r="126" spans="5:5" ht="409.5">
      <c r="E126" s="15" t="s">
        <v>199</v>
      </c>
    </row>
    <row r="127" spans="1:16" ht="12.75">
      <c r="A127" s="7">
        <v>36</v>
      </c>
      <c s="7" t="s">
        <v>44</v>
      </c>
      <c s="7" t="s">
        <v>203</v>
      </c>
      <c s="7" t="s">
        <v>46</v>
      </c>
      <c s="7" t="s">
        <v>204</v>
      </c>
      <c s="7" t="s">
        <v>144</v>
      </c>
      <c s="10">
        <v>2158.9</v>
      </c>
      <c s="14"/>
      <c s="13">
        <f>ROUND((H127*G127),2)</f>
      </c>
      <c r="O127">
        <f>rekapitulace!H8</f>
      </c>
      <c>
        <f>O127/100*I127</f>
      </c>
    </row>
    <row r="128" spans="5:5" ht="204">
      <c r="E128" s="15" t="s">
        <v>202</v>
      </c>
    </row>
    <row r="129" spans="5:5" ht="409.5">
      <c r="E129" s="15" t="s">
        <v>199</v>
      </c>
    </row>
    <row r="130" spans="1:16" ht="12.75" customHeight="1">
      <c r="A130" s="16"/>
      <c s="16"/>
      <c s="16" t="s">
        <v>37</v>
      </c>
      <c s="16"/>
      <c s="16" t="s">
        <v>171</v>
      </c>
      <c s="16"/>
      <c s="16"/>
      <c s="16"/>
      <c s="16">
        <f>SUM(I100:I129)</f>
      </c>
      <c r="P130">
        <f>ROUND(SUM(P100:P129),2)</f>
      </c>
    </row>
    <row r="132" spans="1:9" ht="12.75" customHeight="1">
      <c r="A132" s="9"/>
      <c s="9"/>
      <c s="9" t="s">
        <v>40</v>
      </c>
      <c s="9"/>
      <c s="9" t="s">
        <v>205</v>
      </c>
      <c s="9"/>
      <c s="11"/>
      <c s="9"/>
      <c s="11"/>
    </row>
    <row r="133" spans="1:16" ht="12.75">
      <c r="A133" s="7">
        <v>37</v>
      </c>
      <c s="7" t="s">
        <v>44</v>
      </c>
      <c s="7" t="s">
        <v>206</v>
      </c>
      <c s="7" t="s">
        <v>46</v>
      </c>
      <c s="7" t="s">
        <v>207</v>
      </c>
      <c s="7" t="s">
        <v>208</v>
      </c>
      <c s="10">
        <v>7</v>
      </c>
      <c s="14"/>
      <c s="13">
        <f>ROUND((H133*G133),2)</f>
      </c>
      <c r="O133">
        <f>rekapitulace!H8</f>
      </c>
      <c>
        <f>O133/100*I133</f>
      </c>
    </row>
    <row r="134" spans="5:5" ht="51">
      <c r="E134" s="15" t="s">
        <v>209</v>
      </c>
    </row>
    <row r="135" spans="5:5" ht="280.5">
      <c r="E135" s="15" t="s">
        <v>210</v>
      </c>
    </row>
    <row r="136" spans="1:16" ht="12.75">
      <c r="A136" s="7">
        <v>38</v>
      </c>
      <c s="7" t="s">
        <v>44</v>
      </c>
      <c s="7" t="s">
        <v>211</v>
      </c>
      <c s="7" t="s">
        <v>46</v>
      </c>
      <c s="7" t="s">
        <v>212</v>
      </c>
      <c s="7" t="s">
        <v>208</v>
      </c>
      <c s="10">
        <v>1</v>
      </c>
      <c s="14"/>
      <c s="13">
        <f>ROUND((H136*G136),2)</f>
      </c>
      <c r="O136">
        <f>rekapitulace!H8</f>
      </c>
      <c>
        <f>O136/100*I136</f>
      </c>
    </row>
    <row r="137" spans="5:5" ht="38.25">
      <c r="E137" s="15" t="s">
        <v>213</v>
      </c>
    </row>
    <row r="138" spans="5:5" ht="280.5">
      <c r="E138" s="15" t="s">
        <v>210</v>
      </c>
    </row>
    <row r="139" spans="1:16" ht="12.75">
      <c r="A139" s="7">
        <v>39</v>
      </c>
      <c s="7" t="s">
        <v>44</v>
      </c>
      <c s="7" t="s">
        <v>214</v>
      </c>
      <c s="7" t="s">
        <v>46</v>
      </c>
      <c s="7" t="s">
        <v>215</v>
      </c>
      <c s="7" t="s">
        <v>208</v>
      </c>
      <c s="10">
        <v>20</v>
      </c>
      <c s="14"/>
      <c s="13">
        <f>ROUND((H139*G139),2)</f>
      </c>
      <c r="O139">
        <f>rekapitulace!H8</f>
      </c>
      <c>
        <f>O139/100*I139</f>
      </c>
    </row>
    <row r="140" spans="5:5" ht="51">
      <c r="E140" s="15" t="s">
        <v>216</v>
      </c>
    </row>
    <row r="141" spans="5:5" ht="280.5">
      <c r="E141" s="15" t="s">
        <v>210</v>
      </c>
    </row>
    <row r="142" spans="1:16" ht="12.75">
      <c r="A142" s="7">
        <v>40</v>
      </c>
      <c s="7" t="s">
        <v>44</v>
      </c>
      <c s="7" t="s">
        <v>217</v>
      </c>
      <c s="7" t="s">
        <v>46</v>
      </c>
      <c s="7" t="s">
        <v>218</v>
      </c>
      <c s="7" t="s">
        <v>74</v>
      </c>
      <c s="10">
        <v>5.1</v>
      </c>
      <c s="14"/>
      <c s="13">
        <f>ROUND((H142*G142),2)</f>
      </c>
      <c r="O142">
        <f>rekapitulace!H8</f>
      </c>
      <c>
        <f>O142/100*I142</f>
      </c>
    </row>
    <row r="143" spans="5:5" ht="89.25">
      <c r="E143" s="15" t="s">
        <v>219</v>
      </c>
    </row>
    <row r="144" spans="5:5" ht="409.5">
      <c r="E144" s="15" t="s">
        <v>167</v>
      </c>
    </row>
    <row r="145" spans="1:16" ht="12.75" customHeight="1">
      <c r="A145" s="16"/>
      <c s="16"/>
      <c s="16" t="s">
        <v>40</v>
      </c>
      <c s="16"/>
      <c s="16" t="s">
        <v>205</v>
      </c>
      <c s="16"/>
      <c s="16"/>
      <c s="16"/>
      <c s="16">
        <f>SUM(I133:I144)</f>
      </c>
      <c r="P145">
        <f>ROUND(SUM(P133:P144),2)</f>
      </c>
    </row>
    <row r="147" spans="1:9" ht="12.75" customHeight="1">
      <c r="A147" s="9"/>
      <c s="9"/>
      <c s="9" t="s">
        <v>41</v>
      </c>
      <c s="9"/>
      <c s="9" t="s">
        <v>220</v>
      </c>
      <c s="9"/>
      <c s="11"/>
      <c s="9"/>
      <c s="11"/>
    </row>
    <row r="148" spans="1:16" ht="12.75">
      <c r="A148" s="7">
        <v>41</v>
      </c>
      <c s="7" t="s">
        <v>44</v>
      </c>
      <c s="7" t="s">
        <v>221</v>
      </c>
      <c s="7" t="s">
        <v>46</v>
      </c>
      <c s="7" t="s">
        <v>222</v>
      </c>
      <c s="7" t="s">
        <v>208</v>
      </c>
      <c s="10">
        <v>2</v>
      </c>
      <c s="14"/>
      <c s="13">
        <f>ROUND((H148*G148),2)</f>
      </c>
      <c r="O148">
        <f>rekapitulace!H8</f>
      </c>
      <c>
        <f>O148/100*I148</f>
      </c>
    </row>
    <row r="149" spans="5:5" ht="409.5">
      <c r="E149" s="15" t="s">
        <v>223</v>
      </c>
    </row>
    <row r="150" spans="1:16" ht="12.75">
      <c r="A150" s="7">
        <v>42</v>
      </c>
      <c s="7" t="s">
        <v>44</v>
      </c>
      <c s="7" t="s">
        <v>224</v>
      </c>
      <c s="7" t="s">
        <v>46</v>
      </c>
      <c s="7" t="s">
        <v>225</v>
      </c>
      <c s="7" t="s">
        <v>115</v>
      </c>
      <c s="10">
        <v>17</v>
      </c>
      <c s="14"/>
      <c s="13">
        <f>ROUND((H150*G150),2)</f>
      </c>
      <c r="O150">
        <f>rekapitulace!H8</f>
      </c>
      <c>
        <f>O150/100*I150</f>
      </c>
    </row>
    <row r="151" spans="5:5" ht="63.75">
      <c r="E151" s="15" t="s">
        <v>226</v>
      </c>
    </row>
    <row r="152" spans="5:5" ht="344.25">
      <c r="E152" s="15" t="s">
        <v>227</v>
      </c>
    </row>
    <row r="153" spans="1:16" ht="12.75">
      <c r="A153" s="7">
        <v>43</v>
      </c>
      <c s="7" t="s">
        <v>44</v>
      </c>
      <c s="7" t="s">
        <v>228</v>
      </c>
      <c s="7" t="s">
        <v>46</v>
      </c>
      <c s="7" t="s">
        <v>229</v>
      </c>
      <c s="7" t="s">
        <v>115</v>
      </c>
      <c s="10">
        <v>148.3</v>
      </c>
      <c s="14"/>
      <c s="13">
        <f>ROUND((H153*G153),2)</f>
      </c>
      <c r="O153">
        <f>rekapitulace!H8</f>
      </c>
      <c>
        <f>O153/100*I153</f>
      </c>
    </row>
    <row r="154" spans="5:5" ht="140.25">
      <c r="E154" s="15" t="s">
        <v>230</v>
      </c>
    </row>
    <row r="155" spans="5:5" ht="140.25">
      <c r="E155" s="15" t="s">
        <v>231</v>
      </c>
    </row>
    <row r="156" spans="1:16" ht="12.75">
      <c r="A156" s="7">
        <v>44</v>
      </c>
      <c s="7" t="s">
        <v>44</v>
      </c>
      <c s="7" t="s">
        <v>232</v>
      </c>
      <c s="7" t="s">
        <v>46</v>
      </c>
      <c s="7" t="s">
        <v>233</v>
      </c>
      <c s="7" t="s">
        <v>115</v>
      </c>
      <c s="10">
        <v>6</v>
      </c>
      <c s="14"/>
      <c s="13">
        <f>ROUND((H156*G156),2)</f>
      </c>
      <c r="O156">
        <f>rekapitulace!H8</f>
      </c>
      <c>
        <f>O156/100*I156</f>
      </c>
    </row>
    <row r="157" spans="5:5" ht="76.5">
      <c r="E157" s="15" t="s">
        <v>234</v>
      </c>
    </row>
    <row r="158" spans="5:5" ht="140.25">
      <c r="E158" s="15" t="s">
        <v>231</v>
      </c>
    </row>
    <row r="159" spans="1:16" ht="12.75">
      <c r="A159" s="7">
        <v>45</v>
      </c>
      <c s="7" t="s">
        <v>44</v>
      </c>
      <c s="7" t="s">
        <v>235</v>
      </c>
      <c s="7" t="s">
        <v>46</v>
      </c>
      <c s="7" t="s">
        <v>236</v>
      </c>
      <c s="7" t="s">
        <v>115</v>
      </c>
      <c s="10">
        <v>154.5</v>
      </c>
      <c s="14"/>
      <c s="13">
        <f>ROUND((H159*G159),2)</f>
      </c>
      <c r="O159">
        <f>rekapitulace!H8</f>
      </c>
      <c>
        <f>O159/100*I159</f>
      </c>
    </row>
    <row r="160" spans="5:5" ht="51">
      <c r="E160" s="15" t="s">
        <v>237</v>
      </c>
    </row>
    <row r="161" spans="5:5" ht="242.25">
      <c r="E161" s="15" t="s">
        <v>238</v>
      </c>
    </row>
    <row r="162" spans="1:16" ht="12.75">
      <c r="A162" s="7">
        <v>46</v>
      </c>
      <c s="7" t="s">
        <v>44</v>
      </c>
      <c s="7" t="s">
        <v>239</v>
      </c>
      <c s="7" t="s">
        <v>46</v>
      </c>
      <c s="7" t="s">
        <v>240</v>
      </c>
      <c s="7" t="s">
        <v>74</v>
      </c>
      <c s="10">
        <v>0.9</v>
      </c>
      <c s="14"/>
      <c s="13">
        <f>ROUND((H162*G162),2)</f>
      </c>
      <c r="O162">
        <f>rekapitulace!H8</f>
      </c>
      <c>
        <f>O162/100*I162</f>
      </c>
    </row>
    <row r="163" spans="5:5" ht="89.25">
      <c r="E163" s="15" t="s">
        <v>241</v>
      </c>
    </row>
    <row r="164" spans="5:5" ht="409.5">
      <c r="E164" s="15" t="s">
        <v>242</v>
      </c>
    </row>
    <row r="165" spans="1:16" ht="12.75">
      <c r="A165" s="7">
        <v>47</v>
      </c>
      <c s="7" t="s">
        <v>44</v>
      </c>
      <c s="7" t="s">
        <v>243</v>
      </c>
      <c s="7" t="s">
        <v>46</v>
      </c>
      <c s="7" t="s">
        <v>244</v>
      </c>
      <c s="7" t="s">
        <v>115</v>
      </c>
      <c s="10">
        <v>16</v>
      </c>
      <c s="14"/>
      <c s="13">
        <f>ROUND((H165*G165),2)</f>
      </c>
      <c r="O165">
        <f>rekapitulace!H8</f>
      </c>
      <c>
        <f>O165/100*I165</f>
      </c>
    </row>
    <row r="166" spans="5:5" ht="76.5">
      <c r="E166" s="15" t="s">
        <v>245</v>
      </c>
    </row>
    <row r="167" spans="5:5" ht="409.5">
      <c r="E167" s="15" t="s">
        <v>246</v>
      </c>
    </row>
    <row r="168" spans="1:16" ht="12.75">
      <c r="A168" s="7">
        <v>48</v>
      </c>
      <c s="7" t="s">
        <v>44</v>
      </c>
      <c s="7" t="s">
        <v>247</v>
      </c>
      <c s="7" t="s">
        <v>46</v>
      </c>
      <c s="7" t="s">
        <v>248</v>
      </c>
      <c s="7" t="s">
        <v>208</v>
      </c>
      <c s="10">
        <v>1</v>
      </c>
      <c s="14"/>
      <c s="13">
        <f>ROUND((H168*G168),2)</f>
      </c>
      <c r="O168">
        <f>rekapitulace!H8</f>
      </c>
      <c>
        <f>O168/100*I168</f>
      </c>
    </row>
    <row r="169" spans="5:5" ht="409.5">
      <c r="E169" s="15" t="s">
        <v>249</v>
      </c>
    </row>
    <row r="170" spans="1:16" ht="12.75" customHeight="1">
      <c r="A170" s="16"/>
      <c s="16"/>
      <c s="16" t="s">
        <v>41</v>
      </c>
      <c s="16"/>
      <c s="16" t="s">
        <v>220</v>
      </c>
      <c s="16"/>
      <c s="16"/>
      <c s="16"/>
      <c s="16">
        <f>SUM(I148:I169)</f>
      </c>
      <c r="P170">
        <f>ROUND(SUM(P148:P169),2)</f>
      </c>
    </row>
    <row r="172" spans="1:16" ht="12.75" customHeight="1">
      <c r="A172" s="16"/>
      <c s="16"/>
      <c s="16"/>
      <c s="16"/>
      <c s="16" t="s">
        <v>62</v>
      </c>
      <c s="16"/>
      <c s="16"/>
      <c s="16"/>
      <c s="16">
        <f>+I27+I83+I88+I97+I130+I145+I170</f>
      </c>
      <c r="P172">
        <f>+P27+P83+P88+P97+P130+P145+P170</f>
      </c>
    </row>
    <row r="174" spans="1:9" ht="12.75" customHeight="1">
      <c r="A174" s="9" t="s">
        <v>63</v>
      </c>
      <c s="9"/>
      <c s="9"/>
      <c s="9"/>
      <c s="9"/>
      <c s="9"/>
      <c s="9"/>
      <c s="9"/>
      <c s="9"/>
    </row>
    <row r="175" spans="1:9" ht="12.75" customHeight="1">
      <c r="A175" s="9"/>
      <c s="9"/>
      <c s="9"/>
      <c s="9"/>
      <c s="9" t="s">
        <v>64</v>
      </c>
      <c s="9"/>
      <c s="9"/>
      <c s="9"/>
      <c s="9"/>
    </row>
    <row r="176" spans="1:16" ht="12.75" customHeight="1">
      <c r="A176" s="16"/>
      <c s="16"/>
      <c s="16"/>
      <c s="16"/>
      <c s="16" t="s">
        <v>65</v>
      </c>
      <c s="16"/>
      <c s="16"/>
      <c s="16"/>
      <c s="16">
        <v>0</v>
      </c>
      <c r="P176">
        <v>0</v>
      </c>
    </row>
    <row r="177" spans="1:9" ht="12.75" customHeight="1">
      <c r="A177" s="16"/>
      <c s="16"/>
      <c s="16"/>
      <c s="16"/>
      <c s="16" t="s">
        <v>66</v>
      </c>
      <c s="16"/>
      <c s="16"/>
      <c s="16"/>
      <c s="16"/>
    </row>
    <row r="178" spans="1:16" ht="12.75" customHeight="1">
      <c r="A178" s="16"/>
      <c s="16"/>
      <c s="16"/>
      <c s="16"/>
      <c s="16" t="s">
        <v>67</v>
      </c>
      <c s="16"/>
      <c s="16"/>
      <c s="16"/>
      <c s="16">
        <v>0</v>
      </c>
      <c r="P178">
        <v>0</v>
      </c>
    </row>
    <row r="179" spans="1:16" ht="12.75" customHeight="1">
      <c r="A179" s="16"/>
      <c s="16"/>
      <c s="16"/>
      <c s="16"/>
      <c s="16" t="s">
        <v>68</v>
      </c>
      <c s="16"/>
      <c s="16"/>
      <c s="16"/>
      <c s="16">
        <f>I176+I178</f>
      </c>
      <c r="P179">
        <f>P176+P178</f>
      </c>
    </row>
    <row r="181" spans="1:16" ht="12.75" customHeight="1">
      <c r="A181" s="16"/>
      <c s="16"/>
      <c s="16"/>
      <c s="16"/>
      <c s="16" t="s">
        <v>68</v>
      </c>
      <c s="16"/>
      <c s="16"/>
      <c s="16"/>
      <c s="16">
        <f>I172+I179</f>
      </c>
      <c r="P181">
        <f>P172+P179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/>
      <c s="5" t="s">
        <v>19</v>
      </c>
    </row>
    <row r="5" spans="1:5" ht="12.75" customHeight="1">
      <c r="A5" t="s">
        <v>16</v>
      </c>
      <c r="C5" s="5" t="s">
        <v>250</v>
      </c>
      <c s="5"/>
      <c s="5" t="s">
        <v>251</v>
      </c>
    </row>
    <row r="6" spans="1:5" ht="12.75" customHeight="1">
      <c r="A6" t="s">
        <v>17</v>
      </c>
      <c r="C6" s="5" t="s">
        <v>250</v>
      </c>
      <c s="5"/>
      <c s="5" t="s">
        <v>251</v>
      </c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9" ht="14.25">
      <c r="A10" s="4" t="s">
        <v>23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</row>
    <row r="11" spans="1:9" ht="12.75" customHeight="1">
      <c r="A11" s="9"/>
      <c s="9"/>
      <c s="9" t="s">
        <v>43</v>
      </c>
      <c s="9"/>
      <c s="9" t="s">
        <v>42</v>
      </c>
      <c s="9"/>
      <c s="11"/>
      <c s="9"/>
      <c s="11"/>
    </row>
    <row r="12" spans="1:16" ht="12.75">
      <c r="A12" s="7">
        <v>1</v>
      </c>
      <c s="7" t="s">
        <v>44</v>
      </c>
      <c s="7" t="s">
        <v>71</v>
      </c>
      <c s="7" t="s">
        <v>72</v>
      </c>
      <c s="7" t="s">
        <v>73</v>
      </c>
      <c s="7" t="s">
        <v>74</v>
      </c>
      <c s="10">
        <v>416.015</v>
      </c>
      <c s="14"/>
      <c s="13">
        <f>ROUND((H12*G12),2)</f>
      </c>
      <c r="O12">
        <f>rekapitulace!H8</f>
      </c>
      <c>
        <f>O12/100*I12</f>
      </c>
    </row>
    <row r="13" spans="5:5" ht="408">
      <c r="E13" s="15" t="s">
        <v>252</v>
      </c>
    </row>
    <row r="14" spans="5:5" ht="153">
      <c r="E14" s="15" t="s">
        <v>76</v>
      </c>
    </row>
    <row r="15" spans="1:16" ht="12.75">
      <c r="A15" s="7">
        <v>2</v>
      </c>
      <c s="7" t="s">
        <v>44</v>
      </c>
      <c s="7" t="s">
        <v>77</v>
      </c>
      <c s="7" t="s">
        <v>78</v>
      </c>
      <c s="7" t="s">
        <v>79</v>
      </c>
      <c s="7" t="s">
        <v>80</v>
      </c>
      <c s="10">
        <v>177.768</v>
      </c>
      <c s="14"/>
      <c s="13">
        <f>ROUND((H15*G15),2)</f>
      </c>
      <c r="O15">
        <f>rekapitulace!H8</f>
      </c>
      <c>
        <f>O15/100*I15</f>
      </c>
    </row>
    <row r="16" spans="5:5" ht="76.5">
      <c r="E16" s="15" t="s">
        <v>253</v>
      </c>
    </row>
    <row r="17" spans="5:5" ht="153">
      <c r="E17" s="15" t="s">
        <v>76</v>
      </c>
    </row>
    <row r="18" spans="1:16" ht="12.75">
      <c r="A18" s="7">
        <v>3</v>
      </c>
      <c s="7" t="s">
        <v>44</v>
      </c>
      <c s="7" t="s">
        <v>77</v>
      </c>
      <c s="7" t="s">
        <v>82</v>
      </c>
      <c s="7" t="s">
        <v>83</v>
      </c>
      <c s="7" t="s">
        <v>80</v>
      </c>
      <c s="10">
        <v>11.43</v>
      </c>
      <c s="14"/>
      <c s="13">
        <f>ROUND((H18*G18),2)</f>
      </c>
      <c r="O18">
        <f>rekapitulace!H8</f>
      </c>
      <c>
        <f>O18/100*I18</f>
      </c>
    </row>
    <row r="19" spans="5:5" ht="178.5">
      <c r="E19" s="15" t="s">
        <v>254</v>
      </c>
    </row>
    <row r="20" spans="5:5" ht="153">
      <c r="E20" s="15" t="s">
        <v>76</v>
      </c>
    </row>
    <row r="21" spans="1:16" ht="12.75">
      <c r="A21" s="7">
        <v>4</v>
      </c>
      <c s="7" t="s">
        <v>44</v>
      </c>
      <c s="7" t="s">
        <v>77</v>
      </c>
      <c s="7" t="s">
        <v>85</v>
      </c>
      <c s="7" t="s">
        <v>86</v>
      </c>
      <c s="7" t="s">
        <v>80</v>
      </c>
      <c s="10">
        <v>650.106</v>
      </c>
      <c s="14"/>
      <c s="13">
        <f>ROUND((H21*G21),2)</f>
      </c>
      <c r="O21">
        <f>rekapitulace!H8</f>
      </c>
      <c>
        <f>O21/100*I21</f>
      </c>
    </row>
    <row r="22" spans="5:5" ht="63.75">
      <c r="E22" s="15" t="s">
        <v>255</v>
      </c>
    </row>
    <row r="23" spans="5:5" ht="153">
      <c r="E23" s="15" t="s">
        <v>76</v>
      </c>
    </row>
    <row r="24" spans="1:16" ht="12.75">
      <c r="A24" s="7">
        <v>5</v>
      </c>
      <c s="7" t="s">
        <v>44</v>
      </c>
      <c s="7" t="s">
        <v>88</v>
      </c>
      <c s="7" t="s">
        <v>46</v>
      </c>
      <c s="7" t="s">
        <v>89</v>
      </c>
      <c s="7" t="s">
        <v>74</v>
      </c>
      <c s="10">
        <v>11.2</v>
      </c>
      <c s="14"/>
      <c s="13">
        <f>ROUND((H24*G24),2)</f>
      </c>
      <c r="O24">
        <f>rekapitulace!H8</f>
      </c>
      <c>
        <f>O24/100*I24</f>
      </c>
    </row>
    <row r="25" spans="5:5" ht="76.5">
      <c r="E25" s="15" t="s">
        <v>256</v>
      </c>
    </row>
    <row r="26" spans="5:5" ht="153">
      <c r="E26" s="15" t="s">
        <v>91</v>
      </c>
    </row>
    <row r="27" spans="1:16" ht="12.75" customHeight="1">
      <c r="A27" s="16"/>
      <c s="16"/>
      <c s="16" t="s">
        <v>43</v>
      </c>
      <c s="16"/>
      <c s="16" t="s">
        <v>42</v>
      </c>
      <c s="16"/>
      <c s="16"/>
      <c s="16"/>
      <c s="16">
        <f>SUM(I12:I26)</f>
      </c>
      <c r="P27">
        <f>ROUND(SUM(P12:P26),2)</f>
      </c>
    </row>
    <row r="29" spans="1:9" ht="12.75" customHeight="1">
      <c r="A29" s="9"/>
      <c s="9"/>
      <c s="9" t="s">
        <v>23</v>
      </c>
      <c s="9"/>
      <c s="9" t="s">
        <v>92</v>
      </c>
      <c s="9"/>
      <c s="11"/>
      <c s="9"/>
      <c s="11"/>
    </row>
    <row r="30" spans="1:16" ht="12.75">
      <c r="A30" s="7">
        <v>6</v>
      </c>
      <c s="7" t="s">
        <v>44</v>
      </c>
      <c s="7" t="s">
        <v>257</v>
      </c>
      <c s="7" t="s">
        <v>46</v>
      </c>
      <c s="7" t="s">
        <v>258</v>
      </c>
      <c s="7" t="s">
        <v>74</v>
      </c>
      <c s="10">
        <v>2.2</v>
      </c>
      <c s="14"/>
      <c s="13">
        <f>ROUND((H30*G30),2)</f>
      </c>
      <c r="O30">
        <f>rekapitulace!H8</f>
      </c>
      <c>
        <f>O30/100*I30</f>
      </c>
    </row>
    <row r="31" spans="5:5" ht="63.75">
      <c r="E31" s="15" t="s">
        <v>259</v>
      </c>
    </row>
    <row r="32" spans="5:5" ht="409.5">
      <c r="E32" s="15" t="s">
        <v>96</v>
      </c>
    </row>
    <row r="33" spans="1:16" ht="12.75">
      <c r="A33" s="7">
        <v>7</v>
      </c>
      <c s="7" t="s">
        <v>44</v>
      </c>
      <c s="7" t="s">
        <v>97</v>
      </c>
      <c s="7" t="s">
        <v>46</v>
      </c>
      <c s="7" t="s">
        <v>98</v>
      </c>
      <c s="7" t="s">
        <v>74</v>
      </c>
      <c s="10">
        <v>325.053</v>
      </c>
      <c s="14"/>
      <c s="13">
        <f>ROUND((H33*G33),2)</f>
      </c>
      <c r="O33">
        <f>rekapitulace!H8</f>
      </c>
      <c>
        <f>O33/100*I33</f>
      </c>
    </row>
    <row r="34" spans="5:5" ht="114.75">
      <c r="E34" s="15" t="s">
        <v>260</v>
      </c>
    </row>
    <row r="35" spans="5:5" ht="409.5">
      <c r="E35" s="15" t="s">
        <v>96</v>
      </c>
    </row>
    <row r="36" spans="1:16" ht="12.75">
      <c r="A36" s="7">
        <v>8</v>
      </c>
      <c s="7" t="s">
        <v>44</v>
      </c>
      <c s="7" t="s">
        <v>100</v>
      </c>
      <c s="7" t="s">
        <v>46</v>
      </c>
      <c s="7" t="s">
        <v>101</v>
      </c>
      <c s="7" t="s">
        <v>74</v>
      </c>
      <c s="10">
        <v>74.07</v>
      </c>
      <c s="14"/>
      <c s="13">
        <f>ROUND((H36*G36),2)</f>
      </c>
      <c r="O36">
        <f>rekapitulace!H8</f>
      </c>
      <c>
        <f>O36/100*I36</f>
      </c>
    </row>
    <row r="37" spans="5:5" ht="76.5">
      <c r="E37" s="15" t="s">
        <v>261</v>
      </c>
    </row>
    <row r="38" spans="5:5" ht="409.5">
      <c r="E38" s="15" t="s">
        <v>96</v>
      </c>
    </row>
    <row r="39" spans="1:16" ht="12.75">
      <c r="A39" s="7">
        <v>9</v>
      </c>
      <c s="7" t="s">
        <v>44</v>
      </c>
      <c s="7" t="s">
        <v>103</v>
      </c>
      <c s="7" t="s">
        <v>46</v>
      </c>
      <c s="7" t="s">
        <v>104</v>
      </c>
      <c s="7" t="s">
        <v>74</v>
      </c>
      <c s="10">
        <v>74.294</v>
      </c>
      <c s="14"/>
      <c s="13">
        <f>ROUND((H39*G39),2)</f>
      </c>
      <c r="O39">
        <f>rekapitulace!H8</f>
      </c>
      <c>
        <f>O39/100*I39</f>
      </c>
    </row>
    <row r="40" spans="5:5" ht="102">
      <c r="E40" s="15" t="s">
        <v>262</v>
      </c>
    </row>
    <row r="41" spans="5:5" ht="409.5">
      <c r="E41" s="15" t="s">
        <v>96</v>
      </c>
    </row>
    <row r="42" spans="1:16" ht="12.75">
      <c r="A42" s="7">
        <v>10</v>
      </c>
      <c s="7" t="s">
        <v>44</v>
      </c>
      <c s="7" t="s">
        <v>106</v>
      </c>
      <c s="7" t="s">
        <v>46</v>
      </c>
      <c s="7" t="s">
        <v>107</v>
      </c>
      <c s="7" t="s">
        <v>74</v>
      </c>
      <c s="10">
        <v>9.7</v>
      </c>
      <c s="14"/>
      <c s="13">
        <f>ROUND((H42*G42),2)</f>
      </c>
      <c r="O42">
        <f>rekapitulace!H8</f>
      </c>
      <c>
        <f>O42/100*I42</f>
      </c>
    </row>
    <row r="43" spans="5:5" ht="38.25">
      <c r="E43" s="15" t="s">
        <v>263</v>
      </c>
    </row>
    <row r="44" spans="5:5" ht="409.5">
      <c r="E44" s="15" t="s">
        <v>109</v>
      </c>
    </row>
    <row r="45" spans="1:16" ht="12.75">
      <c r="A45" s="7">
        <v>11</v>
      </c>
      <c s="7" t="s">
        <v>44</v>
      </c>
      <c s="7" t="s">
        <v>106</v>
      </c>
      <c s="7" t="s">
        <v>110</v>
      </c>
      <c s="7" t="s">
        <v>111</v>
      </c>
      <c s="7" t="s">
        <v>74</v>
      </c>
      <c s="10">
        <v>391.4</v>
      </c>
      <c s="14"/>
      <c s="13">
        <f>ROUND((H45*G45),2)</f>
      </c>
      <c r="O45">
        <f>rekapitulace!H8</f>
      </c>
      <c>
        <f>O45/100*I45</f>
      </c>
    </row>
    <row r="46" spans="5:5" ht="293.25">
      <c r="E46" s="15" t="s">
        <v>264</v>
      </c>
    </row>
    <row r="47" spans="5:5" ht="409.5">
      <c r="E47" s="15" t="s">
        <v>109</v>
      </c>
    </row>
    <row r="48" spans="1:16" ht="12.75">
      <c r="A48" s="7">
        <v>12</v>
      </c>
      <c s="7" t="s">
        <v>44</v>
      </c>
      <c s="7" t="s">
        <v>265</v>
      </c>
      <c s="7" t="s">
        <v>46</v>
      </c>
      <c s="7" t="s">
        <v>266</v>
      </c>
      <c s="7" t="s">
        <v>144</v>
      </c>
      <c s="10">
        <v>157.4</v>
      </c>
      <c s="14"/>
      <c s="13">
        <f>ROUND((H48*G48),2)</f>
      </c>
      <c r="O48">
        <f>rekapitulace!H8</f>
      </c>
      <c>
        <f>O48/100*I48</f>
      </c>
    </row>
    <row r="49" spans="5:5" ht="51">
      <c r="E49" s="15" t="s">
        <v>267</v>
      </c>
    </row>
    <row r="50" spans="5:5" ht="409.5">
      <c r="E50" s="15" t="s">
        <v>117</v>
      </c>
    </row>
    <row r="51" spans="1:16" ht="12.75">
      <c r="A51" s="7">
        <v>13</v>
      </c>
      <c s="7" t="s">
        <v>44</v>
      </c>
      <c s="7" t="s">
        <v>113</v>
      </c>
      <c s="7" t="s">
        <v>46</v>
      </c>
      <c s="7" t="s">
        <v>268</v>
      </c>
      <c s="7" t="s">
        <v>115</v>
      </c>
      <c s="10">
        <v>29</v>
      </c>
      <c s="14"/>
      <c s="13">
        <f>ROUND((H51*G51),2)</f>
      </c>
      <c r="O51">
        <f>rekapitulace!H8</f>
      </c>
      <c>
        <f>O51/100*I51</f>
      </c>
    </row>
    <row r="52" spans="5:5" ht="51">
      <c r="E52" s="15" t="s">
        <v>116</v>
      </c>
    </row>
    <row r="53" spans="5:5" ht="409.5">
      <c r="E53" s="15" t="s">
        <v>117</v>
      </c>
    </row>
    <row r="54" spans="1:16" ht="12.75">
      <c r="A54" s="7">
        <v>14</v>
      </c>
      <c s="7" t="s">
        <v>44</v>
      </c>
      <c s="7" t="s">
        <v>118</v>
      </c>
      <c s="7" t="s">
        <v>46</v>
      </c>
      <c s="7" t="s">
        <v>269</v>
      </c>
      <c s="7" t="s">
        <v>115</v>
      </c>
      <c s="10">
        <v>6.5</v>
      </c>
      <c s="14"/>
      <c s="13">
        <f>ROUND((H54*G54),2)</f>
      </c>
      <c r="O54">
        <f>rekapitulace!H8</f>
      </c>
      <c>
        <f>O54/100*I54</f>
      </c>
    </row>
    <row r="55" spans="5:5" ht="63.75">
      <c r="E55" s="15" t="s">
        <v>270</v>
      </c>
    </row>
    <row r="56" spans="5:5" ht="409.5">
      <c r="E56" s="15" t="s">
        <v>117</v>
      </c>
    </row>
    <row r="57" spans="1:16" ht="12.75">
      <c r="A57" s="7">
        <v>15</v>
      </c>
      <c s="7" t="s">
        <v>44</v>
      </c>
      <c s="7" t="s">
        <v>126</v>
      </c>
      <c s="7" t="s">
        <v>46</v>
      </c>
      <c s="7" t="s">
        <v>127</v>
      </c>
      <c s="7" t="s">
        <v>74</v>
      </c>
      <c s="10">
        <v>391.4</v>
      </c>
      <c s="14"/>
      <c s="13">
        <f>ROUND((H57*G57),2)</f>
      </c>
      <c r="O57">
        <f>rekapitulace!H8</f>
      </c>
      <c>
        <f>O57/100*I57</f>
      </c>
    </row>
    <row r="58" spans="5:5" ht="102">
      <c r="E58" s="15" t="s">
        <v>271</v>
      </c>
    </row>
    <row r="59" spans="5:5" ht="409.5">
      <c r="E59" s="15" t="s">
        <v>129</v>
      </c>
    </row>
    <row r="60" spans="1:16" ht="12.75">
      <c r="A60" s="7">
        <v>16</v>
      </c>
      <c s="7" t="s">
        <v>44</v>
      </c>
      <c s="7" t="s">
        <v>130</v>
      </c>
      <c s="7" t="s">
        <v>46</v>
      </c>
      <c s="7" t="s">
        <v>131</v>
      </c>
      <c s="7" t="s">
        <v>74</v>
      </c>
      <c s="10">
        <v>387.1</v>
      </c>
      <c s="14"/>
      <c s="13">
        <f>ROUND((H60*G60),2)</f>
      </c>
      <c r="O60">
        <f>rekapitulace!H8</f>
      </c>
      <c>
        <f>O60/100*I60</f>
      </c>
    </row>
    <row r="61" spans="5:5" ht="38.25">
      <c r="E61" s="15" t="s">
        <v>272</v>
      </c>
    </row>
    <row r="62" spans="5:5" ht="409.5">
      <c r="E62" s="15" t="s">
        <v>133</v>
      </c>
    </row>
    <row r="63" spans="1:16" ht="12.75">
      <c r="A63" s="7">
        <v>17</v>
      </c>
      <c s="7" t="s">
        <v>44</v>
      </c>
      <c s="7" t="s">
        <v>134</v>
      </c>
      <c s="7" t="s">
        <v>46</v>
      </c>
      <c s="7" t="s">
        <v>135</v>
      </c>
      <c s="7" t="s">
        <v>74</v>
      </c>
      <c s="10">
        <v>9.7</v>
      </c>
      <c s="14"/>
      <c s="13">
        <f>ROUND((H63*G63),2)</f>
      </c>
      <c r="O63">
        <f>rekapitulace!H8</f>
      </c>
      <c>
        <f>O63/100*I63</f>
      </c>
    </row>
    <row r="64" spans="5:5" ht="38.25">
      <c r="E64" s="15" t="s">
        <v>273</v>
      </c>
    </row>
    <row r="65" spans="5:5" ht="409.5">
      <c r="E65" s="15" t="s">
        <v>137</v>
      </c>
    </row>
    <row r="66" spans="1:16" ht="12.75">
      <c r="A66" s="7">
        <v>18</v>
      </c>
      <c s="7" t="s">
        <v>44</v>
      </c>
      <c s="7" t="s">
        <v>142</v>
      </c>
      <c s="7" t="s">
        <v>46</v>
      </c>
      <c s="7" t="s">
        <v>143</v>
      </c>
      <c s="7" t="s">
        <v>144</v>
      </c>
      <c s="10">
        <v>1374.1</v>
      </c>
      <c s="14"/>
      <c s="13">
        <f>ROUND((H66*G66),2)</f>
      </c>
      <c r="O66">
        <f>rekapitulace!H8</f>
      </c>
      <c>
        <f>O66/100*I66</f>
      </c>
    </row>
    <row r="67" spans="5:5" ht="89.25">
      <c r="E67" s="15" t="s">
        <v>274</v>
      </c>
    </row>
    <row r="68" spans="5:5" ht="153">
      <c r="E68" s="15" t="s">
        <v>146</v>
      </c>
    </row>
    <row r="69" spans="1:16" ht="12.75">
      <c r="A69" s="7">
        <v>19</v>
      </c>
      <c s="7" t="s">
        <v>44</v>
      </c>
      <c s="7" t="s">
        <v>275</v>
      </c>
      <c s="7" t="s">
        <v>46</v>
      </c>
      <c s="7" t="s">
        <v>276</v>
      </c>
      <c s="7" t="s">
        <v>74</v>
      </c>
      <c s="10">
        <v>11.2</v>
      </c>
      <c s="14"/>
      <c s="13">
        <f>ROUND((H69*G69),2)</f>
      </c>
      <c r="O69">
        <f>rekapitulace!H8</f>
      </c>
      <c>
        <f>O69/100*I69</f>
      </c>
    </row>
    <row r="70" spans="5:5" ht="76.5">
      <c r="E70" s="15" t="s">
        <v>277</v>
      </c>
    </row>
    <row r="71" spans="5:5" ht="204">
      <c r="E71" s="15" t="s">
        <v>278</v>
      </c>
    </row>
    <row r="72" spans="1:16" ht="12.75">
      <c r="A72" s="7">
        <v>20</v>
      </c>
      <c s="7" t="s">
        <v>44</v>
      </c>
      <c s="7" t="s">
        <v>151</v>
      </c>
      <c s="7" t="s">
        <v>46</v>
      </c>
      <c s="7" t="s">
        <v>152</v>
      </c>
      <c s="7" t="s">
        <v>144</v>
      </c>
      <c s="10">
        <v>74.667</v>
      </c>
      <c s="14"/>
      <c s="13">
        <f>ROUND((H72*G72),2)</f>
      </c>
      <c r="O72">
        <f>rekapitulace!H8</f>
      </c>
      <c>
        <f>O72/100*I72</f>
      </c>
    </row>
    <row r="73" spans="5:5" ht="63.75">
      <c r="E73" s="15" t="s">
        <v>279</v>
      </c>
    </row>
    <row r="74" spans="5:5" ht="191.25">
      <c r="E74" s="15" t="s">
        <v>154</v>
      </c>
    </row>
    <row r="75" spans="1:16" ht="12.75">
      <c r="A75" s="7">
        <v>21</v>
      </c>
      <c s="7" t="s">
        <v>44</v>
      </c>
      <c s="7" t="s">
        <v>155</v>
      </c>
      <c s="7" t="s">
        <v>46</v>
      </c>
      <c s="7" t="s">
        <v>156</v>
      </c>
      <c s="7" t="s">
        <v>144</v>
      </c>
      <c s="10">
        <v>74.667</v>
      </c>
      <c s="14"/>
      <c s="13">
        <f>ROUND((H75*G75),2)</f>
      </c>
      <c r="O75">
        <f>rekapitulace!H8</f>
      </c>
      <c>
        <f>O75/100*I75</f>
      </c>
    </row>
    <row r="76" spans="5:5" ht="63.75">
      <c r="E76" s="15" t="s">
        <v>280</v>
      </c>
    </row>
    <row r="77" spans="5:5" ht="280.5">
      <c r="E77" s="15" t="s">
        <v>158</v>
      </c>
    </row>
    <row r="78" spans="1:16" ht="12.75" customHeight="1">
      <c r="A78" s="16"/>
      <c s="16"/>
      <c s="16" t="s">
        <v>23</v>
      </c>
      <c s="16"/>
      <c s="16" t="s">
        <v>92</v>
      </c>
      <c s="16"/>
      <c s="16"/>
      <c s="16"/>
      <c s="16">
        <f>SUM(I30:I77)</f>
      </c>
      <c r="P78">
        <f>ROUND(SUM(P30:P77),2)</f>
      </c>
    </row>
    <row r="80" spans="1:9" ht="12.75" customHeight="1">
      <c r="A80" s="9"/>
      <c s="9"/>
      <c s="9" t="s">
        <v>34</v>
      </c>
      <c s="9"/>
      <c s="9" t="s">
        <v>159</v>
      </c>
      <c s="9"/>
      <c s="11"/>
      <c s="9"/>
      <c s="11"/>
    </row>
    <row r="81" spans="1:16" ht="12.75">
      <c r="A81" s="7">
        <v>22</v>
      </c>
      <c s="7" t="s">
        <v>44</v>
      </c>
      <c s="7" t="s">
        <v>160</v>
      </c>
      <c s="7" t="s">
        <v>46</v>
      </c>
      <c s="7" t="s">
        <v>161</v>
      </c>
      <c s="7" t="s">
        <v>115</v>
      </c>
      <c s="10">
        <v>203</v>
      </c>
      <c s="14"/>
      <c s="13">
        <f>ROUND((H81*G81),2)</f>
      </c>
      <c r="O81">
        <f>rekapitulace!H8</f>
      </c>
      <c>
        <f>O81/100*I81</f>
      </c>
    </row>
    <row r="82" spans="5:5" ht="409.5">
      <c r="E82" s="15" t="s">
        <v>162</v>
      </c>
    </row>
    <row r="83" spans="1:16" ht="12.75" customHeight="1">
      <c r="A83" s="16"/>
      <c s="16"/>
      <c s="16" t="s">
        <v>34</v>
      </c>
      <c s="16"/>
      <c s="16" t="s">
        <v>159</v>
      </c>
      <c s="16"/>
      <c s="16"/>
      <c s="16"/>
      <c s="16">
        <f>SUM(I81:I82)</f>
      </c>
      <c r="P83">
        <f>ROUND(SUM(P81:P82),2)</f>
      </c>
    </row>
    <row r="85" spans="1:9" ht="12.75" customHeight="1">
      <c r="A85" s="9"/>
      <c s="9"/>
      <c s="9" t="s">
        <v>36</v>
      </c>
      <c s="9"/>
      <c s="9" t="s">
        <v>163</v>
      </c>
      <c s="9"/>
      <c s="11"/>
      <c s="9"/>
      <c s="11"/>
    </row>
    <row r="86" spans="1:16" ht="12.75">
      <c r="A86" s="7">
        <v>23</v>
      </c>
      <c s="7" t="s">
        <v>44</v>
      </c>
      <c s="7" t="s">
        <v>164</v>
      </c>
      <c s="7" t="s">
        <v>46</v>
      </c>
      <c s="7" t="s">
        <v>165</v>
      </c>
      <c s="7" t="s">
        <v>74</v>
      </c>
      <c s="10">
        <v>0.65</v>
      </c>
      <c s="14"/>
      <c s="13">
        <f>ROUND((H86*G86),2)</f>
      </c>
      <c r="O86">
        <f>rekapitulace!H8</f>
      </c>
      <c>
        <f>O86/100*I86</f>
      </c>
    </row>
    <row r="87" spans="5:5" ht="102">
      <c r="E87" s="15" t="s">
        <v>281</v>
      </c>
    </row>
    <row r="88" spans="5:5" ht="409.5">
      <c r="E88" s="15" t="s">
        <v>167</v>
      </c>
    </row>
    <row r="89" spans="1:16" ht="12.75">
      <c r="A89" s="7">
        <v>24</v>
      </c>
      <c s="7" t="s">
        <v>44</v>
      </c>
      <c s="7" t="s">
        <v>282</v>
      </c>
      <c s="7" t="s">
        <v>46</v>
      </c>
      <c s="7" t="s">
        <v>283</v>
      </c>
      <c s="7" t="s">
        <v>74</v>
      </c>
      <c s="10">
        <v>1.666</v>
      </c>
      <c s="14"/>
      <c s="13">
        <f>ROUND((H89*G89),2)</f>
      </c>
      <c r="O89">
        <f>rekapitulace!H8</f>
      </c>
      <c>
        <f>O89/100*I89</f>
      </c>
    </row>
    <row r="90" spans="5:5" ht="89.25">
      <c r="E90" s="15" t="s">
        <v>284</v>
      </c>
    </row>
    <row r="91" spans="5:5" ht="409.5">
      <c r="E91" s="15" t="s">
        <v>167</v>
      </c>
    </row>
    <row r="92" spans="1:16" ht="12.75">
      <c r="A92" s="7">
        <v>25</v>
      </c>
      <c s="7" t="s">
        <v>44</v>
      </c>
      <c s="7" t="s">
        <v>168</v>
      </c>
      <c s="7" t="s">
        <v>46</v>
      </c>
      <c s="7" t="s">
        <v>169</v>
      </c>
      <c s="7" t="s">
        <v>74</v>
      </c>
      <c s="10">
        <v>1.3</v>
      </c>
      <c s="14"/>
      <c s="13">
        <f>ROUND((H92*G92),2)</f>
      </c>
      <c r="O92">
        <f>rekapitulace!H8</f>
      </c>
      <c>
        <f>O92/100*I92</f>
      </c>
    </row>
    <row r="93" spans="5:5" ht="89.25">
      <c r="E93" s="15" t="s">
        <v>285</v>
      </c>
    </row>
    <row r="94" spans="5:5" ht="409.5">
      <c r="E94" s="15" t="s">
        <v>167</v>
      </c>
    </row>
    <row r="95" spans="1:16" ht="12.75" customHeight="1">
      <c r="A95" s="16"/>
      <c s="16"/>
      <c s="16" t="s">
        <v>36</v>
      </c>
      <c s="16"/>
      <c s="16" t="s">
        <v>163</v>
      </c>
      <c s="16"/>
      <c s="16"/>
      <c s="16"/>
      <c s="16">
        <f>SUM(I86:I94)</f>
      </c>
      <c r="P95">
        <f>ROUND(SUM(P86:P94),2)</f>
      </c>
    </row>
    <row r="97" spans="1:9" ht="12.75" customHeight="1">
      <c r="A97" s="9"/>
      <c s="9"/>
      <c s="9" t="s">
        <v>37</v>
      </c>
      <c s="9"/>
      <c s="9" t="s">
        <v>171</v>
      </c>
      <c s="9"/>
      <c s="11"/>
      <c s="9"/>
      <c s="11"/>
    </row>
    <row r="98" spans="1:16" ht="12.75">
      <c r="A98" s="7">
        <v>26</v>
      </c>
      <c s="7" t="s">
        <v>44</v>
      </c>
      <c s="7" t="s">
        <v>172</v>
      </c>
      <c s="7" t="s">
        <v>46</v>
      </c>
      <c s="7" t="s">
        <v>173</v>
      </c>
      <c s="7" t="s">
        <v>144</v>
      </c>
      <c s="10">
        <v>1366.5</v>
      </c>
      <c s="14"/>
      <c s="13">
        <f>ROUND((H98*G98),2)</f>
      </c>
      <c r="O98">
        <f>rekapitulace!H8</f>
      </c>
      <c>
        <f>O98/100*I98</f>
      </c>
    </row>
    <row r="99" spans="5:5" ht="76.5">
      <c r="E99" s="15" t="s">
        <v>286</v>
      </c>
    </row>
    <row r="100" spans="5:5" ht="331.5">
      <c r="E100" s="15" t="s">
        <v>175</v>
      </c>
    </row>
    <row r="101" spans="1:16" ht="12.75">
      <c r="A101" s="7">
        <v>27</v>
      </c>
      <c s="7" t="s">
        <v>44</v>
      </c>
      <c s="7" t="s">
        <v>176</v>
      </c>
      <c s="7" t="s">
        <v>46</v>
      </c>
      <c s="7" t="s">
        <v>177</v>
      </c>
      <c s="7" t="s">
        <v>74</v>
      </c>
      <c s="10">
        <v>231.15</v>
      </c>
      <c s="14"/>
      <c s="13">
        <f>ROUND((H101*G101),2)</f>
      </c>
      <c r="O101">
        <f>rekapitulace!H8</f>
      </c>
      <c>
        <f>O101/100*I101</f>
      </c>
    </row>
    <row r="102" spans="5:5" ht="293.25">
      <c r="E102" s="15" t="s">
        <v>287</v>
      </c>
    </row>
    <row r="103" spans="5:5" ht="331.5">
      <c r="E103" s="15" t="s">
        <v>175</v>
      </c>
    </row>
    <row r="104" spans="1:16" ht="12.75">
      <c r="A104" s="7">
        <v>28</v>
      </c>
      <c s="7" t="s">
        <v>44</v>
      </c>
      <c s="7" t="s">
        <v>179</v>
      </c>
      <c s="7" t="s">
        <v>46</v>
      </c>
      <c s="7" t="s">
        <v>180</v>
      </c>
      <c s="7" t="s">
        <v>74</v>
      </c>
      <c s="10">
        <v>2.484</v>
      </c>
      <c s="14"/>
      <c s="13">
        <f>ROUND((H104*G104),2)</f>
      </c>
      <c r="O104">
        <f>rekapitulace!H8</f>
      </c>
      <c>
        <f>O104/100*I104</f>
      </c>
    </row>
    <row r="105" spans="5:5" ht="63.75">
      <c r="E105" s="15" t="s">
        <v>288</v>
      </c>
    </row>
    <row r="106" spans="5:5" ht="409.5">
      <c r="E106" s="15" t="s">
        <v>182</v>
      </c>
    </row>
    <row r="107" spans="1:16" ht="12.75">
      <c r="A107" s="7">
        <v>29</v>
      </c>
      <c s="7" t="s">
        <v>44</v>
      </c>
      <c s="7" t="s">
        <v>183</v>
      </c>
      <c s="7" t="s">
        <v>46</v>
      </c>
      <c s="7" t="s">
        <v>184</v>
      </c>
      <c s="7" t="s">
        <v>144</v>
      </c>
      <c s="10">
        <v>157.4</v>
      </c>
      <c s="14"/>
      <c s="13">
        <f>ROUND((H107*G107),2)</f>
      </c>
      <c r="O107">
        <f>rekapitulace!H8</f>
      </c>
      <c>
        <f>O107/100*I107</f>
      </c>
    </row>
    <row r="108" spans="5:5" ht="51">
      <c r="E108" s="15" t="s">
        <v>289</v>
      </c>
    </row>
    <row r="109" spans="5:5" ht="409.5">
      <c r="E109" s="15" t="s">
        <v>182</v>
      </c>
    </row>
    <row r="110" spans="1:16" ht="12.75">
      <c r="A110" s="7">
        <v>30</v>
      </c>
      <c s="7" t="s">
        <v>44</v>
      </c>
      <c s="7" t="s">
        <v>186</v>
      </c>
      <c s="7" t="s">
        <v>46</v>
      </c>
      <c s="7" t="s">
        <v>187</v>
      </c>
      <c s="7" t="s">
        <v>144</v>
      </c>
      <c s="10">
        <v>1300.5</v>
      </c>
      <c s="14"/>
      <c s="13">
        <f>ROUND((H110*G110),2)</f>
      </c>
      <c r="O110">
        <f>rekapitulace!H8</f>
      </c>
      <c>
        <f>O110/100*I110</f>
      </c>
    </row>
    <row r="111" spans="5:5" ht="191.25">
      <c r="E111" s="15" t="s">
        <v>290</v>
      </c>
    </row>
    <row r="112" spans="5:5" ht="357">
      <c r="E112" s="15" t="s">
        <v>189</v>
      </c>
    </row>
    <row r="113" spans="1:16" ht="12.75">
      <c r="A113" s="7">
        <v>31</v>
      </c>
      <c s="7" t="s">
        <v>44</v>
      </c>
      <c s="7" t="s">
        <v>190</v>
      </c>
      <c s="7" t="s">
        <v>46</v>
      </c>
      <c s="7" t="s">
        <v>191</v>
      </c>
      <c s="7" t="s">
        <v>144</v>
      </c>
      <c s="10">
        <v>1287.4</v>
      </c>
      <c s="14"/>
      <c s="13">
        <f>ROUND((H113*G113),2)</f>
      </c>
      <c r="O113">
        <f>rekapitulace!H8</f>
      </c>
      <c>
        <f>O113/100*I113</f>
      </c>
    </row>
    <row r="114" spans="5:5" ht="204">
      <c r="E114" s="15" t="s">
        <v>291</v>
      </c>
    </row>
    <row r="115" spans="5:5" ht="357">
      <c r="E115" s="15" t="s">
        <v>189</v>
      </c>
    </row>
    <row r="116" spans="1:16" ht="12.75">
      <c r="A116" s="7">
        <v>32</v>
      </c>
      <c s="7" t="s">
        <v>44</v>
      </c>
      <c s="7" t="s">
        <v>193</v>
      </c>
      <c s="7" t="s">
        <v>46</v>
      </c>
      <c s="7" t="s">
        <v>194</v>
      </c>
      <c s="7" t="s">
        <v>144</v>
      </c>
      <c s="10">
        <v>5.6</v>
      </c>
      <c s="14"/>
      <c s="13">
        <f>ROUND((H116*G116),2)</f>
      </c>
      <c r="O116">
        <f>rekapitulace!H8</f>
      </c>
      <c>
        <f>O116/100*I116</f>
      </c>
    </row>
    <row r="117" spans="5:5" ht="76.5">
      <c r="E117" s="15" t="s">
        <v>292</v>
      </c>
    </row>
    <row r="118" spans="5:5" ht="357">
      <c r="E118" s="15" t="s">
        <v>189</v>
      </c>
    </row>
    <row r="119" spans="1:16" ht="12.75">
      <c r="A119" s="7">
        <v>33</v>
      </c>
      <c s="7" t="s">
        <v>44</v>
      </c>
      <c s="7" t="s">
        <v>196</v>
      </c>
      <c s="7" t="s">
        <v>46</v>
      </c>
      <c s="7" t="s">
        <v>197</v>
      </c>
      <c s="7" t="s">
        <v>144</v>
      </c>
      <c s="10">
        <v>47</v>
      </c>
      <c s="14"/>
      <c s="13">
        <f>ROUND((H119*G119),2)</f>
      </c>
      <c r="O119">
        <f>rekapitulace!H8</f>
      </c>
      <c>
        <f>O119/100*I119</f>
      </c>
    </row>
    <row r="120" spans="5:5" ht="178.5">
      <c r="E120" s="15" t="s">
        <v>293</v>
      </c>
    </row>
    <row r="121" spans="5:5" ht="409.5">
      <c r="E121" s="15" t="s">
        <v>199</v>
      </c>
    </row>
    <row r="122" spans="1:16" ht="12.75">
      <c r="A122" s="7">
        <v>34</v>
      </c>
      <c s="7" t="s">
        <v>44</v>
      </c>
      <c s="7" t="s">
        <v>200</v>
      </c>
      <c s="7" t="s">
        <v>46</v>
      </c>
      <c s="7" t="s">
        <v>201</v>
      </c>
      <c s="7" t="s">
        <v>144</v>
      </c>
      <c s="10">
        <v>1246</v>
      </c>
      <c s="14"/>
      <c s="13">
        <f>ROUND((H122*G122),2)</f>
      </c>
      <c r="O122">
        <f>rekapitulace!H8</f>
      </c>
      <c>
        <f>O122/100*I122</f>
      </c>
    </row>
    <row r="123" spans="5:5" ht="76.5">
      <c r="E123" s="15" t="s">
        <v>294</v>
      </c>
    </row>
    <row r="124" spans="5:5" ht="409.5">
      <c r="E124" s="15" t="s">
        <v>199</v>
      </c>
    </row>
    <row r="125" spans="1:16" ht="12.75">
      <c r="A125" s="7">
        <v>35</v>
      </c>
      <c s="7" t="s">
        <v>44</v>
      </c>
      <c s="7" t="s">
        <v>203</v>
      </c>
      <c s="7" t="s">
        <v>46</v>
      </c>
      <c s="7" t="s">
        <v>204</v>
      </c>
      <c s="7" t="s">
        <v>144</v>
      </c>
      <c s="10">
        <v>1259.1</v>
      </c>
      <c s="14"/>
      <c s="13">
        <f>ROUND((H125*G125),2)</f>
      </c>
      <c r="O125">
        <f>rekapitulace!H8</f>
      </c>
      <c>
        <f>O125/100*I125</f>
      </c>
    </row>
    <row r="126" spans="5:5" ht="76.5">
      <c r="E126" s="15" t="s">
        <v>295</v>
      </c>
    </row>
    <row r="127" spans="5:5" ht="409.5">
      <c r="E127" s="15" t="s">
        <v>199</v>
      </c>
    </row>
    <row r="128" spans="1:16" ht="12.75">
      <c r="A128" s="7">
        <v>36</v>
      </c>
      <c s="7" t="s">
        <v>44</v>
      </c>
      <c s="7" t="s">
        <v>296</v>
      </c>
      <c s="7" t="s">
        <v>46</v>
      </c>
      <c s="7" t="s">
        <v>297</v>
      </c>
      <c s="7" t="s">
        <v>144</v>
      </c>
      <c s="10">
        <v>11.9</v>
      </c>
      <c s="14"/>
      <c s="13">
        <f>ROUND((H128*G128),2)</f>
      </c>
      <c r="O128">
        <f>rekapitulace!H8</f>
      </c>
      <c>
        <f>O128/100*I128</f>
      </c>
    </row>
    <row r="129" spans="5:5" ht="63.75">
      <c r="E129" s="15" t="s">
        <v>298</v>
      </c>
    </row>
    <row r="130" spans="5:5" ht="409.5">
      <c r="E130" s="15" t="s">
        <v>299</v>
      </c>
    </row>
    <row r="131" spans="1:16" ht="12.75">
      <c r="A131" s="7">
        <v>37</v>
      </c>
      <c s="7" t="s">
        <v>44</v>
      </c>
      <c s="7" t="s">
        <v>300</v>
      </c>
      <c s="7" t="s">
        <v>46</v>
      </c>
      <c s="7" t="s">
        <v>301</v>
      </c>
      <c s="7" t="s">
        <v>144</v>
      </c>
      <c s="10">
        <v>7.6</v>
      </c>
      <c s="14"/>
      <c s="13">
        <f>ROUND((H131*G131),2)</f>
      </c>
      <c r="O131">
        <f>rekapitulace!H8</f>
      </c>
      <c>
        <f>O131/100*I131</f>
      </c>
    </row>
    <row r="132" spans="5:5" ht="63.75">
      <c r="E132" s="15" t="s">
        <v>302</v>
      </c>
    </row>
    <row r="133" spans="5:5" ht="409.5">
      <c r="E133" s="15" t="s">
        <v>303</v>
      </c>
    </row>
    <row r="134" spans="1:16" ht="12.75">
      <c r="A134" s="7">
        <v>38</v>
      </c>
      <c s="7" t="s">
        <v>44</v>
      </c>
      <c s="7" t="s">
        <v>304</v>
      </c>
      <c s="7" t="s">
        <v>46</v>
      </c>
      <c s="7" t="s">
        <v>305</v>
      </c>
      <c s="7" t="s">
        <v>144</v>
      </c>
      <c s="10">
        <v>62.7</v>
      </c>
      <c s="14"/>
      <c s="13">
        <f>ROUND((H134*G134),2)</f>
      </c>
      <c r="O134">
        <f>rekapitulace!H8</f>
      </c>
      <c>
        <f>O134/100*I134</f>
      </c>
    </row>
    <row r="135" spans="5:5" ht="63.75">
      <c r="E135" s="15" t="s">
        <v>306</v>
      </c>
    </row>
    <row r="136" spans="5:5" ht="409.5">
      <c r="E136" s="15" t="s">
        <v>303</v>
      </c>
    </row>
    <row r="137" spans="1:16" ht="12.75" customHeight="1">
      <c r="A137" s="16"/>
      <c s="16"/>
      <c s="16" t="s">
        <v>37</v>
      </c>
      <c s="16"/>
      <c s="16" t="s">
        <v>171</v>
      </c>
      <c s="16"/>
      <c s="16"/>
      <c s="16"/>
      <c s="16">
        <f>SUM(I98:I136)</f>
      </c>
      <c r="P137">
        <f>ROUND(SUM(P98:P136),2)</f>
      </c>
    </row>
    <row r="139" spans="1:9" ht="12.75" customHeight="1">
      <c r="A139" s="9"/>
      <c s="9"/>
      <c s="9" t="s">
        <v>40</v>
      </c>
      <c s="9"/>
      <c s="9" t="s">
        <v>205</v>
      </c>
      <c s="9"/>
      <c s="11"/>
      <c s="9"/>
      <c s="11"/>
    </row>
    <row r="140" spans="1:16" ht="12.75">
      <c r="A140" s="7">
        <v>39</v>
      </c>
      <c s="7" t="s">
        <v>44</v>
      </c>
      <c s="7" t="s">
        <v>206</v>
      </c>
      <c s="7" t="s">
        <v>46</v>
      </c>
      <c s="7" t="s">
        <v>207</v>
      </c>
      <c s="7" t="s">
        <v>208</v>
      </c>
      <c s="10">
        <v>5</v>
      </c>
      <c s="14"/>
      <c s="13">
        <f>ROUND((H140*G140),2)</f>
      </c>
      <c r="O140">
        <f>rekapitulace!H8</f>
      </c>
      <c>
        <f>O140/100*I140</f>
      </c>
    </row>
    <row r="141" spans="5:5" ht="51">
      <c r="E141" s="15" t="s">
        <v>307</v>
      </c>
    </row>
    <row r="142" spans="5:5" ht="280.5">
      <c r="E142" s="15" t="s">
        <v>210</v>
      </c>
    </row>
    <row r="143" spans="1:16" ht="12.75">
      <c r="A143" s="7">
        <v>40</v>
      </c>
      <c s="7" t="s">
        <v>44</v>
      </c>
      <c s="7" t="s">
        <v>214</v>
      </c>
      <c s="7" t="s">
        <v>46</v>
      </c>
      <c s="7" t="s">
        <v>215</v>
      </c>
      <c s="7" t="s">
        <v>208</v>
      </c>
      <c s="10">
        <v>11</v>
      </c>
      <c s="14"/>
      <c s="13">
        <f>ROUND((H143*G143),2)</f>
      </c>
      <c r="O143">
        <f>rekapitulace!H8</f>
      </c>
      <c>
        <f>O143/100*I143</f>
      </c>
    </row>
    <row r="144" spans="5:5" ht="51">
      <c r="E144" s="15" t="s">
        <v>308</v>
      </c>
    </row>
    <row r="145" spans="5:5" ht="280.5">
      <c r="E145" s="15" t="s">
        <v>210</v>
      </c>
    </row>
    <row r="146" spans="1:16" ht="12.75">
      <c r="A146" s="7">
        <v>41</v>
      </c>
      <c s="7" t="s">
        <v>44</v>
      </c>
      <c s="7" t="s">
        <v>217</v>
      </c>
      <c s="7" t="s">
        <v>46</v>
      </c>
      <c s="7" t="s">
        <v>218</v>
      </c>
      <c s="7" t="s">
        <v>74</v>
      </c>
      <c s="10">
        <v>1.95</v>
      </c>
      <c s="14"/>
      <c s="13">
        <f>ROUND((H146*G146),2)</f>
      </c>
      <c r="O146">
        <f>rekapitulace!H8</f>
      </c>
      <c>
        <f>O146/100*I146</f>
      </c>
    </row>
    <row r="147" spans="5:5" ht="89.25">
      <c r="E147" s="15" t="s">
        <v>309</v>
      </c>
    </row>
    <row r="148" spans="5:5" ht="409.5">
      <c r="E148" s="15" t="s">
        <v>167</v>
      </c>
    </row>
    <row r="149" spans="1:16" ht="12.75" customHeight="1">
      <c r="A149" s="16"/>
      <c s="16"/>
      <c s="16" t="s">
        <v>40</v>
      </c>
      <c s="16"/>
      <c s="16" t="s">
        <v>205</v>
      </c>
      <c s="16"/>
      <c s="16"/>
      <c s="16"/>
      <c s="16">
        <f>SUM(I140:I148)</f>
      </c>
      <c r="P149">
        <f>ROUND(SUM(P140:P148),2)</f>
      </c>
    </row>
    <row r="151" spans="1:9" ht="12.75" customHeight="1">
      <c r="A151" s="9"/>
      <c s="9"/>
      <c s="9" t="s">
        <v>41</v>
      </c>
      <c s="9"/>
      <c s="9" t="s">
        <v>220</v>
      </c>
      <c s="9"/>
      <c s="11"/>
      <c s="9"/>
      <c s="11"/>
    </row>
    <row r="152" spans="1:16" ht="12.75">
      <c r="A152" s="7">
        <v>42</v>
      </c>
      <c s="7" t="s">
        <v>44</v>
      </c>
      <c s="7" t="s">
        <v>310</v>
      </c>
      <c s="7" t="s">
        <v>46</v>
      </c>
      <c s="7" t="s">
        <v>311</v>
      </c>
      <c s="7" t="s">
        <v>208</v>
      </c>
      <c s="10">
        <v>4</v>
      </c>
      <c s="14"/>
      <c s="13">
        <f>ROUND((H152*G152),2)</f>
      </c>
      <c r="O152">
        <f>rekapitulace!H8</f>
      </c>
      <c>
        <f>O152/100*I152</f>
      </c>
    </row>
    <row r="153" spans="5:5" ht="38.25">
      <c r="E153" s="15" t="s">
        <v>312</v>
      </c>
    </row>
    <row r="154" spans="5:5" ht="102">
      <c r="E154" s="15" t="s">
        <v>313</v>
      </c>
    </row>
    <row r="155" spans="1:16" ht="12.75">
      <c r="A155" s="7">
        <v>43</v>
      </c>
      <c s="7" t="s">
        <v>44</v>
      </c>
      <c s="7" t="s">
        <v>314</v>
      </c>
      <c s="7" t="s">
        <v>46</v>
      </c>
      <c s="7" t="s">
        <v>315</v>
      </c>
      <c s="7" t="s">
        <v>208</v>
      </c>
      <c s="10">
        <v>6</v>
      </c>
      <c s="14"/>
      <c s="13">
        <f>ROUND((H155*G155),2)</f>
      </c>
      <c r="O155">
        <f>rekapitulace!H8</f>
      </c>
      <c>
        <f>O155/100*I155</f>
      </c>
    </row>
    <row r="156" spans="5:5" ht="38.25">
      <c r="E156" s="15" t="s">
        <v>316</v>
      </c>
    </row>
    <row r="157" spans="5:5" ht="178.5">
      <c r="E157" s="15" t="s">
        <v>317</v>
      </c>
    </row>
    <row r="158" spans="1:16" ht="12.75">
      <c r="A158" s="7">
        <v>44</v>
      </c>
      <c s="7" t="s">
        <v>44</v>
      </c>
      <c s="7" t="s">
        <v>318</v>
      </c>
      <c s="7" t="s">
        <v>46</v>
      </c>
      <c s="7" t="s">
        <v>319</v>
      </c>
      <c s="7" t="s">
        <v>208</v>
      </c>
      <c s="10">
        <v>4</v>
      </c>
      <c s="14"/>
      <c s="13">
        <f>ROUND((H158*G158),2)</f>
      </c>
      <c r="O158">
        <f>rekapitulace!H8</f>
      </c>
      <c>
        <f>O158/100*I158</f>
      </c>
    </row>
    <row r="159" spans="5:5" ht="63.75">
      <c r="E159" s="15" t="s">
        <v>320</v>
      </c>
    </row>
    <row r="160" spans="5:5" ht="12.75">
      <c r="E160" s="15" t="s">
        <v>46</v>
      </c>
    </row>
    <row r="161" spans="1:16" ht="12.75">
      <c r="A161" s="7">
        <v>45</v>
      </c>
      <c s="7" t="s">
        <v>44</v>
      </c>
      <c s="7" t="s">
        <v>321</v>
      </c>
      <c s="7" t="s">
        <v>46</v>
      </c>
      <c s="7" t="s">
        <v>322</v>
      </c>
      <c s="7" t="s">
        <v>208</v>
      </c>
      <c s="10">
        <v>4</v>
      </c>
      <c s="14"/>
      <c s="13">
        <f>ROUND((H161*G161),2)</f>
      </c>
      <c r="O161">
        <f>rekapitulace!H8</f>
      </c>
      <c>
        <f>O161/100*I161</f>
      </c>
    </row>
    <row r="162" spans="5:5" ht="51">
      <c r="E162" s="15" t="s">
        <v>323</v>
      </c>
    </row>
    <row r="163" spans="5:5" ht="178.5">
      <c r="E163" s="15" t="s">
        <v>317</v>
      </c>
    </row>
    <row r="164" spans="1:16" ht="12.75">
      <c r="A164" s="7">
        <v>46</v>
      </c>
      <c s="7" t="s">
        <v>44</v>
      </c>
      <c s="7" t="s">
        <v>324</v>
      </c>
      <c s="7" t="s">
        <v>46</v>
      </c>
      <c s="7" t="s">
        <v>325</v>
      </c>
      <c s="7" t="s">
        <v>115</v>
      </c>
      <c s="10">
        <v>51.1</v>
      </c>
      <c s="14"/>
      <c s="13">
        <f>ROUND((H164*G164),2)</f>
      </c>
      <c r="O164">
        <f>rekapitulace!H8</f>
      </c>
      <c>
        <f>O164/100*I164</f>
      </c>
    </row>
    <row r="165" spans="5:5" ht="242.25">
      <c r="E165" s="15" t="s">
        <v>326</v>
      </c>
    </row>
    <row r="166" spans="5:5" ht="255">
      <c r="E166" s="15" t="s">
        <v>327</v>
      </c>
    </row>
    <row r="167" spans="1:16" ht="12.75">
      <c r="A167" s="7">
        <v>47</v>
      </c>
      <c s="7" t="s">
        <v>44</v>
      </c>
      <c s="7" t="s">
        <v>328</v>
      </c>
      <c s="7" t="s">
        <v>46</v>
      </c>
      <c s="7" t="s">
        <v>329</v>
      </c>
      <c s="7" t="s">
        <v>115</v>
      </c>
      <c s="10">
        <v>11.5</v>
      </c>
      <c s="14"/>
      <c s="13">
        <f>ROUND((H167*G167),2)</f>
      </c>
      <c r="O167">
        <f>rekapitulace!H8</f>
      </c>
      <c>
        <f>O167/100*I167</f>
      </c>
    </row>
    <row r="168" spans="5:5" ht="76.5">
      <c r="E168" s="15" t="s">
        <v>330</v>
      </c>
    </row>
    <row r="169" spans="5:5" ht="255">
      <c r="E169" s="15" t="s">
        <v>331</v>
      </c>
    </row>
    <row r="170" spans="1:16" ht="12.75">
      <c r="A170" s="7">
        <v>48</v>
      </c>
      <c s="7" t="s">
        <v>44</v>
      </c>
      <c s="7" t="s">
        <v>221</v>
      </c>
      <c s="7" t="s">
        <v>46</v>
      </c>
      <c s="7" t="s">
        <v>222</v>
      </c>
      <c s="7" t="s">
        <v>208</v>
      </c>
      <c s="10">
        <v>2</v>
      </c>
      <c s="14"/>
      <c s="13">
        <f>ROUND((H170*G170),2)</f>
      </c>
      <c r="O170">
        <f>rekapitulace!H8</f>
      </c>
      <c>
        <f>O170/100*I170</f>
      </c>
    </row>
    <row r="171" spans="5:5" ht="409.5">
      <c r="E171" s="15" t="s">
        <v>223</v>
      </c>
    </row>
    <row r="172" spans="1:16" ht="12.75">
      <c r="A172" s="7">
        <v>49</v>
      </c>
      <c s="7" t="s">
        <v>44</v>
      </c>
      <c s="7" t="s">
        <v>224</v>
      </c>
      <c s="7" t="s">
        <v>46</v>
      </c>
      <c s="7" t="s">
        <v>225</v>
      </c>
      <c s="7" t="s">
        <v>115</v>
      </c>
      <c s="10">
        <v>6.5</v>
      </c>
      <c s="14"/>
      <c s="13">
        <f>ROUND((H172*G172),2)</f>
      </c>
      <c r="O172">
        <f>rekapitulace!H8</f>
      </c>
      <c>
        <f>O172/100*I172</f>
      </c>
    </row>
    <row r="173" spans="5:5" ht="63.75">
      <c r="E173" s="15" t="s">
        <v>332</v>
      </c>
    </row>
    <row r="174" spans="5:5" ht="344.25">
      <c r="E174" s="15" t="s">
        <v>227</v>
      </c>
    </row>
    <row r="175" spans="1:16" ht="12.75">
      <c r="A175" s="7">
        <v>50</v>
      </c>
      <c s="7" t="s">
        <v>44</v>
      </c>
      <c s="7" t="s">
        <v>333</v>
      </c>
      <c s="7" t="s">
        <v>46</v>
      </c>
      <c s="7" t="s">
        <v>334</v>
      </c>
      <c s="7" t="s">
        <v>115</v>
      </c>
      <c s="10">
        <v>5.7</v>
      </c>
      <c s="14"/>
      <c s="13">
        <f>ROUND((H175*G175),2)</f>
      </c>
      <c r="O175">
        <f>rekapitulace!H8</f>
      </c>
      <c>
        <f>O175/100*I175</f>
      </c>
    </row>
    <row r="176" spans="5:5" ht="38.25">
      <c r="E176" s="15" t="s">
        <v>335</v>
      </c>
    </row>
    <row r="177" spans="5:5" ht="140.25">
      <c r="E177" s="15" t="s">
        <v>231</v>
      </c>
    </row>
    <row r="178" spans="1:16" ht="12.75">
      <c r="A178" s="7">
        <v>51</v>
      </c>
      <c s="7" t="s">
        <v>44</v>
      </c>
      <c s="7" t="s">
        <v>228</v>
      </c>
      <c s="7" t="s">
        <v>46</v>
      </c>
      <c s="7" t="s">
        <v>229</v>
      </c>
      <c s="7" t="s">
        <v>115</v>
      </c>
      <c s="10">
        <v>1355.3</v>
      </c>
      <c s="14"/>
      <c s="13">
        <f>ROUND((H178*G178),2)</f>
      </c>
      <c r="O178">
        <f>rekapitulace!H8</f>
      </c>
      <c>
        <f>O178/100*I178</f>
      </c>
    </row>
    <row r="179" spans="5:5" ht="114.75">
      <c r="E179" s="15" t="s">
        <v>336</v>
      </c>
    </row>
    <row r="180" spans="5:5" ht="140.25">
      <c r="E180" s="15" t="s">
        <v>231</v>
      </c>
    </row>
    <row r="181" spans="1:16" ht="12.75">
      <c r="A181" s="7">
        <v>52</v>
      </c>
      <c s="7" t="s">
        <v>44</v>
      </c>
      <c s="7" t="s">
        <v>232</v>
      </c>
      <c s="7" t="s">
        <v>46</v>
      </c>
      <c s="7" t="s">
        <v>233</v>
      </c>
      <c s="7" t="s">
        <v>115</v>
      </c>
      <c s="10">
        <v>2.8</v>
      </c>
      <c s="14"/>
      <c s="13">
        <f>ROUND((H181*G181),2)</f>
      </c>
      <c r="O181">
        <f>rekapitulace!H8</f>
      </c>
      <c>
        <f>O181/100*I181</f>
      </c>
    </row>
    <row r="182" spans="5:5" ht="63.75">
      <c r="E182" s="15" t="s">
        <v>337</v>
      </c>
    </row>
    <row r="183" spans="5:5" ht="140.25">
      <c r="E183" s="15" t="s">
        <v>231</v>
      </c>
    </row>
    <row r="184" spans="1:16" ht="12.75">
      <c r="A184" s="7">
        <v>53</v>
      </c>
      <c s="7" t="s">
        <v>44</v>
      </c>
      <c s="7" t="s">
        <v>235</v>
      </c>
      <c s="7" t="s">
        <v>46</v>
      </c>
      <c s="7" t="s">
        <v>236</v>
      </c>
      <c s="7" t="s">
        <v>115</v>
      </c>
      <c s="10">
        <v>1363.8</v>
      </c>
      <c s="14"/>
      <c s="13">
        <f>ROUND((H184*G184),2)</f>
      </c>
      <c r="O184">
        <f>rekapitulace!H8</f>
      </c>
      <c>
        <f>O184/100*I184</f>
      </c>
    </row>
    <row r="185" spans="5:5" ht="51">
      <c r="E185" s="15" t="s">
        <v>338</v>
      </c>
    </row>
    <row r="186" spans="5:5" ht="242.25">
      <c r="E186" s="15" t="s">
        <v>238</v>
      </c>
    </row>
    <row r="187" spans="1:16" ht="12.75">
      <c r="A187" s="7">
        <v>54</v>
      </c>
      <c s="7" t="s">
        <v>44</v>
      </c>
      <c s="7" t="s">
        <v>239</v>
      </c>
      <c s="7" t="s">
        <v>46</v>
      </c>
      <c s="7" t="s">
        <v>240</v>
      </c>
      <c s="7" t="s">
        <v>74</v>
      </c>
      <c s="10">
        <v>0.7</v>
      </c>
      <c s="14"/>
      <c s="13">
        <f>ROUND((H187*G187),2)</f>
      </c>
      <c r="O187">
        <f>rekapitulace!H8</f>
      </c>
      <c>
        <f>O187/100*I187</f>
      </c>
    </row>
    <row r="188" spans="5:5" ht="89.25">
      <c r="E188" s="15" t="s">
        <v>339</v>
      </c>
    </row>
    <row r="189" spans="5:5" ht="409.5">
      <c r="E189" s="15" t="s">
        <v>242</v>
      </c>
    </row>
    <row r="190" spans="1:16" ht="12.75">
      <c r="A190" s="7">
        <v>55</v>
      </c>
      <c s="7" t="s">
        <v>44</v>
      </c>
      <c s="7" t="s">
        <v>243</v>
      </c>
      <c s="7" t="s">
        <v>46</v>
      </c>
      <c s="7" t="s">
        <v>244</v>
      </c>
      <c s="7" t="s">
        <v>115</v>
      </c>
      <c s="10">
        <v>6.5</v>
      </c>
      <c s="14"/>
      <c s="13">
        <f>ROUND((H190*G190),2)</f>
      </c>
      <c r="O190">
        <f>rekapitulace!H8</f>
      </c>
      <c>
        <f>O190/100*I190</f>
      </c>
    </row>
    <row r="191" spans="5:5" ht="76.5">
      <c r="E191" s="15" t="s">
        <v>340</v>
      </c>
    </row>
    <row r="192" spans="5:5" ht="409.5">
      <c r="E192" s="15" t="s">
        <v>246</v>
      </c>
    </row>
    <row r="193" spans="1:16" ht="12.75" customHeight="1">
      <c r="A193" s="16"/>
      <c s="16"/>
      <c s="16" t="s">
        <v>41</v>
      </c>
      <c s="16"/>
      <c s="16" t="s">
        <v>220</v>
      </c>
      <c s="16"/>
      <c s="16"/>
      <c s="16"/>
      <c s="16">
        <f>SUM(I152:I192)</f>
      </c>
      <c r="P193">
        <f>ROUND(SUM(P152:P192),2)</f>
      </c>
    </row>
    <row r="195" spans="1:16" ht="12.75" customHeight="1">
      <c r="A195" s="16"/>
      <c s="16"/>
      <c s="16"/>
      <c s="16"/>
      <c s="16" t="s">
        <v>62</v>
      </c>
      <c s="16"/>
      <c s="16"/>
      <c s="16"/>
      <c s="16">
        <f>+I27+I78+I83+I95+I137+I149+I193</f>
      </c>
      <c r="P195">
        <f>+P27+P78+P83+P95+P137+P149+P193</f>
      </c>
    </row>
    <row r="197" spans="1:9" ht="12.75" customHeight="1">
      <c r="A197" s="9" t="s">
        <v>63</v>
      </c>
      <c s="9"/>
      <c s="9"/>
      <c s="9"/>
      <c s="9"/>
      <c s="9"/>
      <c s="9"/>
      <c s="9"/>
      <c s="9"/>
    </row>
    <row r="198" spans="1:9" ht="12.75" customHeight="1">
      <c r="A198" s="9"/>
      <c s="9"/>
      <c s="9"/>
      <c s="9"/>
      <c s="9" t="s">
        <v>64</v>
      </c>
      <c s="9"/>
      <c s="9"/>
      <c s="9"/>
      <c s="9"/>
    </row>
    <row r="199" spans="1:16" ht="12.75" customHeight="1">
      <c r="A199" s="16"/>
      <c s="16"/>
      <c s="16"/>
      <c s="16"/>
      <c s="16" t="s">
        <v>65</v>
      </c>
      <c s="16"/>
      <c s="16"/>
      <c s="16"/>
      <c s="16">
        <v>0</v>
      </c>
      <c r="P199">
        <v>0</v>
      </c>
    </row>
    <row r="200" spans="1:9" ht="12.75" customHeight="1">
      <c r="A200" s="16"/>
      <c s="16"/>
      <c s="16"/>
      <c s="16"/>
      <c s="16" t="s">
        <v>66</v>
      </c>
      <c s="16"/>
      <c s="16"/>
      <c s="16"/>
      <c s="16"/>
    </row>
    <row r="201" spans="1:16" ht="12.75" customHeight="1">
      <c r="A201" s="16"/>
      <c s="16"/>
      <c s="16"/>
      <c s="16"/>
      <c s="16" t="s">
        <v>67</v>
      </c>
      <c s="16"/>
      <c s="16"/>
      <c s="16"/>
      <c s="16">
        <v>0</v>
      </c>
      <c r="P201">
        <v>0</v>
      </c>
    </row>
    <row r="202" spans="1:16" ht="12.75" customHeight="1">
      <c r="A202" s="16"/>
      <c s="16"/>
      <c s="16"/>
      <c s="16"/>
      <c s="16" t="s">
        <v>68</v>
      </c>
      <c s="16"/>
      <c s="16"/>
      <c s="16"/>
      <c s="16">
        <f>I199+I201</f>
      </c>
      <c r="P202">
        <f>P199+P201</f>
      </c>
    </row>
    <row r="204" spans="1:16" ht="12.75" customHeight="1">
      <c r="A204" s="16"/>
      <c s="16"/>
      <c s="16"/>
      <c s="16"/>
      <c s="16" t="s">
        <v>68</v>
      </c>
      <c s="16"/>
      <c s="16"/>
      <c s="16"/>
      <c s="16">
        <f>I195+I202</f>
      </c>
      <c r="P204">
        <f>P195+P202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61795BBEBCF54F9C9D8C4BE2E472D5" ma:contentTypeVersion="13" ma:contentTypeDescription="Vytvoří nový dokument" ma:contentTypeScope="" ma:versionID="af63e58c1a350ff3996cddef12221d24">
  <xsd:schema xmlns:xsd="http://www.w3.org/2001/XMLSchema" xmlns:xs="http://www.w3.org/2001/XMLSchema" xmlns:p="http://schemas.microsoft.com/office/2006/metadata/properties" xmlns:ns2="41ec62b2-5769-47c7-89e9-2553fd4e5d10" xmlns:ns3="aefccb90-1c61-4472-93d8-2045f711da9b" targetNamespace="http://schemas.microsoft.com/office/2006/metadata/properties" ma:root="true" ma:fieldsID="cf5a199d235b87dca49da3d99a1d89fe" ns2:_="" ns3:_="">
    <xsd:import namespace="41ec62b2-5769-47c7-89e9-2553fd4e5d10"/>
    <xsd:import namespace="aefccb90-1c61-4472-93d8-2045f711da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c62b2-5769-47c7-89e9-2553fd4e5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fccb90-1c61-4472-93d8-2045f711da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28287B-6DBA-4C5B-BF7B-3D27F79D9B12}"/>
</file>

<file path=customXml/itemProps2.xml><?xml version="1.0" encoding="utf-8"?>
<ds:datastoreItem xmlns:ds="http://schemas.openxmlformats.org/officeDocument/2006/customXml" ds:itemID="{8423C4E3-1CC1-4EC3-95CF-BB356F7E3019}"/>
</file>

<file path=customXml/itemProps3.xml><?xml version="1.0" encoding="utf-8"?>
<ds:datastoreItem xmlns:ds="http://schemas.openxmlformats.org/officeDocument/2006/customXml" ds:itemID="{4902C38F-E58A-48FE-B3AE-1E87126D7434}"/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0x010100C761795BBEBCF54F9C9D8C4BE2E472D5</vt:lpwstr>
  </property>
</Properties>
</file>