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 - úsek..." sheetId="2" r:id="rId2"/>
    <sheet name="02 - Stavební část - úsek..." sheetId="3" r:id="rId3"/>
    <sheet name="03 - Vedlejší a ostatní n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Stavební část - úsek...'!$C$84:$K$429</definedName>
    <definedName name="_xlnm.Print_Area" localSheetId="1">'01 - Stavební část - úsek...'!$C$4:$J$39,'01 - Stavební část - úsek...'!$C$45:$J$66,'01 - Stavební část - úsek...'!$C$72:$K$429</definedName>
    <definedName name="_xlnm._FilterDatabase" localSheetId="2" hidden="1">'02 - Stavební část - úsek...'!$C$81:$K$184</definedName>
    <definedName name="_xlnm.Print_Area" localSheetId="2">'02 - Stavební část - úsek...'!$C$4:$J$39,'02 - Stavební část - úsek...'!$C$45:$J$63,'02 - Stavební část - úsek...'!$C$69:$K$184</definedName>
    <definedName name="_xlnm._FilterDatabase" localSheetId="3" hidden="1">'03 - Vedlejší a ostatní n...'!$C$83:$K$113</definedName>
    <definedName name="_xlnm.Print_Area" localSheetId="3">'03 - Vedlejší a ostatní n...'!$C$4:$J$39,'03 - Vedlejší a ostatní n...'!$C$45:$J$65,'03 - Vedlejší a ostatní n...'!$C$71:$K$113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 - úsek...'!$84:$84</definedName>
    <definedName name="_xlnm.Print_Titles" localSheetId="2">'02 - Stavební část - úsek...'!$81:$81</definedName>
    <definedName name="_xlnm.Print_Titles" localSheetId="3">'03 - Vedlejší a ostatní n...'!$83:$83</definedName>
  </definedNames>
  <calcPr fullCalcOnLoad="1"/>
</workbook>
</file>

<file path=xl/sharedStrings.xml><?xml version="1.0" encoding="utf-8"?>
<sst xmlns="http://schemas.openxmlformats.org/spreadsheetml/2006/main" count="5159" uniqueCount="646">
  <si>
    <t>Export Komplet</t>
  </si>
  <si>
    <t>VZ</t>
  </si>
  <si>
    <t>2.0</t>
  </si>
  <si>
    <t>ZAMOK</t>
  </si>
  <si>
    <t>False</t>
  </si>
  <si>
    <t>{1861f510-5ca0-401d-b7b6-f07bd569efd1}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</si>
  <si>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</si>
  <si>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</si>
  <si>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</si>
  <si>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</si>
  <si>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</si>
  <si>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</si>
  <si>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</si>
  <si>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</si>
  <si>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20220401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</si>
  <si>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</si>
  <si>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</si>
  <si>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ulice Slovenská - sanace svahů - úseky č.1 a 11</t>
  </si>
  <si>
    <t>KSO:</t>
  </si>
  <si>
    <t/>
  </si>
  <si>
    <t>CC-CZ:</t>
  </si>
  <si>
    <t>Místo:</t>
  </si>
  <si>
    <t>ul. Slovenská, Karlovy Vary</t>
  </si>
  <si>
    <t>Datum:</t>
  </si>
  <si>
    <t>1. 4. 2022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</si>
  <si>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</si>
  <si>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</si>
  <si>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</si>
  <si>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</si>
  <si>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</si>
  <si>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</si>
  <si>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</si>
  <si>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Kancelář stavebního inženýrství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</si>
  <si>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</si>
  <si>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</si>
  <si>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</si>
  <si>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</si>
  <si>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</si>
  <si>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</si>
  <si>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</si>
  <si>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</si>
  <si>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</si>
  <si>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</si>
  <si>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</si>
  <si>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</si>
  <si>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</si>
  <si>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</si>
  <si>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</si>
  <si>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</si>
  <si>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</si>
  <si>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</si>
  <si>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</si>
  <si>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</si>
  <si>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</si>
  <si>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</si>
  <si>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</si>
  <si>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</si>
  <si>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</si>
  <si>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</si>
  <si>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</si>
  <si>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</si>
  <si>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</si>
  <si>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</si>
  <si>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</si>
  <si>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</si>
  <si>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</si>
  <si>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</si>
  <si>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</si>
  <si>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</si>
  <si>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</si>
  <si>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</si>
  <si>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</si>
  <si>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</si>
  <si>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</si>
  <si>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</si>
  <si>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</si>
  <si>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</si>
  <si>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</si>
  <si>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 - úsek č.1</t>
  </si>
  <si>
    <t>STA</t>
  </si>
  <si>
    <t>1</t>
  </si>
  <si>
    <t>{0fa97a7e-bdde-4741-ba3d-87f7788483b7}</t>
  </si>
  <si>
    <t>2</t>
  </si>
  <si>
    <t>02</t>
  </si>
  <si>
    <t>Stavební část - úsek č.11</t>
  </si>
  <si>
    <t>{8da32872-c1c7-4e71-b4ec-34fa329eb52b}</t>
  </si>
  <si>
    <t>03</t>
  </si>
  <si>
    <t>Vedlejší a ostatní náklady</t>
  </si>
  <si>
    <t>VON</t>
  </si>
  <si>
    <t>{b058cec4-6f3f-426b-9e09-3c81cccab86f}</t>
  </si>
  <si>
    <t>KRYCÍ LIST SOUPISU PRACÍ</t>
  </si>
  <si>
    <t>Objekt:</t>
  </si>
  <si>
    <t>01 - Stavební část - úsek č.1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</si>
  <si>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</si>
  <si>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</si>
  <si>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</si>
  <si>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</si>
  <si>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</si>
  <si>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</si>
  <si>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</si>
  <si>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</si>
  <si>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</si>
  <si>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</si>
  <si>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</si>
  <si>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</si>
  <si>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</si>
  <si>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</si>
  <si>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</si>
  <si>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</si>
  <si>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</si>
  <si>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</si>
  <si>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</si>
  <si>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</si>
  <si>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</si>
  <si>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</si>
  <si>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</si>
  <si>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</si>
  <si>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</si>
  <si>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</si>
  <si>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</si>
  <si>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</si>
  <si>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155211112</t>
  </si>
  <si>
    <t>Odstranění vegetace ze skalních ploch horolezeckou technikou včetně stažení k zemi</t>
  </si>
  <si>
    <t>m2</t>
  </si>
  <si>
    <t>CS ÚRS 2022 01</t>
  </si>
  <si>
    <t>4</t>
  </si>
  <si>
    <t>1797353413</t>
  </si>
  <si>
    <t>PP</t>
  </si>
  <si>
    <t>Očištění skalních ploch horolezeckou technikou odstranění vegetace včetně stažení k zemi, odklizení na hromady na vzdálenost do 50 m nebo na naložení na dopravní prostředek keřů a stromů do průměru 10 cm</t>
  </si>
  <si>
    <t>Online PSC</t>
  </si>
  <si>
    <t>https://podminky.urs.cz/item/CS_URS_2022_01/155211112</t>
  </si>
  <si>
    <t>VV</t>
  </si>
  <si>
    <t>podúsek A</t>
  </si>
  <si>
    <t>70</t>
  </si>
  <si>
    <t>podúsek B</t>
  </si>
  <si>
    <t>320</t>
  </si>
  <si>
    <t>podúsek C</t>
  </si>
  <si>
    <t>170</t>
  </si>
  <si>
    <t>podúsek D</t>
  </si>
  <si>
    <t>podúsek E</t>
  </si>
  <si>
    <t>200</t>
  </si>
  <si>
    <t>podúsek F</t>
  </si>
  <si>
    <t>3</t>
  </si>
  <si>
    <t>podúsek I</t>
  </si>
  <si>
    <t>80</t>
  </si>
  <si>
    <t>Součet</t>
  </si>
  <si>
    <t>155211122</t>
  </si>
  <si>
    <t>Očištění skalních ploch ručními nástroji (motykami, páčidly) horolezeckou technikou</t>
  </si>
  <si>
    <t>m3</t>
  </si>
  <si>
    <t>1987897061</t>
  </si>
  <si>
    <t>Očištění skalních ploch horolezeckou technikou očištění ručními nástroji motykami, páčidly</t>
  </si>
  <si>
    <t>https://podminky.urs.cz/item/CS_URS_2022_01/155211122</t>
  </si>
  <si>
    <t>70*0,05</t>
  </si>
  <si>
    <t>320*0,05</t>
  </si>
  <si>
    <t>170*0,05</t>
  </si>
  <si>
    <t>15*0,05</t>
  </si>
  <si>
    <t>200*0,05</t>
  </si>
  <si>
    <t>3*0,05</t>
  </si>
  <si>
    <t>80*0,05</t>
  </si>
  <si>
    <t>155211241</t>
  </si>
  <si>
    <t>Vyčištění trhlin a dutin ve skalní stěně š do 200 mm hl od 0 do 1000 mm prováděné horolecky</t>
  </si>
  <si>
    <t>-282712713</t>
  </si>
  <si>
    <t>Vyčištění trhlin nebo dutin ve skalní stěně prováděné horolezeckou technikou při šířce dutin do 200 mm, hloubky do 1000 mm</t>
  </si>
  <si>
    <t>https://podminky.urs.cz/item/CS_URS_2022_01/155211241</t>
  </si>
  <si>
    <t>30*0,2*0,5</t>
  </si>
  <si>
    <t>180*0,2*0,5</t>
  </si>
  <si>
    <t>20*0,15*0,5</t>
  </si>
  <si>
    <t>120*0,15*0,5</t>
  </si>
  <si>
    <t>155211311</t>
  </si>
  <si>
    <t>Odtěžení nestabilních hornin ze skalních stěn horolezeckou technikou sbíječkou</t>
  </si>
  <si>
    <t>-982040706</t>
  </si>
  <si>
    <t>Odtěžení nestabilních hornin ze skalních stěn horolezeckou technikou s přehozením na vzdálenost do 3 m nebo s naložením na dopravní prostředek s použitím pneumatického nářadí</t>
  </si>
  <si>
    <t>https://podminky.urs.cz/item/CS_URS_2022_01/155211311</t>
  </si>
  <si>
    <t>119*0,1</t>
  </si>
  <si>
    <t>393*0,1</t>
  </si>
  <si>
    <t>204*0,1</t>
  </si>
  <si>
    <t>6</t>
  </si>
  <si>
    <t>469*0,1</t>
  </si>
  <si>
    <t>30*0,1</t>
  </si>
  <si>
    <t>523*0,1</t>
  </si>
  <si>
    <t>5</t>
  </si>
  <si>
    <t>155211533</t>
  </si>
  <si>
    <t>Sanace dutin skalních stěn D nad 50 mm do 1 m beztlakovým zalitím prováděná horolezecky</t>
  </si>
  <si>
    <t>-2128233328</t>
  </si>
  <si>
    <t>Sanace trhlin a dutin skalní stěny prováděná horolezeckou technikou aktivovanou cementovou maltou nebo suspensí zazděním dutin průměru přes 50 mm do 1 m beztlakovým zalitím</t>
  </si>
  <si>
    <t>https://podminky.urs.cz/item/CS_URS_2022_01/155211533</t>
  </si>
  <si>
    <t>155212116</t>
  </si>
  <si>
    <t>Vrty do skalních stěn vrtacími kladivy D do 56 mm hornina tř. V a VI prováděné horolezeckou technikou</t>
  </si>
  <si>
    <t>m</t>
  </si>
  <si>
    <t>-1129875850</t>
  </si>
  <si>
    <t>Vrty do skalních stěn prováděné horolezeckou technikou hloubky do 5 m přenosnými vrtacími kladivy průměru do 56 mm, v hornině tř. V a VI</t>
  </si>
  <si>
    <t>https://podminky.urs.cz/item/CS_URS_2022_01/155212116</t>
  </si>
  <si>
    <t>vzdálenost vrtů pro sloupky cca 3 m, hloubka vrtu 1 m</t>
  </si>
  <si>
    <t>Podúsek A</t>
  </si>
  <si>
    <t>4*1</t>
  </si>
  <si>
    <t>Podúsek B</t>
  </si>
  <si>
    <t>9*1</t>
  </si>
  <si>
    <t>Podúsek C</t>
  </si>
  <si>
    <t>7*1</t>
  </si>
  <si>
    <t>Podúsek D</t>
  </si>
  <si>
    <t>3*1</t>
  </si>
  <si>
    <t>Podúsek E</t>
  </si>
  <si>
    <t>26*1</t>
  </si>
  <si>
    <t>Podúsek F</t>
  </si>
  <si>
    <t>Podúsek G</t>
  </si>
  <si>
    <t>Podúsek I</t>
  </si>
  <si>
    <t>16*1</t>
  </si>
  <si>
    <t>Mezisoučet</t>
  </si>
  <si>
    <t>vrty pro kotevní lana sloupků, 2 kusy pro sloupek, hloubka vrtu 0,5 m</t>
  </si>
  <si>
    <t>4*2*0,5</t>
  </si>
  <si>
    <t>9*2*0,5</t>
  </si>
  <si>
    <t>7*2*0,5</t>
  </si>
  <si>
    <t>3*2*0,5</t>
  </si>
  <si>
    <t>26*2*0,5</t>
  </si>
  <si>
    <t>16*2*0,5</t>
  </si>
  <si>
    <t>7</t>
  </si>
  <si>
    <t>15521361R</t>
  </si>
  <si>
    <t>Trn z injekčních zavrtávacích tyčí D 32 mm l přes 6 do 7 m včetně vrtu D 51 mm prováděný horolezecky</t>
  </si>
  <si>
    <t>kus</t>
  </si>
  <si>
    <t>1173111144</t>
  </si>
  <si>
    <t>Trny z injekčních zavrtávacích tyčí prováděné horolezeckou technikou zainjektované cementovou maltou průměru 32 mm včetně vrtů přenosnými vrtacími kladivy na ztracenou korunku průměru 51 mm, délky přes 6 do 7 m</t>
  </si>
  <si>
    <t>75</t>
  </si>
  <si>
    <t>32</t>
  </si>
  <si>
    <t>89</t>
  </si>
  <si>
    <t>8</t>
  </si>
  <si>
    <t>155214111</t>
  </si>
  <si>
    <t>Montáž ocelové sítě na skalní stěnu prováděná horolezeckou technikou</t>
  </si>
  <si>
    <t>-315845404</t>
  </si>
  <si>
    <t>Síťování skalních stěn prováděné horolezeckou technikou montáž pásů ocelové sítě</t>
  </si>
  <si>
    <t>https://podminky.urs.cz/item/CS_URS_2022_01/155214111</t>
  </si>
  <si>
    <t>393</t>
  </si>
  <si>
    <t>204</t>
  </si>
  <si>
    <t>37</t>
  </si>
  <si>
    <t>469</t>
  </si>
  <si>
    <t>9</t>
  </si>
  <si>
    <t>M</t>
  </si>
  <si>
    <t>31319111</t>
  </si>
  <si>
    <t>síť na skálu s oky 80x100mm drát D 2,7mm povrch galfan 50x2m</t>
  </si>
  <si>
    <t>-967204870</t>
  </si>
  <si>
    <t>1103</t>
  </si>
  <si>
    <t>1103*1,2 'Přepočtené koeficientem množství</t>
  </si>
  <si>
    <t>10</t>
  </si>
  <si>
    <t>155214312</t>
  </si>
  <si>
    <t>Sloupky pro záchytný plot lehký z betonářské výztuže D přes 32 mm l do 3 m do vrtů horolezecky</t>
  </si>
  <si>
    <t>1890200881</t>
  </si>
  <si>
    <t>Záchytný plot prováděný horolezeckou technikou sloupky osazené do vrtů včetně vystředění a zalití cementovou injekční směsí pro plot lehký betonářská výztuž délky do 3 m, průměru přes 32 mm</t>
  </si>
  <si>
    <t>https://podminky.urs.cz/item/CS_URS_2022_01/155214312</t>
  </si>
  <si>
    <t>vzdálenost sloupků cca 3 m</t>
  </si>
  <si>
    <t>26</t>
  </si>
  <si>
    <t>16</t>
  </si>
  <si>
    <t>11</t>
  </si>
  <si>
    <t>155214511</t>
  </si>
  <si>
    <t>Ukotvení sloupku záchytného plotu lany prováděné horolezeckou technikou</t>
  </si>
  <si>
    <t>783934423</t>
  </si>
  <si>
    <t>Záchytný plot prováděný horolezeckou technikou ukotvení sloupků lany</t>
  </si>
  <si>
    <t>https://podminky.urs.cz/item/CS_URS_2022_01/155214511</t>
  </si>
  <si>
    <t>vzdálenost sloupků cca 3 m, kotvení 2 kusy lana</t>
  </si>
  <si>
    <t>4*2</t>
  </si>
  <si>
    <t>9*2</t>
  </si>
  <si>
    <t>7*2</t>
  </si>
  <si>
    <t>3*2</t>
  </si>
  <si>
    <t>26*2</t>
  </si>
  <si>
    <t>16*2</t>
  </si>
  <si>
    <t>12</t>
  </si>
  <si>
    <t>155214521</t>
  </si>
  <si>
    <t>Montáž pletiva na sloupky záchytného plotu prováděná horolezeckou technikou</t>
  </si>
  <si>
    <t>-1596468961</t>
  </si>
  <si>
    <t>Záchytný plot prováděný horolezeckou technikou montáž pletiva na sloupky</t>
  </si>
  <si>
    <t>https://podminky.urs.cz/item/CS_URS_2022_01/155214521</t>
  </si>
  <si>
    <t>výška plotu cca 2 m</t>
  </si>
  <si>
    <t>11,4*2</t>
  </si>
  <si>
    <t>28*2</t>
  </si>
  <si>
    <t>19,4*2</t>
  </si>
  <si>
    <t>7,2*2</t>
  </si>
  <si>
    <t>76,2*2</t>
  </si>
  <si>
    <t>6,1*2</t>
  </si>
  <si>
    <t>6*2</t>
  </si>
  <si>
    <t>46*2</t>
  </si>
  <si>
    <t>13</t>
  </si>
  <si>
    <t>31319143</t>
  </si>
  <si>
    <t>síť na skálu s oky 60x80mm drát D 2,7mm povrch galfan 50x2m</t>
  </si>
  <si>
    <t>140789033</t>
  </si>
  <si>
    <t>400,6*1,05 'Přepočtené koeficientem množství</t>
  </si>
  <si>
    <t>14</t>
  </si>
  <si>
    <t>155214525</t>
  </si>
  <si>
    <t>Montáž ztužujících lan k pletivu záchytného plotu prováděná horolezeckou technikou</t>
  </si>
  <si>
    <t>1978894577</t>
  </si>
  <si>
    <t>Záchytný plot prováděný horolezeckou technikou montáž ztužujících lan k pletivu</t>
  </si>
  <si>
    <t>https://podminky.urs.cz/item/CS_URS_2022_01/155214525</t>
  </si>
  <si>
    <t>31452111</t>
  </si>
  <si>
    <t>lano ocelové šestipramenné Pz+PVC 6x19 drátů D 8,0/10,0mm</t>
  </si>
  <si>
    <t>1989706168</t>
  </si>
  <si>
    <t>400,6*1,2 'Přepočtené koeficientem množství</t>
  </si>
  <si>
    <t>162751157</t>
  </si>
  <si>
    <t>Vodorovné přemístění přes 9 000 do 10000 m výkopku/sypaniny z horniny třídy těžitelnosti III skupiny 6 a 7</t>
  </si>
  <si>
    <t>321499795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</si>
  <si>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</si>
  <si>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https://podminky.urs.cz/item/CS_URS_2022_01/162751157</t>
  </si>
  <si>
    <t>42,9+31,5+179,8</t>
  </si>
  <si>
    <t>17</t>
  </si>
  <si>
    <t>162751159</t>
  </si>
  <si>
    <t>Příplatek k vodorovnému přemístění výkopku/sypaniny z horniny třídy těžitelnosti III skupiny 6 a 7 ZKD 1000 m přes 10000 m</t>
  </si>
  <si>
    <t>-1256275340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</si>
  <si>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</si>
  <si>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https://podminky.urs.cz/item/CS_URS_2022_01/162751159</t>
  </si>
  <si>
    <t>254,2*16</t>
  </si>
  <si>
    <t>18</t>
  </si>
  <si>
    <t>167111103</t>
  </si>
  <si>
    <t>Nakládání výkopku z hornin třídy těžitelnosti III skupiny 6 a 7 ručně</t>
  </si>
  <si>
    <t>574689897</t>
  </si>
  <si>
    <t>Nakládání, skládání a překládání neulehlého výkopku nebo sypaniny ručně nakládání, z hornin třídy těžitelnosti III, skupiny 6 a 7</t>
  </si>
  <si>
    <t>https://podminky.urs.cz/item/CS_URS_2022_01/167111103</t>
  </si>
  <si>
    <t>19</t>
  </si>
  <si>
    <t>171201231</t>
  </si>
  <si>
    <t>Poplatek za uložení zeminy a kamení na recyklační skládce (skládkovné) kód odpadu 17 05 04</t>
  </si>
  <si>
    <t>t</t>
  </si>
  <si>
    <t>-2146305628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</si>
  <si>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</si>
  <si>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</si>
  <si>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254,2*1,8</t>
  </si>
  <si>
    <t>Zakládání</t>
  </si>
  <si>
    <t>20</t>
  </si>
  <si>
    <t>279311116</t>
  </si>
  <si>
    <t>Postupné podbetonování základového zdiva prostým betonem tř. C 25/30</t>
  </si>
  <si>
    <t>366268046</t>
  </si>
  <si>
    <t>Postupné podbetonování základového zdiva jakékoliv tloušťky, bez výkopu, bez zapažení a bednění, prostým betonem tř. C 25/30</t>
  </si>
  <si>
    <t>https://podminky.urs.cz/item/CS_URS_2022_01/279311116</t>
  </si>
  <si>
    <t>0,6</t>
  </si>
  <si>
    <t>podúsek H</t>
  </si>
  <si>
    <t>279351311</t>
  </si>
  <si>
    <t>Zřízení jednostranného bednění základových zdí</t>
  </si>
  <si>
    <t>-1238202804</t>
  </si>
  <si>
    <t>Bednění základových zdí rovné jednostranné zřízení</t>
  </si>
  <si>
    <t>https://podminky.urs.cz/item/CS_URS_2022_01/279351311</t>
  </si>
  <si>
    <t>22</t>
  </si>
  <si>
    <t>279351312</t>
  </si>
  <si>
    <t>Odstranění jednostranného bednění základových zdí</t>
  </si>
  <si>
    <t>533726005</t>
  </si>
  <si>
    <t>Bednění základových zdí rovné jednostranné odstranění</t>
  </si>
  <si>
    <t>https://podminky.urs.cz/item/CS_URS_2022_01/279351312</t>
  </si>
  <si>
    <t>Úpravy povrchů, podlahy a osazování výplní</t>
  </si>
  <si>
    <t>23</t>
  </si>
  <si>
    <t>628195001</t>
  </si>
  <si>
    <t>Očištění zdiva nebo betonu zdí a valů před započetím oprav ručně</t>
  </si>
  <si>
    <t>709698603</t>
  </si>
  <si>
    <t>https://podminky.urs.cz/item/CS_URS_2022_01/628195001</t>
  </si>
  <si>
    <t>podúsek G</t>
  </si>
  <si>
    <t>31</t>
  </si>
  <si>
    <t>Ostatní konstrukce a práce, bourání</t>
  </si>
  <si>
    <t>24</t>
  </si>
  <si>
    <t>985221112</t>
  </si>
  <si>
    <t>Doplnění zdiva kamenem do aktivované malty se spárami dl přes 6 do 12 m/m2</t>
  </si>
  <si>
    <t>1968323044</t>
  </si>
  <si>
    <t>Doplnění zdiva ručně do aktivované malty kamenem délky spáry na 1 m2 upravované plochy přes 6 do 12 m</t>
  </si>
  <si>
    <t>https://podminky.urs.cz/item/CS_URS_2022_01/985221112</t>
  </si>
  <si>
    <t>25</t>
  </si>
  <si>
    <t>58380650</t>
  </si>
  <si>
    <t>kámen lomový neupravený žula, třída I netříděný</t>
  </si>
  <si>
    <t>702883566</t>
  </si>
  <si>
    <t>1*2,65</t>
  </si>
  <si>
    <t>985221120</t>
  </si>
  <si>
    <t>Příplatek za objem zdiva do 1 m3 jednotlivě</t>
  </si>
  <si>
    <t>-1903679335</t>
  </si>
  <si>
    <t>Doplnění zdiva ručně Příplatek k cenám za objem zdiva do 1 m3 jednotlivě</t>
  </si>
  <si>
    <t>https://podminky.urs.cz/item/CS_URS_2022_01/985221120</t>
  </si>
  <si>
    <t>27</t>
  </si>
  <si>
    <t>985232112</t>
  </si>
  <si>
    <t>Hloubkové spárování zdiva aktivovanou maltou spára hl do 80 mm dl přes 6 do 12 m/m2</t>
  </si>
  <si>
    <t>-1218958069</t>
  </si>
  <si>
    <t>Hloubkové spárování zdiva hloubky přes 40 do 80 mm aktivovanou maltou délky spáry na 1 m2 upravované plochy přes 6 do 12 m</t>
  </si>
  <si>
    <t>https://podminky.urs.cz/item/CS_URS_2022_01/985232112</t>
  </si>
  <si>
    <t>28</t>
  </si>
  <si>
    <t>985233121</t>
  </si>
  <si>
    <t>Úprava spár po spárování zdiva uhlazením spára dl přes 6 do 12 m/m2</t>
  </si>
  <si>
    <t>197035261</t>
  </si>
  <si>
    <t>Úprava spár po spárování zdiva kamenného nebo cihelného délky spáry na 1 m2 upravované plochy přes 6 do 12 m uhlazením</t>
  </si>
  <si>
    <t>https://podminky.urs.cz/item/CS_URS_2022_01/985233121</t>
  </si>
  <si>
    <t>998</t>
  </si>
  <si>
    <t>Přesun hmot</t>
  </si>
  <si>
    <t>29</t>
  </si>
  <si>
    <t>998004011</t>
  </si>
  <si>
    <t>Přesun hmot pro injektování, kotvy a mikropiloty</t>
  </si>
  <si>
    <t>-677424542</t>
  </si>
  <si>
    <t>Přesun hmot pro injektování, mikropiloty nebo kotvy</t>
  </si>
  <si>
    <t>https://podminky.urs.cz/item/CS_URS_2022_01/998004011</t>
  </si>
  <si>
    <t>02 - Stavební část - úsek č.11</t>
  </si>
  <si>
    <t>-930047628</t>
  </si>
  <si>
    <t>65</t>
  </si>
  <si>
    <t>50</t>
  </si>
  <si>
    <t>150913270</t>
  </si>
  <si>
    <t>65*0,05</t>
  </si>
  <si>
    <t>10*0,05</t>
  </si>
  <si>
    <t>7*0,05</t>
  </si>
  <si>
    <t>50*0,05</t>
  </si>
  <si>
    <t>-1375168303</t>
  </si>
  <si>
    <t>25*0,2*0,5</t>
  </si>
  <si>
    <t>10*0,2*0,5</t>
  </si>
  <si>
    <t>60*0,2*0,5</t>
  </si>
  <si>
    <t>1630347372</t>
  </si>
  <si>
    <t>219*0,1</t>
  </si>
  <si>
    <t>127*0,1</t>
  </si>
  <si>
    <t>46*0,1</t>
  </si>
  <si>
    <t>129*0,1</t>
  </si>
  <si>
    <t>145*0,1</t>
  </si>
  <si>
    <t>1418765745</t>
  </si>
  <si>
    <t>-1308240808</t>
  </si>
  <si>
    <t>2029508425</t>
  </si>
  <si>
    <t>46</t>
  </si>
  <si>
    <t>145</t>
  </si>
  <si>
    <t>-1732879936</t>
  </si>
  <si>
    <t>191</t>
  </si>
  <si>
    <t>191*1,2 'Přepočtené koeficientem množství</t>
  </si>
  <si>
    <t>954154040</t>
  </si>
  <si>
    <t>7,35+9,5+66,6</t>
  </si>
  <si>
    <t>546431531</t>
  </si>
  <si>
    <t>83,45*16</t>
  </si>
  <si>
    <t>-1217856243</t>
  </si>
  <si>
    <t>1507344804</t>
  </si>
  <si>
    <t>83,45*1,8</t>
  </si>
  <si>
    <t>-54261507</t>
  </si>
  <si>
    <t>03 -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</si>
  <si>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</si>
  <si>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</si>
  <si>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</si>
  <si>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</si>
  <si>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</si>
  <si>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</si>
  <si>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</si>
  <si>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</si>
  <si>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</si>
  <si>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</si>
  <si>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</si>
  <si>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</si>
  <si>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-110147609</t>
  </si>
  <si>
    <t>https://podminky.urs.cz/item/CS_URS_2022_01/030001000</t>
  </si>
  <si>
    <t>buňka (kancelář, sklad), WC, oplocení</t>
  </si>
  <si>
    <t>VRN4</t>
  </si>
  <si>
    <t>Inženýrská činnost</t>
  </si>
  <si>
    <t>045002000</t>
  </si>
  <si>
    <t>Kompletační a koordinační činnost</t>
  </si>
  <si>
    <t>-1194353334</t>
  </si>
  <si>
    <t>https://podminky.urs.cz/item/CS_URS_2022_01/045002000</t>
  </si>
  <si>
    <t>konzultace s projektantem, zadavatelem, průběžná dokumentace, dokumentace k předání stavby</t>
  </si>
  <si>
    <t>VRN6</t>
  </si>
  <si>
    <t>Územní vlivy</t>
  </si>
  <si>
    <t>062002000</t>
  </si>
  <si>
    <t>Ztížené dopravní podmínky</t>
  </si>
  <si>
    <t>1447541357</t>
  </si>
  <si>
    <t>https://podminky.urs.cz/item/CS_URS_2022_01/062002000</t>
  </si>
  <si>
    <t>ztížené dopravní podmínky v místě stavby</t>
  </si>
  <si>
    <t>065002000</t>
  </si>
  <si>
    <t>Mimostaveništní doprava materiálů a výrobků</t>
  </si>
  <si>
    <t>-1317886325</t>
  </si>
  <si>
    <t>https://podminky.urs.cz/item/CS_URS_2022_01/065002000</t>
  </si>
  <si>
    <t>VRN7</t>
  </si>
  <si>
    <t>Provozní vlivy</t>
  </si>
  <si>
    <t>072002000</t>
  </si>
  <si>
    <t>Silniční provoz</t>
  </si>
  <si>
    <t>1960994912</t>
  </si>
  <si>
    <t>https://podminky.urs.cz/item/CS_URS_2022_01/072002000</t>
  </si>
  <si>
    <t>zajištění bezpečnosti a organizace silničního provozu</t>
  </si>
  <si>
    <t>zajištění DIO (dopravní značení)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</si>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</sst>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55211112" TargetMode="External" /><Relationship Id="rId2" Type="http://schemas.openxmlformats.org/officeDocument/2006/relationships/hyperlink" Target="https://podminky.urs.cz/item/CS_URS_2022_01/155211122" TargetMode="External" /><Relationship Id="rId3" Type="http://schemas.openxmlformats.org/officeDocument/2006/relationships/hyperlink" Target="https://podminky.urs.cz/item/CS_URS_2022_01/155211241" TargetMode="External" /><Relationship Id="rId4" Type="http://schemas.openxmlformats.org/officeDocument/2006/relationships/hyperlink" Target="https://podminky.urs.cz/item/CS_URS_2022_01/155211311" TargetMode="External" /><Relationship Id="rId5" Type="http://schemas.openxmlformats.org/officeDocument/2006/relationships/hyperlink" Target="https://podminky.urs.cz/item/CS_URS_2022_01/155211533" TargetMode="External" /><Relationship Id="rId6" Type="http://schemas.openxmlformats.org/officeDocument/2006/relationships/hyperlink" Target="https://podminky.urs.cz/item/CS_URS_2022_01/155212116" TargetMode="External" /><Relationship Id="rId7" Type="http://schemas.openxmlformats.org/officeDocument/2006/relationships/hyperlink" Target="https://podminky.urs.cz/item/CS_URS_2022_01/155214111" TargetMode="External" /><Relationship Id="rId8" Type="http://schemas.openxmlformats.org/officeDocument/2006/relationships/hyperlink" Target="https://podminky.urs.cz/item/CS_URS_2022_01/155214312" TargetMode="External" /><Relationship Id="rId9" Type="http://schemas.openxmlformats.org/officeDocument/2006/relationships/hyperlink" Target="https://podminky.urs.cz/item/CS_URS_2022_01/155214511" TargetMode="External" /><Relationship Id="rId10" Type="http://schemas.openxmlformats.org/officeDocument/2006/relationships/hyperlink" Target="https://podminky.urs.cz/item/CS_URS_2022_01/155214521" TargetMode="External" /><Relationship Id="rId11" Type="http://schemas.openxmlformats.org/officeDocument/2006/relationships/hyperlink" Target="https://podminky.urs.cz/item/CS_URS_2022_01/155214525" TargetMode="External" /><Relationship Id="rId12" Type="http://schemas.openxmlformats.org/officeDocument/2006/relationships/hyperlink" Target="https://podminky.urs.cz/item/CS_URS_2022_01/162751157" TargetMode="External" /><Relationship Id="rId13" Type="http://schemas.openxmlformats.org/officeDocument/2006/relationships/hyperlink" Target="https://podminky.urs.cz/item/CS_URS_2022_01/162751159" TargetMode="External" /><Relationship Id="rId14" Type="http://schemas.openxmlformats.org/officeDocument/2006/relationships/hyperlink" Target="https://podminky.urs.cz/item/CS_URS_2022_01/167111103" TargetMode="External" /><Relationship Id="rId15" Type="http://schemas.openxmlformats.org/officeDocument/2006/relationships/hyperlink" Target="https://podminky.urs.cz/item/CS_URS_2022_01/171201231" TargetMode="External" /><Relationship Id="rId16" Type="http://schemas.openxmlformats.org/officeDocument/2006/relationships/hyperlink" Target="https://podminky.urs.cz/item/CS_URS_2022_01/279311116" TargetMode="External" /><Relationship Id="rId17" Type="http://schemas.openxmlformats.org/officeDocument/2006/relationships/hyperlink" Target="https://podminky.urs.cz/item/CS_URS_2022_01/279351311" TargetMode="External" /><Relationship Id="rId18" Type="http://schemas.openxmlformats.org/officeDocument/2006/relationships/hyperlink" Target="https://podminky.urs.cz/item/CS_URS_2022_01/279351312" TargetMode="External" /><Relationship Id="rId19" Type="http://schemas.openxmlformats.org/officeDocument/2006/relationships/hyperlink" Target="https://podminky.urs.cz/item/CS_URS_2022_01/628195001" TargetMode="External" /><Relationship Id="rId20" Type="http://schemas.openxmlformats.org/officeDocument/2006/relationships/hyperlink" Target="https://podminky.urs.cz/item/CS_URS_2022_01/985221112" TargetMode="External" /><Relationship Id="rId21" Type="http://schemas.openxmlformats.org/officeDocument/2006/relationships/hyperlink" Target="https://podminky.urs.cz/item/CS_URS_2022_01/985221120" TargetMode="External" /><Relationship Id="rId22" Type="http://schemas.openxmlformats.org/officeDocument/2006/relationships/hyperlink" Target="https://podminky.urs.cz/item/CS_URS_2022_01/985232112" TargetMode="External" /><Relationship Id="rId23" Type="http://schemas.openxmlformats.org/officeDocument/2006/relationships/hyperlink" Target="https://podminky.urs.cz/item/CS_URS_2022_01/985233121" TargetMode="External" /><Relationship Id="rId24" Type="http://schemas.openxmlformats.org/officeDocument/2006/relationships/hyperlink" Target="https://podminky.urs.cz/item/CS_URS_2022_01/99800401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55211112" TargetMode="External" /><Relationship Id="rId2" Type="http://schemas.openxmlformats.org/officeDocument/2006/relationships/hyperlink" Target="https://podminky.urs.cz/item/CS_URS_2022_01/155211122" TargetMode="External" /><Relationship Id="rId3" Type="http://schemas.openxmlformats.org/officeDocument/2006/relationships/hyperlink" Target="https://podminky.urs.cz/item/CS_URS_2022_01/155211241" TargetMode="External" /><Relationship Id="rId4" Type="http://schemas.openxmlformats.org/officeDocument/2006/relationships/hyperlink" Target="https://podminky.urs.cz/item/CS_URS_2022_01/155211311" TargetMode="External" /><Relationship Id="rId5" Type="http://schemas.openxmlformats.org/officeDocument/2006/relationships/hyperlink" Target="https://podminky.urs.cz/item/CS_URS_2022_01/155211533" TargetMode="External" /><Relationship Id="rId6" Type="http://schemas.openxmlformats.org/officeDocument/2006/relationships/hyperlink" Target="https://podminky.urs.cz/item/CS_URS_2022_01/155214111" TargetMode="External" /><Relationship Id="rId7" Type="http://schemas.openxmlformats.org/officeDocument/2006/relationships/hyperlink" Target="https://podminky.urs.cz/item/CS_URS_2022_01/162751157" TargetMode="External" /><Relationship Id="rId8" Type="http://schemas.openxmlformats.org/officeDocument/2006/relationships/hyperlink" Target="https://podminky.urs.cz/item/CS_URS_2022_01/162751159" TargetMode="External" /><Relationship Id="rId9" Type="http://schemas.openxmlformats.org/officeDocument/2006/relationships/hyperlink" Target="https://podminky.urs.cz/item/CS_URS_2022_01/167111103" TargetMode="External" /><Relationship Id="rId10" Type="http://schemas.openxmlformats.org/officeDocument/2006/relationships/hyperlink" Target="https://podminky.urs.cz/item/CS_URS_2022_01/171201231" TargetMode="External" /><Relationship Id="rId11" Type="http://schemas.openxmlformats.org/officeDocument/2006/relationships/hyperlink" Target="https://podminky.urs.cz/item/CS_URS_2022_01/99800401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0001000" TargetMode="External" /><Relationship Id="rId2" Type="http://schemas.openxmlformats.org/officeDocument/2006/relationships/hyperlink" Target="https://podminky.urs.cz/item/CS_URS_2022_01/045002000" TargetMode="External" /><Relationship Id="rId3" Type="http://schemas.openxmlformats.org/officeDocument/2006/relationships/hyperlink" Target="https://podminky.urs.cz/item/CS_URS_2022_01/062002000" TargetMode="External" /><Relationship Id="rId4" Type="http://schemas.openxmlformats.org/officeDocument/2006/relationships/hyperlink" Target="https://podminky.urs.cz/item/CS_URS_2022_01/065002000" TargetMode="External" /><Relationship Id="rId5" Type="http://schemas.openxmlformats.org/officeDocument/2006/relationships/hyperlink" Target="https://podminky.urs.cz/item/CS_URS_2022_01/072002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20220401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Karlovy Vary, ulice Slovenská - sanace svahů - úseky č.1 a 11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ul. Slovenská, Karlovy Vary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1. 4. 2022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Karlovy Vary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Kancelář stavebního inženýrství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 - úsek...'!J30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Stavební část - úsek...'!P85</f>
        <v>0</v>
      </c>
      <c r="AV55" s="122">
        <f>'01 - Stavební část - úsek...'!J33</f>
        <v>0</v>
      </c>
      <c r="AW55" s="122">
        <f>'01 - Stavební část - úsek...'!J34</f>
        <v>0</v>
      </c>
      <c r="AX55" s="122">
        <f>'01 - Stavební část - úsek...'!J35</f>
        <v>0</v>
      </c>
      <c r="AY55" s="122">
        <f>'01 - Stavební část - úsek...'!J36</f>
        <v>0</v>
      </c>
      <c r="AZ55" s="122">
        <f>'01 - Stavební část - úsek...'!F33</f>
        <v>0</v>
      </c>
      <c r="BA55" s="122">
        <f>'01 - Stavební část - úsek...'!F34</f>
        <v>0</v>
      </c>
      <c r="BB55" s="122">
        <f>'01 - Stavební část - úsek...'!F35</f>
        <v>0</v>
      </c>
      <c r="BC55" s="122">
        <f>'01 - Stavební část - úsek...'!F36</f>
        <v>0</v>
      </c>
      <c r="BD55" s="124">
        <f>'01 - Stavební část - úsek...'!F37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Stavební část - úsek...'!J30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Stavební část - úsek...'!P82</f>
        <v>0</v>
      </c>
      <c r="AV56" s="122">
        <f>'02 - Stavební část - úsek...'!J33</f>
        <v>0</v>
      </c>
      <c r="AW56" s="122">
        <f>'02 - Stavební část - úsek...'!J34</f>
        <v>0</v>
      </c>
      <c r="AX56" s="122">
        <f>'02 - Stavební část - úsek...'!J35</f>
        <v>0</v>
      </c>
      <c r="AY56" s="122">
        <f>'02 - Stavební část - úsek...'!J36</f>
        <v>0</v>
      </c>
      <c r="AZ56" s="122">
        <f>'02 - Stavební část - úsek...'!F33</f>
        <v>0</v>
      </c>
      <c r="BA56" s="122">
        <f>'02 - Stavební část - úsek...'!F34</f>
        <v>0</v>
      </c>
      <c r="BB56" s="122">
        <f>'02 - Stavební část - úsek...'!F35</f>
        <v>0</v>
      </c>
      <c r="BC56" s="122">
        <f>'02 - Stavební část - úsek...'!F36</f>
        <v>0</v>
      </c>
      <c r="BD56" s="124">
        <f>'02 - Stavební část - úsek...'!F37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Vedlejší a ostatní n...'!J30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88</v>
      </c>
      <c r="AR57" s="120"/>
      <c r="AS57" s="126">
        <v>0</v>
      </c>
      <c r="AT57" s="127">
        <f>ROUND(SUM(AV57:AW57),2)</f>
        <v>0</v>
      </c>
      <c r="AU57" s="128">
        <f>'03 - Vedlejší a ostatní n...'!P84</f>
        <v>0</v>
      </c>
      <c r="AV57" s="127">
        <f>'03 - Vedlejší a ostatní n...'!J33</f>
        <v>0</v>
      </c>
      <c r="AW57" s="127">
        <f>'03 - Vedlejší a ostatní n...'!J34</f>
        <v>0</v>
      </c>
      <c r="AX57" s="127">
        <f>'03 - Vedlejší a ostatní n...'!J35</f>
        <v>0</v>
      </c>
      <c r="AY57" s="127">
        <f>'03 - Vedlejší a ostatní n...'!J36</f>
        <v>0</v>
      </c>
      <c r="AZ57" s="127">
        <f>'03 - Vedlejší a ostatní n...'!F33</f>
        <v>0</v>
      </c>
      <c r="BA57" s="127">
        <f>'03 - Vedlejší a ostatní n...'!F34</f>
        <v>0</v>
      </c>
      <c r="BB57" s="127">
        <f>'03 - Vedlejší a ostatní n...'!F35</f>
        <v>0</v>
      </c>
      <c r="BC57" s="127">
        <f>'03 - Vedlejší a ostatní n...'!F36</f>
        <v>0</v>
      </c>
      <c r="BD57" s="129">
        <f>'03 - Vedlejší a ostatní n...'!F37</f>
        <v>0</v>
      </c>
      <c r="BE57" s="7"/>
      <c r="BT57" s="125" t="s">
        <v>80</v>
      </c>
      <c r="BV57" s="125" t="s">
        <v>74</v>
      </c>
      <c r="BW57" s="125" t="s">
        <v>89</v>
      </c>
      <c r="BX57" s="125" t="s">
        <v>5</v>
      </c>
      <c r="CL57" s="125" t="s">
        <v>19</v>
      </c>
      <c r="CM57" s="125" t="s">
        <v>82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tavební část - úsek...'!C2" display="/"/>
    <hyperlink ref="A56" location="'02 - Stavební část - úsek...'!C2" display="/"/>
    <hyperlink ref="A57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Karlovy Vary, ulice Slovenská - sanace svahů - úseky č.1 a 11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ROUND((SUM(BE85:BE429)),2)</f>
        <v>0</v>
      </c>
      <c r="G33" s="40"/>
      <c r="H33" s="40"/>
      <c r="I33" s="150">
        <v>0.21</v>
      </c>
      <c r="J33" s="149">
        <f>ROUND(((SUM(BE85:BE429))*I33),2)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ROUND((SUM(BF85:BF429)),2)</f>
        <v>0</v>
      </c>
      <c r="G34" s="40"/>
      <c r="H34" s="40"/>
      <c r="I34" s="150">
        <v>0.15</v>
      </c>
      <c r="J34" s="149">
        <f>ROUND(((SUM(BF85:BF429))*I34),2)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ROUND((SUM(BG85:BG429)),2)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ROUND((SUM(BH85:BH429)),2)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ROUND((SUM(BI85:BI429)),2)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Karlovy Vary, ulice Slovenská - sanace svahů - úseky č.1 a 11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 - úsek č.1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Slovenská, Karlovy Vary</v>
      </c>
      <c r="G52" s="42"/>
      <c r="H52" s="42"/>
      <c r="I52" s="34" t="s">
        <v>23</v>
      </c>
      <c r="J52" s="74" t="str">
        <f>IF(J12="","",J12)</f>
        <v>1. 4. 2022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Karlovy Vary</v>
      </c>
      <c r="G54" s="42"/>
      <c r="H54" s="42"/>
      <c r="I54" s="34" t="s">
        <v>31</v>
      </c>
      <c r="J54" s="38" t="str">
        <f>E21</f>
        <v>Kancelář stavebního inženýrství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J372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J397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J403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6"/>
      <c r="J65" s="177">
        <f>J426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103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Karlovy Vary, ulice Slovenská - sanace svahů - úseky č.1 a 11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01 - Stavební část - úsek č.1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ul. Slovenská, Karlovy Vary</v>
      </c>
      <c r="G79" s="42"/>
      <c r="H79" s="42"/>
      <c r="I79" s="34" t="s">
        <v>23</v>
      </c>
      <c r="J79" s="74" t="str">
        <f>IF(J12="","",J12)</f>
        <v>1. 4. 2022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Statutární město Karlovy Vary</v>
      </c>
      <c r="G81" s="42"/>
      <c r="H81" s="42"/>
      <c r="I81" s="34" t="s">
        <v>31</v>
      </c>
      <c r="J81" s="38" t="str">
        <f>E21</f>
        <v>Kancelář stavebního inženýrství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104</v>
      </c>
      <c r="D84" s="182" t="s">
        <v>57</v>
      </c>
      <c r="E84" s="182" t="s">
        <v>53</v>
      </c>
      <c r="F84" s="182" t="s">
        <v>54</v>
      </c>
      <c r="G84" s="182" t="s">
        <v>105</v>
      </c>
      <c r="H84" s="182" t="s">
        <v>106</v>
      </c>
      <c r="I84" s="182" t="s">
        <v>107</v>
      </c>
      <c r="J84" s="182" t="s">
        <v>95</v>
      </c>
      <c r="K84" s="183" t="s">
        <v>108</v>
      </c>
      <c r="L84" s="184"/>
      <c r="M84" s="94" t="s">
        <v>19</v>
      </c>
      <c r="N84" s="95" t="s">
        <v>42</v>
      </c>
      <c r="O84" s="95" t="s">
        <v>109</v>
      </c>
      <c r="P84" s="95" t="s">
        <v>110</v>
      </c>
      <c r="Q84" s="95" t="s">
        <v>111</v>
      </c>
      <c r="R84" s="95" t="s">
        <v>112</v>
      </c>
      <c r="S84" s="95" t="s">
        <v>113</v>
      </c>
      <c r="T84" s="96" t="s">
        <v>114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115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85.9667927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96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116</v>
      </c>
      <c r="F86" s="193" t="s">
        <v>117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P87+P372+P397+P403+P426</f>
        <v>0</v>
      </c>
      <c r="Q86" s="198"/>
      <c r="R86" s="199">
        <f>R87+R372+R397+R403+R426</f>
        <v>85.9667927</v>
      </c>
      <c r="S86" s="198"/>
      <c r="T86" s="200">
        <f>T87+T372+T397+T403+T426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80</v>
      </c>
      <c r="AT86" s="202" t="s">
        <v>71</v>
      </c>
      <c r="AU86" s="202" t="s">
        <v>72</v>
      </c>
      <c r="AY86" s="201" t="s">
        <v>118</v>
      </c>
      <c r="BK86" s="203">
        <f>BK87+BK372+BK397+BK403+BK426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80</v>
      </c>
      <c r="F87" s="204" t="s">
        <v>119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SUM(P88:P371)</f>
        <v>0</v>
      </c>
      <c r="Q87" s="198"/>
      <c r="R87" s="199">
        <f>SUM(R88:R371)</f>
        <v>68.81177070000001</v>
      </c>
      <c r="S87" s="198"/>
      <c r="T87" s="200">
        <f>SUM(T88:T371)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80</v>
      </c>
      <c r="AY87" s="201" t="s">
        <v>118</v>
      </c>
      <c r="BK87" s="203">
        <f>SUM(BK88:BK371)</f>
        <v>0</v>
      </c>
    </row>
    <row r="88" spans="1:65" s="2" customFormat="1" ht="24.15" customHeight="1">
      <c r="A88" s="40"/>
      <c r="B88" s="41"/>
      <c r="C88" s="206" t="s">
        <v>80</v>
      </c>
      <c r="D88" s="206" t="s">
        <v>120</v>
      </c>
      <c r="E88" s="207" t="s">
        <v>121</v>
      </c>
      <c r="F88" s="208" t="s">
        <v>122</v>
      </c>
      <c r="G88" s="209" t="s">
        <v>123</v>
      </c>
      <c r="H88" s="210">
        <v>858</v>
      </c>
      <c r="I88" s="211"/>
      <c r="J88" s="212">
        <f>ROUND(I88*H88,2)</f>
        <v>0</v>
      </c>
      <c r="K88" s="208" t="s">
        <v>124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125</v>
      </c>
      <c r="AT88" s="217" t="s">
        <v>120</v>
      </c>
      <c r="AU88" s="217" t="s">
        <v>82</v>
      </c>
      <c r="AY88" s="19" t="s">
        <v>118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125</v>
      </c>
      <c r="BM88" s="217" t="s">
        <v>126</v>
      </c>
    </row>
    <row r="89" spans="1:47" s="2" customFormat="1" ht="12">
      <c r="A89" s="40"/>
      <c r="B89" s="41"/>
      <c r="C89" s="42"/>
      <c r="D89" s="219" t="s">
        <v>127</v>
      </c>
      <c r="E89" s="42"/>
      <c r="F89" s="220" t="s">
        <v>128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127</v>
      </c>
      <c r="AU89" s="19" t="s">
        <v>82</v>
      </c>
    </row>
    <row r="90" spans="1:47" s="2" customFormat="1" ht="12">
      <c r="A90" s="40"/>
      <c r="B90" s="41"/>
      <c r="C90" s="42"/>
      <c r="D90" s="224" t="s">
        <v>129</v>
      </c>
      <c r="E90" s="42"/>
      <c r="F90" s="225" t="s">
        <v>130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129</v>
      </c>
      <c r="AU90" s="19" t="s">
        <v>82</v>
      </c>
    </row>
    <row r="91" spans="1:51" s="13" customFormat="1" ht="12">
      <c r="A91" s="13"/>
      <c r="B91" s="226"/>
      <c r="C91" s="227"/>
      <c r="D91" s="219" t="s">
        <v>131</v>
      </c>
      <c r="E91" s="228" t="s">
        <v>19</v>
      </c>
      <c r="F91" s="229" t="s">
        <v>132</v>
      </c>
      <c r="G91" s="227"/>
      <c r="H91" s="228" t="s">
        <v>19</v>
      </c>
      <c r="I91" s="230"/>
      <c r="J91" s="227"/>
      <c r="K91" s="227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131</v>
      </c>
      <c r="AU91" s="235" t="s">
        <v>82</v>
      </c>
      <c r="AV91" s="13" t="s">
        <v>80</v>
      </c>
      <c r="AW91" s="13" t="s">
        <v>33</v>
      </c>
      <c r="AX91" s="13" t="s">
        <v>72</v>
      </c>
      <c r="AY91" s="235" t="s">
        <v>118</v>
      </c>
    </row>
    <row r="92" spans="1:51" s="14" customFormat="1" ht="12">
      <c r="A92" s="14"/>
      <c r="B92" s="236"/>
      <c r="C92" s="237"/>
      <c r="D92" s="219" t="s">
        <v>131</v>
      </c>
      <c r="E92" s="238" t="s">
        <v>19</v>
      </c>
      <c r="F92" s="239" t="s">
        <v>133</v>
      </c>
      <c r="G92" s="237"/>
      <c r="H92" s="240">
        <v>70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131</v>
      </c>
      <c r="AU92" s="246" t="s">
        <v>82</v>
      </c>
      <c r="AV92" s="14" t="s">
        <v>82</v>
      </c>
      <c r="AW92" s="14" t="s">
        <v>33</v>
      </c>
      <c r="AX92" s="14" t="s">
        <v>72</v>
      </c>
      <c r="AY92" s="246" t="s">
        <v>118</v>
      </c>
    </row>
    <row r="93" spans="1:51" s="13" customFormat="1" ht="12">
      <c r="A93" s="13"/>
      <c r="B93" s="226"/>
      <c r="C93" s="227"/>
      <c r="D93" s="219" t="s">
        <v>131</v>
      </c>
      <c r="E93" s="228" t="s">
        <v>19</v>
      </c>
      <c r="F93" s="229" t="s">
        <v>134</v>
      </c>
      <c r="G93" s="227"/>
      <c r="H93" s="228" t="s">
        <v>19</v>
      </c>
      <c r="I93" s="230"/>
      <c r="J93" s="227"/>
      <c r="K93" s="227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131</v>
      </c>
      <c r="AU93" s="235" t="s">
        <v>82</v>
      </c>
      <c r="AV93" s="13" t="s">
        <v>80</v>
      </c>
      <c r="AW93" s="13" t="s">
        <v>33</v>
      </c>
      <c r="AX93" s="13" t="s">
        <v>72</v>
      </c>
      <c r="AY93" s="235" t="s">
        <v>118</v>
      </c>
    </row>
    <row r="94" spans="1:51" s="14" customFormat="1" ht="12">
      <c r="A94" s="14"/>
      <c r="B94" s="236"/>
      <c r="C94" s="237"/>
      <c r="D94" s="219" t="s">
        <v>131</v>
      </c>
      <c r="E94" s="238" t="s">
        <v>19</v>
      </c>
      <c r="F94" s="239" t="s">
        <v>135</v>
      </c>
      <c r="G94" s="237"/>
      <c r="H94" s="240">
        <v>320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131</v>
      </c>
      <c r="AU94" s="246" t="s">
        <v>82</v>
      </c>
      <c r="AV94" s="14" t="s">
        <v>82</v>
      </c>
      <c r="AW94" s="14" t="s">
        <v>33</v>
      </c>
      <c r="AX94" s="14" t="s">
        <v>72</v>
      </c>
      <c r="AY94" s="246" t="s">
        <v>118</v>
      </c>
    </row>
    <row r="95" spans="1:51" s="13" customFormat="1" ht="12">
      <c r="A95" s="13"/>
      <c r="B95" s="226"/>
      <c r="C95" s="227"/>
      <c r="D95" s="219" t="s">
        <v>131</v>
      </c>
      <c r="E95" s="228" t="s">
        <v>19</v>
      </c>
      <c r="F95" s="229" t="s">
        <v>136</v>
      </c>
      <c r="G95" s="227"/>
      <c r="H95" s="228" t="s">
        <v>19</v>
      </c>
      <c r="I95" s="230"/>
      <c r="J95" s="227"/>
      <c r="K95" s="227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131</v>
      </c>
      <c r="AU95" s="235" t="s">
        <v>82</v>
      </c>
      <c r="AV95" s="13" t="s">
        <v>80</v>
      </c>
      <c r="AW95" s="13" t="s">
        <v>33</v>
      </c>
      <c r="AX95" s="13" t="s">
        <v>72</v>
      </c>
      <c r="AY95" s="235" t="s">
        <v>118</v>
      </c>
    </row>
    <row r="96" spans="1:51" s="14" customFormat="1" ht="12">
      <c r="A96" s="14"/>
      <c r="B96" s="236"/>
      <c r="C96" s="237"/>
      <c r="D96" s="219" t="s">
        <v>131</v>
      </c>
      <c r="E96" s="238" t="s">
        <v>19</v>
      </c>
      <c r="F96" s="239" t="s">
        <v>137</v>
      </c>
      <c r="G96" s="237"/>
      <c r="H96" s="240">
        <v>170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131</v>
      </c>
      <c r="AU96" s="246" t="s">
        <v>82</v>
      </c>
      <c r="AV96" s="14" t="s">
        <v>82</v>
      </c>
      <c r="AW96" s="14" t="s">
        <v>33</v>
      </c>
      <c r="AX96" s="14" t="s">
        <v>72</v>
      </c>
      <c r="AY96" s="246" t="s">
        <v>118</v>
      </c>
    </row>
    <row r="97" spans="1:51" s="13" customFormat="1" ht="12">
      <c r="A97" s="13"/>
      <c r="B97" s="226"/>
      <c r="C97" s="227"/>
      <c r="D97" s="219" t="s">
        <v>131</v>
      </c>
      <c r="E97" s="228" t="s">
        <v>19</v>
      </c>
      <c r="F97" s="229" t="s">
        <v>138</v>
      </c>
      <c r="G97" s="227"/>
      <c r="H97" s="228" t="s">
        <v>19</v>
      </c>
      <c r="I97" s="230"/>
      <c r="J97" s="227"/>
      <c r="K97" s="227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131</v>
      </c>
      <c r="AU97" s="235" t="s">
        <v>82</v>
      </c>
      <c r="AV97" s="13" t="s">
        <v>80</v>
      </c>
      <c r="AW97" s="13" t="s">
        <v>33</v>
      </c>
      <c r="AX97" s="13" t="s">
        <v>72</v>
      </c>
      <c r="AY97" s="235" t="s">
        <v>118</v>
      </c>
    </row>
    <row r="98" spans="1:51" s="14" customFormat="1" ht="12">
      <c r="A98" s="14"/>
      <c r="B98" s="236"/>
      <c r="C98" s="237"/>
      <c r="D98" s="219" t="s">
        <v>131</v>
      </c>
      <c r="E98" s="238" t="s">
        <v>19</v>
      </c>
      <c r="F98" s="239" t="s">
        <v>8</v>
      </c>
      <c r="G98" s="237"/>
      <c r="H98" s="240">
        <v>15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131</v>
      </c>
      <c r="AU98" s="246" t="s">
        <v>82</v>
      </c>
      <c r="AV98" s="14" t="s">
        <v>82</v>
      </c>
      <c r="AW98" s="14" t="s">
        <v>33</v>
      </c>
      <c r="AX98" s="14" t="s">
        <v>72</v>
      </c>
      <c r="AY98" s="246" t="s">
        <v>118</v>
      </c>
    </row>
    <row r="99" spans="1:51" s="13" customFormat="1" ht="12">
      <c r="A99" s="13"/>
      <c r="B99" s="226"/>
      <c r="C99" s="227"/>
      <c r="D99" s="219" t="s">
        <v>131</v>
      </c>
      <c r="E99" s="228" t="s">
        <v>19</v>
      </c>
      <c r="F99" s="229" t="s">
        <v>139</v>
      </c>
      <c r="G99" s="227"/>
      <c r="H99" s="228" t="s">
        <v>19</v>
      </c>
      <c r="I99" s="230"/>
      <c r="J99" s="227"/>
      <c r="K99" s="227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131</v>
      </c>
      <c r="AU99" s="235" t="s">
        <v>82</v>
      </c>
      <c r="AV99" s="13" t="s">
        <v>80</v>
      </c>
      <c r="AW99" s="13" t="s">
        <v>33</v>
      </c>
      <c r="AX99" s="13" t="s">
        <v>72</v>
      </c>
      <c r="AY99" s="235" t="s">
        <v>118</v>
      </c>
    </row>
    <row r="100" spans="1:51" s="14" customFormat="1" ht="12">
      <c r="A100" s="14"/>
      <c r="B100" s="236"/>
      <c r="C100" s="237"/>
      <c r="D100" s="219" t="s">
        <v>131</v>
      </c>
      <c r="E100" s="238" t="s">
        <v>19</v>
      </c>
      <c r="F100" s="239" t="s">
        <v>140</v>
      </c>
      <c r="G100" s="237"/>
      <c r="H100" s="240">
        <v>200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131</v>
      </c>
      <c r="AU100" s="246" t="s">
        <v>82</v>
      </c>
      <c r="AV100" s="14" t="s">
        <v>82</v>
      </c>
      <c r="AW100" s="14" t="s">
        <v>33</v>
      </c>
      <c r="AX100" s="14" t="s">
        <v>72</v>
      </c>
      <c r="AY100" s="246" t="s">
        <v>118</v>
      </c>
    </row>
    <row r="101" spans="1:51" s="13" customFormat="1" ht="12">
      <c r="A101" s="13"/>
      <c r="B101" s="226"/>
      <c r="C101" s="227"/>
      <c r="D101" s="219" t="s">
        <v>131</v>
      </c>
      <c r="E101" s="228" t="s">
        <v>19</v>
      </c>
      <c r="F101" s="229" t="s">
        <v>141</v>
      </c>
      <c r="G101" s="227"/>
      <c r="H101" s="228" t="s">
        <v>19</v>
      </c>
      <c r="I101" s="230"/>
      <c r="J101" s="227"/>
      <c r="K101" s="227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131</v>
      </c>
      <c r="AU101" s="235" t="s">
        <v>82</v>
      </c>
      <c r="AV101" s="13" t="s">
        <v>80</v>
      </c>
      <c r="AW101" s="13" t="s">
        <v>33</v>
      </c>
      <c r="AX101" s="13" t="s">
        <v>72</v>
      </c>
      <c r="AY101" s="235" t="s">
        <v>118</v>
      </c>
    </row>
    <row r="102" spans="1:51" s="14" customFormat="1" ht="12">
      <c r="A102" s="14"/>
      <c r="B102" s="236"/>
      <c r="C102" s="237"/>
      <c r="D102" s="219" t="s">
        <v>131</v>
      </c>
      <c r="E102" s="238" t="s">
        <v>19</v>
      </c>
      <c r="F102" s="239" t="s">
        <v>142</v>
      </c>
      <c r="G102" s="237"/>
      <c r="H102" s="240">
        <v>3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131</v>
      </c>
      <c r="AU102" s="246" t="s">
        <v>82</v>
      </c>
      <c r="AV102" s="14" t="s">
        <v>82</v>
      </c>
      <c r="AW102" s="14" t="s">
        <v>33</v>
      </c>
      <c r="AX102" s="14" t="s">
        <v>72</v>
      </c>
      <c r="AY102" s="246" t="s">
        <v>118</v>
      </c>
    </row>
    <row r="103" spans="1:51" s="13" customFormat="1" ht="12">
      <c r="A103" s="13"/>
      <c r="B103" s="226"/>
      <c r="C103" s="227"/>
      <c r="D103" s="219" t="s">
        <v>131</v>
      </c>
      <c r="E103" s="228" t="s">
        <v>19</v>
      </c>
      <c r="F103" s="229" t="s">
        <v>143</v>
      </c>
      <c r="G103" s="227"/>
      <c r="H103" s="228" t="s">
        <v>19</v>
      </c>
      <c r="I103" s="230"/>
      <c r="J103" s="227"/>
      <c r="K103" s="227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131</v>
      </c>
      <c r="AU103" s="235" t="s">
        <v>82</v>
      </c>
      <c r="AV103" s="13" t="s">
        <v>80</v>
      </c>
      <c r="AW103" s="13" t="s">
        <v>33</v>
      </c>
      <c r="AX103" s="13" t="s">
        <v>72</v>
      </c>
      <c r="AY103" s="235" t="s">
        <v>118</v>
      </c>
    </row>
    <row r="104" spans="1:51" s="14" customFormat="1" ht="12">
      <c r="A104" s="14"/>
      <c r="B104" s="236"/>
      <c r="C104" s="237"/>
      <c r="D104" s="219" t="s">
        <v>131</v>
      </c>
      <c r="E104" s="238" t="s">
        <v>19</v>
      </c>
      <c r="F104" s="239" t="s">
        <v>144</v>
      </c>
      <c r="G104" s="237"/>
      <c r="H104" s="240">
        <v>80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131</v>
      </c>
      <c r="AU104" s="246" t="s">
        <v>82</v>
      </c>
      <c r="AV104" s="14" t="s">
        <v>82</v>
      </c>
      <c r="AW104" s="14" t="s">
        <v>33</v>
      </c>
      <c r="AX104" s="14" t="s">
        <v>72</v>
      </c>
      <c r="AY104" s="246" t="s">
        <v>118</v>
      </c>
    </row>
    <row r="105" spans="1:51" s="15" customFormat="1" ht="12">
      <c r="A105" s="15"/>
      <c r="B105" s="247"/>
      <c r="C105" s="248"/>
      <c r="D105" s="219" t="s">
        <v>131</v>
      </c>
      <c r="E105" s="249" t="s">
        <v>19</v>
      </c>
      <c r="F105" s="250" t="s">
        <v>145</v>
      </c>
      <c r="G105" s="248"/>
      <c r="H105" s="251">
        <v>858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7" t="s">
        <v>131</v>
      </c>
      <c r="AU105" s="257" t="s">
        <v>82</v>
      </c>
      <c r="AV105" s="15" t="s">
        <v>125</v>
      </c>
      <c r="AW105" s="15" t="s">
        <v>33</v>
      </c>
      <c r="AX105" s="15" t="s">
        <v>80</v>
      </c>
      <c r="AY105" s="257" t="s">
        <v>118</v>
      </c>
    </row>
    <row r="106" spans="1:65" s="2" customFormat="1" ht="24.15" customHeight="1">
      <c r="A106" s="40"/>
      <c r="B106" s="41"/>
      <c r="C106" s="206" t="s">
        <v>82</v>
      </c>
      <c r="D106" s="206" t="s">
        <v>120</v>
      </c>
      <c r="E106" s="207" t="s">
        <v>146</v>
      </c>
      <c r="F106" s="208" t="s">
        <v>147</v>
      </c>
      <c r="G106" s="209" t="s">
        <v>148</v>
      </c>
      <c r="H106" s="210">
        <v>42.9</v>
      </c>
      <c r="I106" s="211"/>
      <c r="J106" s="212">
        <f>ROUND(I106*H106,2)</f>
        <v>0</v>
      </c>
      <c r="K106" s="208" t="s">
        <v>124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125</v>
      </c>
      <c r="AT106" s="217" t="s">
        <v>120</v>
      </c>
      <c r="AU106" s="217" t="s">
        <v>82</v>
      </c>
      <c r="AY106" s="19" t="s">
        <v>118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125</v>
      </c>
      <c r="BM106" s="217" t="s">
        <v>149</v>
      </c>
    </row>
    <row r="107" spans="1:47" s="2" customFormat="1" ht="12">
      <c r="A107" s="40"/>
      <c r="B107" s="41"/>
      <c r="C107" s="42"/>
      <c r="D107" s="219" t="s">
        <v>127</v>
      </c>
      <c r="E107" s="42"/>
      <c r="F107" s="220" t="s">
        <v>150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127</v>
      </c>
      <c r="AU107" s="19" t="s">
        <v>82</v>
      </c>
    </row>
    <row r="108" spans="1:47" s="2" customFormat="1" ht="12">
      <c r="A108" s="40"/>
      <c r="B108" s="41"/>
      <c r="C108" s="42"/>
      <c r="D108" s="224" t="s">
        <v>129</v>
      </c>
      <c r="E108" s="42"/>
      <c r="F108" s="225" t="s">
        <v>151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129</v>
      </c>
      <c r="AU108" s="19" t="s">
        <v>82</v>
      </c>
    </row>
    <row r="109" spans="1:51" s="13" customFormat="1" ht="12">
      <c r="A109" s="13"/>
      <c r="B109" s="226"/>
      <c r="C109" s="227"/>
      <c r="D109" s="219" t="s">
        <v>131</v>
      </c>
      <c r="E109" s="228" t="s">
        <v>19</v>
      </c>
      <c r="F109" s="229" t="s">
        <v>132</v>
      </c>
      <c r="G109" s="227"/>
      <c r="H109" s="228" t="s">
        <v>19</v>
      </c>
      <c r="I109" s="230"/>
      <c r="J109" s="227"/>
      <c r="K109" s="227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131</v>
      </c>
      <c r="AU109" s="235" t="s">
        <v>82</v>
      </c>
      <c r="AV109" s="13" t="s">
        <v>80</v>
      </c>
      <c r="AW109" s="13" t="s">
        <v>33</v>
      </c>
      <c r="AX109" s="13" t="s">
        <v>72</v>
      </c>
      <c r="AY109" s="235" t="s">
        <v>118</v>
      </c>
    </row>
    <row r="110" spans="1:51" s="14" customFormat="1" ht="12">
      <c r="A110" s="14"/>
      <c r="B110" s="236"/>
      <c r="C110" s="237"/>
      <c r="D110" s="219" t="s">
        <v>131</v>
      </c>
      <c r="E110" s="238" t="s">
        <v>19</v>
      </c>
      <c r="F110" s="239" t="s">
        <v>152</v>
      </c>
      <c r="G110" s="237"/>
      <c r="H110" s="240">
        <v>3.5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131</v>
      </c>
      <c r="AU110" s="246" t="s">
        <v>82</v>
      </c>
      <c r="AV110" s="14" t="s">
        <v>82</v>
      </c>
      <c r="AW110" s="14" t="s">
        <v>33</v>
      </c>
      <c r="AX110" s="14" t="s">
        <v>72</v>
      </c>
      <c r="AY110" s="246" t="s">
        <v>118</v>
      </c>
    </row>
    <row r="111" spans="1:51" s="13" customFormat="1" ht="12">
      <c r="A111" s="13"/>
      <c r="B111" s="226"/>
      <c r="C111" s="227"/>
      <c r="D111" s="219" t="s">
        <v>131</v>
      </c>
      <c r="E111" s="228" t="s">
        <v>19</v>
      </c>
      <c r="F111" s="229" t="s">
        <v>134</v>
      </c>
      <c r="G111" s="227"/>
      <c r="H111" s="228" t="s">
        <v>19</v>
      </c>
      <c r="I111" s="230"/>
      <c r="J111" s="227"/>
      <c r="K111" s="227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131</v>
      </c>
      <c r="AU111" s="235" t="s">
        <v>82</v>
      </c>
      <c r="AV111" s="13" t="s">
        <v>80</v>
      </c>
      <c r="AW111" s="13" t="s">
        <v>33</v>
      </c>
      <c r="AX111" s="13" t="s">
        <v>72</v>
      </c>
      <c r="AY111" s="235" t="s">
        <v>118</v>
      </c>
    </row>
    <row r="112" spans="1:51" s="14" customFormat="1" ht="12">
      <c r="A112" s="14"/>
      <c r="B112" s="236"/>
      <c r="C112" s="237"/>
      <c r="D112" s="219" t="s">
        <v>131</v>
      </c>
      <c r="E112" s="238" t="s">
        <v>19</v>
      </c>
      <c r="F112" s="239" t="s">
        <v>153</v>
      </c>
      <c r="G112" s="237"/>
      <c r="H112" s="240">
        <v>16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131</v>
      </c>
      <c r="AU112" s="246" t="s">
        <v>82</v>
      </c>
      <c r="AV112" s="14" t="s">
        <v>82</v>
      </c>
      <c r="AW112" s="14" t="s">
        <v>33</v>
      </c>
      <c r="AX112" s="14" t="s">
        <v>72</v>
      </c>
      <c r="AY112" s="246" t="s">
        <v>118</v>
      </c>
    </row>
    <row r="113" spans="1:51" s="13" customFormat="1" ht="12">
      <c r="A113" s="13"/>
      <c r="B113" s="226"/>
      <c r="C113" s="227"/>
      <c r="D113" s="219" t="s">
        <v>131</v>
      </c>
      <c r="E113" s="228" t="s">
        <v>19</v>
      </c>
      <c r="F113" s="229" t="s">
        <v>136</v>
      </c>
      <c r="G113" s="227"/>
      <c r="H113" s="228" t="s">
        <v>19</v>
      </c>
      <c r="I113" s="230"/>
      <c r="J113" s="227"/>
      <c r="K113" s="227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131</v>
      </c>
      <c r="AU113" s="235" t="s">
        <v>82</v>
      </c>
      <c r="AV113" s="13" t="s">
        <v>80</v>
      </c>
      <c r="AW113" s="13" t="s">
        <v>33</v>
      </c>
      <c r="AX113" s="13" t="s">
        <v>72</v>
      </c>
      <c r="AY113" s="235" t="s">
        <v>118</v>
      </c>
    </row>
    <row r="114" spans="1:51" s="14" customFormat="1" ht="12">
      <c r="A114" s="14"/>
      <c r="B114" s="236"/>
      <c r="C114" s="237"/>
      <c r="D114" s="219" t="s">
        <v>131</v>
      </c>
      <c r="E114" s="238" t="s">
        <v>19</v>
      </c>
      <c r="F114" s="239" t="s">
        <v>154</v>
      </c>
      <c r="G114" s="237"/>
      <c r="H114" s="240">
        <v>8.5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131</v>
      </c>
      <c r="AU114" s="246" t="s">
        <v>82</v>
      </c>
      <c r="AV114" s="14" t="s">
        <v>82</v>
      </c>
      <c r="AW114" s="14" t="s">
        <v>33</v>
      </c>
      <c r="AX114" s="14" t="s">
        <v>72</v>
      </c>
      <c r="AY114" s="246" t="s">
        <v>118</v>
      </c>
    </row>
    <row r="115" spans="1:51" s="13" customFormat="1" ht="12">
      <c r="A115" s="13"/>
      <c r="B115" s="226"/>
      <c r="C115" s="227"/>
      <c r="D115" s="219" t="s">
        <v>131</v>
      </c>
      <c r="E115" s="228" t="s">
        <v>19</v>
      </c>
      <c r="F115" s="229" t="s">
        <v>138</v>
      </c>
      <c r="G115" s="227"/>
      <c r="H115" s="228" t="s">
        <v>19</v>
      </c>
      <c r="I115" s="230"/>
      <c r="J115" s="227"/>
      <c r="K115" s="227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131</v>
      </c>
      <c r="AU115" s="235" t="s">
        <v>82</v>
      </c>
      <c r="AV115" s="13" t="s">
        <v>80</v>
      </c>
      <c r="AW115" s="13" t="s">
        <v>33</v>
      </c>
      <c r="AX115" s="13" t="s">
        <v>72</v>
      </c>
      <c r="AY115" s="235" t="s">
        <v>118</v>
      </c>
    </row>
    <row r="116" spans="1:51" s="14" customFormat="1" ht="12">
      <c r="A116" s="14"/>
      <c r="B116" s="236"/>
      <c r="C116" s="237"/>
      <c r="D116" s="219" t="s">
        <v>131</v>
      </c>
      <c r="E116" s="238" t="s">
        <v>19</v>
      </c>
      <c r="F116" s="239" t="s">
        <v>155</v>
      </c>
      <c r="G116" s="237"/>
      <c r="H116" s="240">
        <v>0.75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131</v>
      </c>
      <c r="AU116" s="246" t="s">
        <v>82</v>
      </c>
      <c r="AV116" s="14" t="s">
        <v>82</v>
      </c>
      <c r="AW116" s="14" t="s">
        <v>33</v>
      </c>
      <c r="AX116" s="14" t="s">
        <v>72</v>
      </c>
      <c r="AY116" s="246" t="s">
        <v>118</v>
      </c>
    </row>
    <row r="117" spans="1:51" s="13" customFormat="1" ht="12">
      <c r="A117" s="13"/>
      <c r="B117" s="226"/>
      <c r="C117" s="227"/>
      <c r="D117" s="219" t="s">
        <v>131</v>
      </c>
      <c r="E117" s="228" t="s">
        <v>19</v>
      </c>
      <c r="F117" s="229" t="s">
        <v>139</v>
      </c>
      <c r="G117" s="227"/>
      <c r="H117" s="228" t="s">
        <v>19</v>
      </c>
      <c r="I117" s="230"/>
      <c r="J117" s="227"/>
      <c r="K117" s="227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131</v>
      </c>
      <c r="AU117" s="235" t="s">
        <v>82</v>
      </c>
      <c r="AV117" s="13" t="s">
        <v>80</v>
      </c>
      <c r="AW117" s="13" t="s">
        <v>33</v>
      </c>
      <c r="AX117" s="13" t="s">
        <v>72</v>
      </c>
      <c r="AY117" s="235" t="s">
        <v>118</v>
      </c>
    </row>
    <row r="118" spans="1:51" s="14" customFormat="1" ht="12">
      <c r="A118" s="14"/>
      <c r="B118" s="236"/>
      <c r="C118" s="237"/>
      <c r="D118" s="219" t="s">
        <v>131</v>
      </c>
      <c r="E118" s="238" t="s">
        <v>19</v>
      </c>
      <c r="F118" s="239" t="s">
        <v>156</v>
      </c>
      <c r="G118" s="237"/>
      <c r="H118" s="240">
        <v>10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131</v>
      </c>
      <c r="AU118" s="246" t="s">
        <v>82</v>
      </c>
      <c r="AV118" s="14" t="s">
        <v>82</v>
      </c>
      <c r="AW118" s="14" t="s">
        <v>33</v>
      </c>
      <c r="AX118" s="14" t="s">
        <v>72</v>
      </c>
      <c r="AY118" s="246" t="s">
        <v>118</v>
      </c>
    </row>
    <row r="119" spans="1:51" s="13" customFormat="1" ht="12">
      <c r="A119" s="13"/>
      <c r="B119" s="226"/>
      <c r="C119" s="227"/>
      <c r="D119" s="219" t="s">
        <v>131</v>
      </c>
      <c r="E119" s="228" t="s">
        <v>19</v>
      </c>
      <c r="F119" s="229" t="s">
        <v>141</v>
      </c>
      <c r="G119" s="227"/>
      <c r="H119" s="228" t="s">
        <v>19</v>
      </c>
      <c r="I119" s="230"/>
      <c r="J119" s="227"/>
      <c r="K119" s="227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131</v>
      </c>
      <c r="AU119" s="235" t="s">
        <v>82</v>
      </c>
      <c r="AV119" s="13" t="s">
        <v>80</v>
      </c>
      <c r="AW119" s="13" t="s">
        <v>33</v>
      </c>
      <c r="AX119" s="13" t="s">
        <v>72</v>
      </c>
      <c r="AY119" s="235" t="s">
        <v>118</v>
      </c>
    </row>
    <row r="120" spans="1:51" s="14" customFormat="1" ht="12">
      <c r="A120" s="14"/>
      <c r="B120" s="236"/>
      <c r="C120" s="237"/>
      <c r="D120" s="219" t="s">
        <v>131</v>
      </c>
      <c r="E120" s="238" t="s">
        <v>19</v>
      </c>
      <c r="F120" s="239" t="s">
        <v>157</v>
      </c>
      <c r="G120" s="237"/>
      <c r="H120" s="240">
        <v>0.15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131</v>
      </c>
      <c r="AU120" s="246" t="s">
        <v>82</v>
      </c>
      <c r="AV120" s="14" t="s">
        <v>82</v>
      </c>
      <c r="AW120" s="14" t="s">
        <v>33</v>
      </c>
      <c r="AX120" s="14" t="s">
        <v>72</v>
      </c>
      <c r="AY120" s="246" t="s">
        <v>118</v>
      </c>
    </row>
    <row r="121" spans="1:51" s="13" customFormat="1" ht="12">
      <c r="A121" s="13"/>
      <c r="B121" s="226"/>
      <c r="C121" s="227"/>
      <c r="D121" s="219" t="s">
        <v>131</v>
      </c>
      <c r="E121" s="228" t="s">
        <v>19</v>
      </c>
      <c r="F121" s="229" t="s">
        <v>143</v>
      </c>
      <c r="G121" s="227"/>
      <c r="H121" s="228" t="s">
        <v>19</v>
      </c>
      <c r="I121" s="230"/>
      <c r="J121" s="227"/>
      <c r="K121" s="227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131</v>
      </c>
      <c r="AU121" s="235" t="s">
        <v>82</v>
      </c>
      <c r="AV121" s="13" t="s">
        <v>80</v>
      </c>
      <c r="AW121" s="13" t="s">
        <v>33</v>
      </c>
      <c r="AX121" s="13" t="s">
        <v>72</v>
      </c>
      <c r="AY121" s="235" t="s">
        <v>118</v>
      </c>
    </row>
    <row r="122" spans="1:51" s="14" customFormat="1" ht="12">
      <c r="A122" s="14"/>
      <c r="B122" s="236"/>
      <c r="C122" s="237"/>
      <c r="D122" s="219" t="s">
        <v>131</v>
      </c>
      <c r="E122" s="238" t="s">
        <v>19</v>
      </c>
      <c r="F122" s="239" t="s">
        <v>158</v>
      </c>
      <c r="G122" s="237"/>
      <c r="H122" s="240">
        <v>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131</v>
      </c>
      <c r="AU122" s="246" t="s">
        <v>82</v>
      </c>
      <c r="AV122" s="14" t="s">
        <v>82</v>
      </c>
      <c r="AW122" s="14" t="s">
        <v>33</v>
      </c>
      <c r="AX122" s="14" t="s">
        <v>72</v>
      </c>
      <c r="AY122" s="246" t="s">
        <v>118</v>
      </c>
    </row>
    <row r="123" spans="1:51" s="15" customFormat="1" ht="12">
      <c r="A123" s="15"/>
      <c r="B123" s="247"/>
      <c r="C123" s="248"/>
      <c r="D123" s="219" t="s">
        <v>131</v>
      </c>
      <c r="E123" s="249" t="s">
        <v>19</v>
      </c>
      <c r="F123" s="250" t="s">
        <v>145</v>
      </c>
      <c r="G123" s="248"/>
      <c r="H123" s="251">
        <v>42.9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131</v>
      </c>
      <c r="AU123" s="257" t="s">
        <v>82</v>
      </c>
      <c r="AV123" s="15" t="s">
        <v>125</v>
      </c>
      <c r="AW123" s="15" t="s">
        <v>33</v>
      </c>
      <c r="AX123" s="15" t="s">
        <v>80</v>
      </c>
      <c r="AY123" s="257" t="s">
        <v>118</v>
      </c>
    </row>
    <row r="124" spans="1:65" s="2" customFormat="1" ht="33" customHeight="1">
      <c r="A124" s="40"/>
      <c r="B124" s="41"/>
      <c r="C124" s="206" t="s">
        <v>142</v>
      </c>
      <c r="D124" s="206" t="s">
        <v>120</v>
      </c>
      <c r="E124" s="207" t="s">
        <v>159</v>
      </c>
      <c r="F124" s="208" t="s">
        <v>160</v>
      </c>
      <c r="G124" s="209" t="s">
        <v>148</v>
      </c>
      <c r="H124" s="210">
        <v>31.5</v>
      </c>
      <c r="I124" s="211"/>
      <c r="J124" s="212">
        <f>ROUND(I124*H124,2)</f>
        <v>0</v>
      </c>
      <c r="K124" s="208" t="s">
        <v>124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125</v>
      </c>
      <c r="AT124" s="217" t="s">
        <v>120</v>
      </c>
      <c r="AU124" s="217" t="s">
        <v>82</v>
      </c>
      <c r="AY124" s="19" t="s">
        <v>118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125</v>
      </c>
      <c r="BM124" s="217" t="s">
        <v>161</v>
      </c>
    </row>
    <row r="125" spans="1:47" s="2" customFormat="1" ht="12">
      <c r="A125" s="40"/>
      <c r="B125" s="41"/>
      <c r="C125" s="42"/>
      <c r="D125" s="219" t="s">
        <v>127</v>
      </c>
      <c r="E125" s="42"/>
      <c r="F125" s="220" t="s">
        <v>162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127</v>
      </c>
      <c r="AU125" s="19" t="s">
        <v>82</v>
      </c>
    </row>
    <row r="126" spans="1:47" s="2" customFormat="1" ht="12">
      <c r="A126" s="40"/>
      <c r="B126" s="41"/>
      <c r="C126" s="42"/>
      <c r="D126" s="224" t="s">
        <v>129</v>
      </c>
      <c r="E126" s="42"/>
      <c r="F126" s="225" t="s">
        <v>163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129</v>
      </c>
      <c r="AU126" s="19" t="s">
        <v>82</v>
      </c>
    </row>
    <row r="127" spans="1:51" s="13" customFormat="1" ht="12">
      <c r="A127" s="13"/>
      <c r="B127" s="226"/>
      <c r="C127" s="227"/>
      <c r="D127" s="219" t="s">
        <v>131</v>
      </c>
      <c r="E127" s="228" t="s">
        <v>19</v>
      </c>
      <c r="F127" s="229" t="s">
        <v>134</v>
      </c>
      <c r="G127" s="227"/>
      <c r="H127" s="228" t="s">
        <v>19</v>
      </c>
      <c r="I127" s="230"/>
      <c r="J127" s="227"/>
      <c r="K127" s="227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131</v>
      </c>
      <c r="AU127" s="235" t="s">
        <v>82</v>
      </c>
      <c r="AV127" s="13" t="s">
        <v>80</v>
      </c>
      <c r="AW127" s="13" t="s">
        <v>33</v>
      </c>
      <c r="AX127" s="13" t="s">
        <v>72</v>
      </c>
      <c r="AY127" s="235" t="s">
        <v>118</v>
      </c>
    </row>
    <row r="128" spans="1:51" s="14" customFormat="1" ht="12">
      <c r="A128" s="14"/>
      <c r="B128" s="236"/>
      <c r="C128" s="237"/>
      <c r="D128" s="219" t="s">
        <v>131</v>
      </c>
      <c r="E128" s="238" t="s">
        <v>19</v>
      </c>
      <c r="F128" s="239" t="s">
        <v>164</v>
      </c>
      <c r="G128" s="237"/>
      <c r="H128" s="240">
        <v>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131</v>
      </c>
      <c r="AU128" s="246" t="s">
        <v>82</v>
      </c>
      <c r="AV128" s="14" t="s">
        <v>82</v>
      </c>
      <c r="AW128" s="14" t="s">
        <v>33</v>
      </c>
      <c r="AX128" s="14" t="s">
        <v>72</v>
      </c>
      <c r="AY128" s="246" t="s">
        <v>118</v>
      </c>
    </row>
    <row r="129" spans="1:51" s="13" customFormat="1" ht="12">
      <c r="A129" s="13"/>
      <c r="B129" s="226"/>
      <c r="C129" s="227"/>
      <c r="D129" s="219" t="s">
        <v>131</v>
      </c>
      <c r="E129" s="228" t="s">
        <v>19</v>
      </c>
      <c r="F129" s="229" t="s">
        <v>139</v>
      </c>
      <c r="G129" s="227"/>
      <c r="H129" s="228" t="s">
        <v>19</v>
      </c>
      <c r="I129" s="230"/>
      <c r="J129" s="227"/>
      <c r="K129" s="227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131</v>
      </c>
      <c r="AU129" s="235" t="s">
        <v>82</v>
      </c>
      <c r="AV129" s="13" t="s">
        <v>80</v>
      </c>
      <c r="AW129" s="13" t="s">
        <v>33</v>
      </c>
      <c r="AX129" s="13" t="s">
        <v>72</v>
      </c>
      <c r="AY129" s="235" t="s">
        <v>118</v>
      </c>
    </row>
    <row r="130" spans="1:51" s="14" customFormat="1" ht="12">
      <c r="A130" s="14"/>
      <c r="B130" s="236"/>
      <c r="C130" s="237"/>
      <c r="D130" s="219" t="s">
        <v>131</v>
      </c>
      <c r="E130" s="238" t="s">
        <v>19</v>
      </c>
      <c r="F130" s="239" t="s">
        <v>165</v>
      </c>
      <c r="G130" s="237"/>
      <c r="H130" s="240">
        <v>18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131</v>
      </c>
      <c r="AU130" s="246" t="s">
        <v>82</v>
      </c>
      <c r="AV130" s="14" t="s">
        <v>82</v>
      </c>
      <c r="AW130" s="14" t="s">
        <v>33</v>
      </c>
      <c r="AX130" s="14" t="s">
        <v>72</v>
      </c>
      <c r="AY130" s="246" t="s">
        <v>118</v>
      </c>
    </row>
    <row r="131" spans="1:51" s="13" customFormat="1" ht="12">
      <c r="A131" s="13"/>
      <c r="B131" s="226"/>
      <c r="C131" s="227"/>
      <c r="D131" s="219" t="s">
        <v>131</v>
      </c>
      <c r="E131" s="228" t="s">
        <v>19</v>
      </c>
      <c r="F131" s="229" t="s">
        <v>141</v>
      </c>
      <c r="G131" s="227"/>
      <c r="H131" s="228" t="s">
        <v>19</v>
      </c>
      <c r="I131" s="230"/>
      <c r="J131" s="227"/>
      <c r="K131" s="227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131</v>
      </c>
      <c r="AU131" s="235" t="s">
        <v>82</v>
      </c>
      <c r="AV131" s="13" t="s">
        <v>80</v>
      </c>
      <c r="AW131" s="13" t="s">
        <v>33</v>
      </c>
      <c r="AX131" s="13" t="s">
        <v>72</v>
      </c>
      <c r="AY131" s="235" t="s">
        <v>118</v>
      </c>
    </row>
    <row r="132" spans="1:51" s="14" customFormat="1" ht="12">
      <c r="A132" s="14"/>
      <c r="B132" s="236"/>
      <c r="C132" s="237"/>
      <c r="D132" s="219" t="s">
        <v>131</v>
      </c>
      <c r="E132" s="238" t="s">
        <v>19</v>
      </c>
      <c r="F132" s="239" t="s">
        <v>166</v>
      </c>
      <c r="G132" s="237"/>
      <c r="H132" s="240">
        <v>1.5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131</v>
      </c>
      <c r="AU132" s="246" t="s">
        <v>82</v>
      </c>
      <c r="AV132" s="14" t="s">
        <v>82</v>
      </c>
      <c r="AW132" s="14" t="s">
        <v>33</v>
      </c>
      <c r="AX132" s="14" t="s">
        <v>72</v>
      </c>
      <c r="AY132" s="246" t="s">
        <v>118</v>
      </c>
    </row>
    <row r="133" spans="1:51" s="13" customFormat="1" ht="12">
      <c r="A133" s="13"/>
      <c r="B133" s="226"/>
      <c r="C133" s="227"/>
      <c r="D133" s="219" t="s">
        <v>131</v>
      </c>
      <c r="E133" s="228" t="s">
        <v>19</v>
      </c>
      <c r="F133" s="229" t="s">
        <v>143</v>
      </c>
      <c r="G133" s="227"/>
      <c r="H133" s="228" t="s">
        <v>19</v>
      </c>
      <c r="I133" s="230"/>
      <c r="J133" s="227"/>
      <c r="K133" s="227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131</v>
      </c>
      <c r="AU133" s="235" t="s">
        <v>82</v>
      </c>
      <c r="AV133" s="13" t="s">
        <v>80</v>
      </c>
      <c r="AW133" s="13" t="s">
        <v>33</v>
      </c>
      <c r="AX133" s="13" t="s">
        <v>72</v>
      </c>
      <c r="AY133" s="235" t="s">
        <v>118</v>
      </c>
    </row>
    <row r="134" spans="1:51" s="14" customFormat="1" ht="12">
      <c r="A134" s="14"/>
      <c r="B134" s="236"/>
      <c r="C134" s="237"/>
      <c r="D134" s="219" t="s">
        <v>131</v>
      </c>
      <c r="E134" s="238" t="s">
        <v>19</v>
      </c>
      <c r="F134" s="239" t="s">
        <v>167</v>
      </c>
      <c r="G134" s="237"/>
      <c r="H134" s="240">
        <v>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131</v>
      </c>
      <c r="AU134" s="246" t="s">
        <v>82</v>
      </c>
      <c r="AV134" s="14" t="s">
        <v>82</v>
      </c>
      <c r="AW134" s="14" t="s">
        <v>33</v>
      </c>
      <c r="AX134" s="14" t="s">
        <v>72</v>
      </c>
      <c r="AY134" s="246" t="s">
        <v>118</v>
      </c>
    </row>
    <row r="135" spans="1:51" s="15" customFormat="1" ht="12">
      <c r="A135" s="15"/>
      <c r="B135" s="247"/>
      <c r="C135" s="248"/>
      <c r="D135" s="219" t="s">
        <v>131</v>
      </c>
      <c r="E135" s="249" t="s">
        <v>19</v>
      </c>
      <c r="F135" s="250" t="s">
        <v>145</v>
      </c>
      <c r="G135" s="248"/>
      <c r="H135" s="251">
        <v>31.5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7" t="s">
        <v>131</v>
      </c>
      <c r="AU135" s="257" t="s">
        <v>82</v>
      </c>
      <c r="AV135" s="15" t="s">
        <v>125</v>
      </c>
      <c r="AW135" s="15" t="s">
        <v>33</v>
      </c>
      <c r="AX135" s="15" t="s">
        <v>80</v>
      </c>
      <c r="AY135" s="257" t="s">
        <v>118</v>
      </c>
    </row>
    <row r="136" spans="1:65" s="2" customFormat="1" ht="24.15" customHeight="1">
      <c r="A136" s="40"/>
      <c r="B136" s="41"/>
      <c r="C136" s="206" t="s">
        <v>125</v>
      </c>
      <c r="D136" s="206" t="s">
        <v>120</v>
      </c>
      <c r="E136" s="207" t="s">
        <v>168</v>
      </c>
      <c r="F136" s="208" t="s">
        <v>169</v>
      </c>
      <c r="G136" s="209" t="s">
        <v>148</v>
      </c>
      <c r="H136" s="210">
        <v>179.8</v>
      </c>
      <c r="I136" s="211"/>
      <c r="J136" s="212">
        <f>ROUND(I136*H136,2)</f>
        <v>0</v>
      </c>
      <c r="K136" s="208" t="s">
        <v>124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125</v>
      </c>
      <c r="AT136" s="217" t="s">
        <v>120</v>
      </c>
      <c r="AU136" s="217" t="s">
        <v>82</v>
      </c>
      <c r="AY136" s="19" t="s">
        <v>118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125</v>
      </c>
      <c r="BM136" s="217" t="s">
        <v>170</v>
      </c>
    </row>
    <row r="137" spans="1:47" s="2" customFormat="1" ht="12">
      <c r="A137" s="40"/>
      <c r="B137" s="41"/>
      <c r="C137" s="42"/>
      <c r="D137" s="219" t="s">
        <v>127</v>
      </c>
      <c r="E137" s="42"/>
      <c r="F137" s="220" t="s">
        <v>171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127</v>
      </c>
      <c r="AU137" s="19" t="s">
        <v>82</v>
      </c>
    </row>
    <row r="138" spans="1:47" s="2" customFormat="1" ht="12">
      <c r="A138" s="40"/>
      <c r="B138" s="41"/>
      <c r="C138" s="42"/>
      <c r="D138" s="224" t="s">
        <v>129</v>
      </c>
      <c r="E138" s="42"/>
      <c r="F138" s="225" t="s">
        <v>172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129</v>
      </c>
      <c r="AU138" s="19" t="s">
        <v>82</v>
      </c>
    </row>
    <row r="139" spans="1:51" s="13" customFormat="1" ht="12">
      <c r="A139" s="13"/>
      <c r="B139" s="226"/>
      <c r="C139" s="227"/>
      <c r="D139" s="219" t="s">
        <v>131</v>
      </c>
      <c r="E139" s="228" t="s">
        <v>19</v>
      </c>
      <c r="F139" s="229" t="s">
        <v>132</v>
      </c>
      <c r="G139" s="227"/>
      <c r="H139" s="228" t="s">
        <v>19</v>
      </c>
      <c r="I139" s="230"/>
      <c r="J139" s="227"/>
      <c r="K139" s="227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131</v>
      </c>
      <c r="AU139" s="235" t="s">
        <v>82</v>
      </c>
      <c r="AV139" s="13" t="s">
        <v>80</v>
      </c>
      <c r="AW139" s="13" t="s">
        <v>33</v>
      </c>
      <c r="AX139" s="13" t="s">
        <v>72</v>
      </c>
      <c r="AY139" s="235" t="s">
        <v>118</v>
      </c>
    </row>
    <row r="140" spans="1:51" s="14" customFormat="1" ht="12">
      <c r="A140" s="14"/>
      <c r="B140" s="236"/>
      <c r="C140" s="237"/>
      <c r="D140" s="219" t="s">
        <v>131</v>
      </c>
      <c r="E140" s="238" t="s">
        <v>19</v>
      </c>
      <c r="F140" s="239" t="s">
        <v>173</v>
      </c>
      <c r="G140" s="237"/>
      <c r="H140" s="240">
        <v>11.9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131</v>
      </c>
      <c r="AU140" s="246" t="s">
        <v>82</v>
      </c>
      <c r="AV140" s="14" t="s">
        <v>82</v>
      </c>
      <c r="AW140" s="14" t="s">
        <v>33</v>
      </c>
      <c r="AX140" s="14" t="s">
        <v>72</v>
      </c>
      <c r="AY140" s="246" t="s">
        <v>118</v>
      </c>
    </row>
    <row r="141" spans="1:51" s="13" customFormat="1" ht="12">
      <c r="A141" s="13"/>
      <c r="B141" s="226"/>
      <c r="C141" s="227"/>
      <c r="D141" s="219" t="s">
        <v>131</v>
      </c>
      <c r="E141" s="228" t="s">
        <v>19</v>
      </c>
      <c r="F141" s="229" t="s">
        <v>134</v>
      </c>
      <c r="G141" s="227"/>
      <c r="H141" s="228" t="s">
        <v>19</v>
      </c>
      <c r="I141" s="230"/>
      <c r="J141" s="227"/>
      <c r="K141" s="227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131</v>
      </c>
      <c r="AU141" s="235" t="s">
        <v>82</v>
      </c>
      <c r="AV141" s="13" t="s">
        <v>80</v>
      </c>
      <c r="AW141" s="13" t="s">
        <v>33</v>
      </c>
      <c r="AX141" s="13" t="s">
        <v>72</v>
      </c>
      <c r="AY141" s="235" t="s">
        <v>118</v>
      </c>
    </row>
    <row r="142" spans="1:51" s="14" customFormat="1" ht="12">
      <c r="A142" s="14"/>
      <c r="B142" s="236"/>
      <c r="C142" s="237"/>
      <c r="D142" s="219" t="s">
        <v>131</v>
      </c>
      <c r="E142" s="238" t="s">
        <v>19</v>
      </c>
      <c r="F142" s="239" t="s">
        <v>174</v>
      </c>
      <c r="G142" s="237"/>
      <c r="H142" s="240">
        <v>39.3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131</v>
      </c>
      <c r="AU142" s="246" t="s">
        <v>82</v>
      </c>
      <c r="AV142" s="14" t="s">
        <v>82</v>
      </c>
      <c r="AW142" s="14" t="s">
        <v>33</v>
      </c>
      <c r="AX142" s="14" t="s">
        <v>72</v>
      </c>
      <c r="AY142" s="246" t="s">
        <v>118</v>
      </c>
    </row>
    <row r="143" spans="1:51" s="13" customFormat="1" ht="12">
      <c r="A143" s="13"/>
      <c r="B143" s="226"/>
      <c r="C143" s="227"/>
      <c r="D143" s="219" t="s">
        <v>131</v>
      </c>
      <c r="E143" s="228" t="s">
        <v>19</v>
      </c>
      <c r="F143" s="229" t="s">
        <v>136</v>
      </c>
      <c r="G143" s="227"/>
      <c r="H143" s="228" t="s">
        <v>19</v>
      </c>
      <c r="I143" s="230"/>
      <c r="J143" s="227"/>
      <c r="K143" s="227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131</v>
      </c>
      <c r="AU143" s="235" t="s">
        <v>82</v>
      </c>
      <c r="AV143" s="13" t="s">
        <v>80</v>
      </c>
      <c r="AW143" s="13" t="s">
        <v>33</v>
      </c>
      <c r="AX143" s="13" t="s">
        <v>72</v>
      </c>
      <c r="AY143" s="235" t="s">
        <v>118</v>
      </c>
    </row>
    <row r="144" spans="1:51" s="14" customFormat="1" ht="12">
      <c r="A144" s="14"/>
      <c r="B144" s="236"/>
      <c r="C144" s="237"/>
      <c r="D144" s="219" t="s">
        <v>131</v>
      </c>
      <c r="E144" s="238" t="s">
        <v>19</v>
      </c>
      <c r="F144" s="239" t="s">
        <v>175</v>
      </c>
      <c r="G144" s="237"/>
      <c r="H144" s="240">
        <v>20.4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131</v>
      </c>
      <c r="AU144" s="246" t="s">
        <v>82</v>
      </c>
      <c r="AV144" s="14" t="s">
        <v>82</v>
      </c>
      <c r="AW144" s="14" t="s">
        <v>33</v>
      </c>
      <c r="AX144" s="14" t="s">
        <v>72</v>
      </c>
      <c r="AY144" s="246" t="s">
        <v>118</v>
      </c>
    </row>
    <row r="145" spans="1:51" s="13" customFormat="1" ht="12">
      <c r="A145" s="13"/>
      <c r="B145" s="226"/>
      <c r="C145" s="227"/>
      <c r="D145" s="219" t="s">
        <v>131</v>
      </c>
      <c r="E145" s="228" t="s">
        <v>19</v>
      </c>
      <c r="F145" s="229" t="s">
        <v>138</v>
      </c>
      <c r="G145" s="227"/>
      <c r="H145" s="228" t="s">
        <v>19</v>
      </c>
      <c r="I145" s="230"/>
      <c r="J145" s="227"/>
      <c r="K145" s="227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131</v>
      </c>
      <c r="AU145" s="235" t="s">
        <v>82</v>
      </c>
      <c r="AV145" s="13" t="s">
        <v>80</v>
      </c>
      <c r="AW145" s="13" t="s">
        <v>33</v>
      </c>
      <c r="AX145" s="13" t="s">
        <v>72</v>
      </c>
      <c r="AY145" s="235" t="s">
        <v>118</v>
      </c>
    </row>
    <row r="146" spans="1:51" s="14" customFormat="1" ht="12">
      <c r="A146" s="14"/>
      <c r="B146" s="236"/>
      <c r="C146" s="237"/>
      <c r="D146" s="219" t="s">
        <v>131</v>
      </c>
      <c r="E146" s="238" t="s">
        <v>19</v>
      </c>
      <c r="F146" s="239" t="s">
        <v>176</v>
      </c>
      <c r="G146" s="237"/>
      <c r="H146" s="240">
        <v>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131</v>
      </c>
      <c r="AU146" s="246" t="s">
        <v>82</v>
      </c>
      <c r="AV146" s="14" t="s">
        <v>82</v>
      </c>
      <c r="AW146" s="14" t="s">
        <v>33</v>
      </c>
      <c r="AX146" s="14" t="s">
        <v>72</v>
      </c>
      <c r="AY146" s="246" t="s">
        <v>118</v>
      </c>
    </row>
    <row r="147" spans="1:51" s="13" customFormat="1" ht="12">
      <c r="A147" s="13"/>
      <c r="B147" s="226"/>
      <c r="C147" s="227"/>
      <c r="D147" s="219" t="s">
        <v>131</v>
      </c>
      <c r="E147" s="228" t="s">
        <v>19</v>
      </c>
      <c r="F147" s="229" t="s">
        <v>139</v>
      </c>
      <c r="G147" s="227"/>
      <c r="H147" s="228" t="s">
        <v>19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131</v>
      </c>
      <c r="AU147" s="235" t="s">
        <v>82</v>
      </c>
      <c r="AV147" s="13" t="s">
        <v>80</v>
      </c>
      <c r="AW147" s="13" t="s">
        <v>33</v>
      </c>
      <c r="AX147" s="13" t="s">
        <v>72</v>
      </c>
      <c r="AY147" s="235" t="s">
        <v>118</v>
      </c>
    </row>
    <row r="148" spans="1:51" s="14" customFormat="1" ht="12">
      <c r="A148" s="14"/>
      <c r="B148" s="236"/>
      <c r="C148" s="237"/>
      <c r="D148" s="219" t="s">
        <v>131</v>
      </c>
      <c r="E148" s="238" t="s">
        <v>19</v>
      </c>
      <c r="F148" s="239" t="s">
        <v>177</v>
      </c>
      <c r="G148" s="237"/>
      <c r="H148" s="240">
        <v>46.9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131</v>
      </c>
      <c r="AU148" s="246" t="s">
        <v>82</v>
      </c>
      <c r="AV148" s="14" t="s">
        <v>82</v>
      </c>
      <c r="AW148" s="14" t="s">
        <v>33</v>
      </c>
      <c r="AX148" s="14" t="s">
        <v>72</v>
      </c>
      <c r="AY148" s="246" t="s">
        <v>118</v>
      </c>
    </row>
    <row r="149" spans="1:51" s="13" customFormat="1" ht="12">
      <c r="A149" s="13"/>
      <c r="B149" s="226"/>
      <c r="C149" s="227"/>
      <c r="D149" s="219" t="s">
        <v>131</v>
      </c>
      <c r="E149" s="228" t="s">
        <v>19</v>
      </c>
      <c r="F149" s="229" t="s">
        <v>141</v>
      </c>
      <c r="G149" s="227"/>
      <c r="H149" s="228" t="s">
        <v>19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131</v>
      </c>
      <c r="AU149" s="235" t="s">
        <v>82</v>
      </c>
      <c r="AV149" s="13" t="s">
        <v>80</v>
      </c>
      <c r="AW149" s="13" t="s">
        <v>33</v>
      </c>
      <c r="AX149" s="13" t="s">
        <v>72</v>
      </c>
      <c r="AY149" s="235" t="s">
        <v>118</v>
      </c>
    </row>
    <row r="150" spans="1:51" s="14" customFormat="1" ht="12">
      <c r="A150" s="14"/>
      <c r="B150" s="236"/>
      <c r="C150" s="237"/>
      <c r="D150" s="219" t="s">
        <v>131</v>
      </c>
      <c r="E150" s="238" t="s">
        <v>19</v>
      </c>
      <c r="F150" s="239" t="s">
        <v>178</v>
      </c>
      <c r="G150" s="237"/>
      <c r="H150" s="240">
        <v>3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131</v>
      </c>
      <c r="AU150" s="246" t="s">
        <v>82</v>
      </c>
      <c r="AV150" s="14" t="s">
        <v>82</v>
      </c>
      <c r="AW150" s="14" t="s">
        <v>33</v>
      </c>
      <c r="AX150" s="14" t="s">
        <v>72</v>
      </c>
      <c r="AY150" s="246" t="s">
        <v>118</v>
      </c>
    </row>
    <row r="151" spans="1:51" s="13" customFormat="1" ht="12">
      <c r="A151" s="13"/>
      <c r="B151" s="226"/>
      <c r="C151" s="227"/>
      <c r="D151" s="219" t="s">
        <v>131</v>
      </c>
      <c r="E151" s="228" t="s">
        <v>19</v>
      </c>
      <c r="F151" s="229" t="s">
        <v>143</v>
      </c>
      <c r="G151" s="227"/>
      <c r="H151" s="228" t="s">
        <v>19</v>
      </c>
      <c r="I151" s="230"/>
      <c r="J151" s="227"/>
      <c r="K151" s="227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131</v>
      </c>
      <c r="AU151" s="235" t="s">
        <v>82</v>
      </c>
      <c r="AV151" s="13" t="s">
        <v>80</v>
      </c>
      <c r="AW151" s="13" t="s">
        <v>33</v>
      </c>
      <c r="AX151" s="13" t="s">
        <v>72</v>
      </c>
      <c r="AY151" s="235" t="s">
        <v>118</v>
      </c>
    </row>
    <row r="152" spans="1:51" s="14" customFormat="1" ht="12">
      <c r="A152" s="14"/>
      <c r="B152" s="236"/>
      <c r="C152" s="237"/>
      <c r="D152" s="219" t="s">
        <v>131</v>
      </c>
      <c r="E152" s="238" t="s">
        <v>19</v>
      </c>
      <c r="F152" s="239" t="s">
        <v>179</v>
      </c>
      <c r="G152" s="237"/>
      <c r="H152" s="240">
        <v>52.3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131</v>
      </c>
      <c r="AU152" s="246" t="s">
        <v>82</v>
      </c>
      <c r="AV152" s="14" t="s">
        <v>82</v>
      </c>
      <c r="AW152" s="14" t="s">
        <v>33</v>
      </c>
      <c r="AX152" s="14" t="s">
        <v>72</v>
      </c>
      <c r="AY152" s="246" t="s">
        <v>118</v>
      </c>
    </row>
    <row r="153" spans="1:51" s="15" customFormat="1" ht="12">
      <c r="A153" s="15"/>
      <c r="B153" s="247"/>
      <c r="C153" s="248"/>
      <c r="D153" s="219" t="s">
        <v>131</v>
      </c>
      <c r="E153" s="249" t="s">
        <v>19</v>
      </c>
      <c r="F153" s="250" t="s">
        <v>145</v>
      </c>
      <c r="G153" s="248"/>
      <c r="H153" s="251">
        <v>179.8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7" t="s">
        <v>131</v>
      </c>
      <c r="AU153" s="257" t="s">
        <v>82</v>
      </c>
      <c r="AV153" s="15" t="s">
        <v>125</v>
      </c>
      <c r="AW153" s="15" t="s">
        <v>33</v>
      </c>
      <c r="AX153" s="15" t="s">
        <v>80</v>
      </c>
      <c r="AY153" s="257" t="s">
        <v>118</v>
      </c>
    </row>
    <row r="154" spans="1:65" s="2" customFormat="1" ht="24.15" customHeight="1">
      <c r="A154" s="40"/>
      <c r="B154" s="41"/>
      <c r="C154" s="206" t="s">
        <v>180</v>
      </c>
      <c r="D154" s="206" t="s">
        <v>120</v>
      </c>
      <c r="E154" s="207" t="s">
        <v>181</v>
      </c>
      <c r="F154" s="208" t="s">
        <v>182</v>
      </c>
      <c r="G154" s="209" t="s">
        <v>148</v>
      </c>
      <c r="H154" s="210">
        <v>31.5</v>
      </c>
      <c r="I154" s="211"/>
      <c r="J154" s="212">
        <f>ROUND(I154*H154,2)</f>
        <v>0</v>
      </c>
      <c r="K154" s="208" t="s">
        <v>124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1.5684</v>
      </c>
      <c r="R154" s="215">
        <f>Q154*H154</f>
        <v>49.4046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125</v>
      </c>
      <c r="AT154" s="217" t="s">
        <v>120</v>
      </c>
      <c r="AU154" s="217" t="s">
        <v>82</v>
      </c>
      <c r="AY154" s="19" t="s">
        <v>118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125</v>
      </c>
      <c r="BM154" s="217" t="s">
        <v>183</v>
      </c>
    </row>
    <row r="155" spans="1:47" s="2" customFormat="1" ht="12">
      <c r="A155" s="40"/>
      <c r="B155" s="41"/>
      <c r="C155" s="42"/>
      <c r="D155" s="219" t="s">
        <v>127</v>
      </c>
      <c r="E155" s="42"/>
      <c r="F155" s="220" t="s">
        <v>184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127</v>
      </c>
      <c r="AU155" s="19" t="s">
        <v>82</v>
      </c>
    </row>
    <row r="156" spans="1:47" s="2" customFormat="1" ht="12">
      <c r="A156" s="40"/>
      <c r="B156" s="41"/>
      <c r="C156" s="42"/>
      <c r="D156" s="224" t="s">
        <v>129</v>
      </c>
      <c r="E156" s="42"/>
      <c r="F156" s="225" t="s">
        <v>185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129</v>
      </c>
      <c r="AU156" s="19" t="s">
        <v>82</v>
      </c>
    </row>
    <row r="157" spans="1:51" s="13" customFormat="1" ht="12">
      <c r="A157" s="13"/>
      <c r="B157" s="226"/>
      <c r="C157" s="227"/>
      <c r="D157" s="219" t="s">
        <v>131</v>
      </c>
      <c r="E157" s="228" t="s">
        <v>19</v>
      </c>
      <c r="F157" s="229" t="s">
        <v>134</v>
      </c>
      <c r="G157" s="227"/>
      <c r="H157" s="228" t="s">
        <v>19</v>
      </c>
      <c r="I157" s="230"/>
      <c r="J157" s="227"/>
      <c r="K157" s="227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131</v>
      </c>
      <c r="AU157" s="235" t="s">
        <v>82</v>
      </c>
      <c r="AV157" s="13" t="s">
        <v>80</v>
      </c>
      <c r="AW157" s="13" t="s">
        <v>33</v>
      </c>
      <c r="AX157" s="13" t="s">
        <v>72</v>
      </c>
      <c r="AY157" s="235" t="s">
        <v>118</v>
      </c>
    </row>
    <row r="158" spans="1:51" s="14" customFormat="1" ht="12">
      <c r="A158" s="14"/>
      <c r="B158" s="236"/>
      <c r="C158" s="237"/>
      <c r="D158" s="219" t="s">
        <v>131</v>
      </c>
      <c r="E158" s="238" t="s">
        <v>19</v>
      </c>
      <c r="F158" s="239" t="s">
        <v>164</v>
      </c>
      <c r="G158" s="237"/>
      <c r="H158" s="240">
        <v>3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131</v>
      </c>
      <c r="AU158" s="246" t="s">
        <v>82</v>
      </c>
      <c r="AV158" s="14" t="s">
        <v>82</v>
      </c>
      <c r="AW158" s="14" t="s">
        <v>33</v>
      </c>
      <c r="AX158" s="14" t="s">
        <v>72</v>
      </c>
      <c r="AY158" s="246" t="s">
        <v>118</v>
      </c>
    </row>
    <row r="159" spans="1:51" s="13" customFormat="1" ht="12">
      <c r="A159" s="13"/>
      <c r="B159" s="226"/>
      <c r="C159" s="227"/>
      <c r="D159" s="219" t="s">
        <v>131</v>
      </c>
      <c r="E159" s="228" t="s">
        <v>19</v>
      </c>
      <c r="F159" s="229" t="s">
        <v>139</v>
      </c>
      <c r="G159" s="227"/>
      <c r="H159" s="228" t="s">
        <v>19</v>
      </c>
      <c r="I159" s="230"/>
      <c r="J159" s="227"/>
      <c r="K159" s="227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131</v>
      </c>
      <c r="AU159" s="235" t="s">
        <v>82</v>
      </c>
      <c r="AV159" s="13" t="s">
        <v>80</v>
      </c>
      <c r="AW159" s="13" t="s">
        <v>33</v>
      </c>
      <c r="AX159" s="13" t="s">
        <v>72</v>
      </c>
      <c r="AY159" s="235" t="s">
        <v>118</v>
      </c>
    </row>
    <row r="160" spans="1:51" s="14" customFormat="1" ht="12">
      <c r="A160" s="14"/>
      <c r="B160" s="236"/>
      <c r="C160" s="237"/>
      <c r="D160" s="219" t="s">
        <v>131</v>
      </c>
      <c r="E160" s="238" t="s">
        <v>19</v>
      </c>
      <c r="F160" s="239" t="s">
        <v>165</v>
      </c>
      <c r="G160" s="237"/>
      <c r="H160" s="240">
        <v>18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131</v>
      </c>
      <c r="AU160" s="246" t="s">
        <v>82</v>
      </c>
      <c r="AV160" s="14" t="s">
        <v>82</v>
      </c>
      <c r="AW160" s="14" t="s">
        <v>33</v>
      </c>
      <c r="AX160" s="14" t="s">
        <v>72</v>
      </c>
      <c r="AY160" s="246" t="s">
        <v>118</v>
      </c>
    </row>
    <row r="161" spans="1:51" s="13" customFormat="1" ht="12">
      <c r="A161" s="13"/>
      <c r="B161" s="226"/>
      <c r="C161" s="227"/>
      <c r="D161" s="219" t="s">
        <v>131</v>
      </c>
      <c r="E161" s="228" t="s">
        <v>19</v>
      </c>
      <c r="F161" s="229" t="s">
        <v>141</v>
      </c>
      <c r="G161" s="227"/>
      <c r="H161" s="228" t="s">
        <v>19</v>
      </c>
      <c r="I161" s="230"/>
      <c r="J161" s="227"/>
      <c r="K161" s="227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131</v>
      </c>
      <c r="AU161" s="235" t="s">
        <v>82</v>
      </c>
      <c r="AV161" s="13" t="s">
        <v>80</v>
      </c>
      <c r="AW161" s="13" t="s">
        <v>33</v>
      </c>
      <c r="AX161" s="13" t="s">
        <v>72</v>
      </c>
      <c r="AY161" s="235" t="s">
        <v>118</v>
      </c>
    </row>
    <row r="162" spans="1:51" s="14" customFormat="1" ht="12">
      <c r="A162" s="14"/>
      <c r="B162" s="236"/>
      <c r="C162" s="237"/>
      <c r="D162" s="219" t="s">
        <v>131</v>
      </c>
      <c r="E162" s="238" t="s">
        <v>19</v>
      </c>
      <c r="F162" s="239" t="s">
        <v>166</v>
      </c>
      <c r="G162" s="237"/>
      <c r="H162" s="240">
        <v>1.5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131</v>
      </c>
      <c r="AU162" s="246" t="s">
        <v>82</v>
      </c>
      <c r="AV162" s="14" t="s">
        <v>82</v>
      </c>
      <c r="AW162" s="14" t="s">
        <v>33</v>
      </c>
      <c r="AX162" s="14" t="s">
        <v>72</v>
      </c>
      <c r="AY162" s="246" t="s">
        <v>118</v>
      </c>
    </row>
    <row r="163" spans="1:51" s="13" customFormat="1" ht="12">
      <c r="A163" s="13"/>
      <c r="B163" s="226"/>
      <c r="C163" s="227"/>
      <c r="D163" s="219" t="s">
        <v>131</v>
      </c>
      <c r="E163" s="228" t="s">
        <v>19</v>
      </c>
      <c r="F163" s="229" t="s">
        <v>143</v>
      </c>
      <c r="G163" s="227"/>
      <c r="H163" s="228" t="s">
        <v>19</v>
      </c>
      <c r="I163" s="230"/>
      <c r="J163" s="227"/>
      <c r="K163" s="227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131</v>
      </c>
      <c r="AU163" s="235" t="s">
        <v>82</v>
      </c>
      <c r="AV163" s="13" t="s">
        <v>80</v>
      </c>
      <c r="AW163" s="13" t="s">
        <v>33</v>
      </c>
      <c r="AX163" s="13" t="s">
        <v>72</v>
      </c>
      <c r="AY163" s="235" t="s">
        <v>118</v>
      </c>
    </row>
    <row r="164" spans="1:51" s="14" customFormat="1" ht="12">
      <c r="A164" s="14"/>
      <c r="B164" s="236"/>
      <c r="C164" s="237"/>
      <c r="D164" s="219" t="s">
        <v>131</v>
      </c>
      <c r="E164" s="238" t="s">
        <v>19</v>
      </c>
      <c r="F164" s="239" t="s">
        <v>167</v>
      </c>
      <c r="G164" s="237"/>
      <c r="H164" s="240">
        <v>9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131</v>
      </c>
      <c r="AU164" s="246" t="s">
        <v>82</v>
      </c>
      <c r="AV164" s="14" t="s">
        <v>82</v>
      </c>
      <c r="AW164" s="14" t="s">
        <v>33</v>
      </c>
      <c r="AX164" s="14" t="s">
        <v>72</v>
      </c>
      <c r="AY164" s="246" t="s">
        <v>118</v>
      </c>
    </row>
    <row r="165" spans="1:51" s="15" customFormat="1" ht="12">
      <c r="A165" s="15"/>
      <c r="B165" s="247"/>
      <c r="C165" s="248"/>
      <c r="D165" s="219" t="s">
        <v>131</v>
      </c>
      <c r="E165" s="249" t="s">
        <v>19</v>
      </c>
      <c r="F165" s="250" t="s">
        <v>145</v>
      </c>
      <c r="G165" s="248"/>
      <c r="H165" s="251">
        <v>31.5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7" t="s">
        <v>131</v>
      </c>
      <c r="AU165" s="257" t="s">
        <v>82</v>
      </c>
      <c r="AV165" s="15" t="s">
        <v>125</v>
      </c>
      <c r="AW165" s="15" t="s">
        <v>33</v>
      </c>
      <c r="AX165" s="15" t="s">
        <v>80</v>
      </c>
      <c r="AY165" s="257" t="s">
        <v>118</v>
      </c>
    </row>
    <row r="166" spans="1:65" s="2" customFormat="1" ht="33" customHeight="1">
      <c r="A166" s="40"/>
      <c r="B166" s="41"/>
      <c r="C166" s="206" t="s">
        <v>176</v>
      </c>
      <c r="D166" s="206" t="s">
        <v>120</v>
      </c>
      <c r="E166" s="207" t="s">
        <v>186</v>
      </c>
      <c r="F166" s="208" t="s">
        <v>187</v>
      </c>
      <c r="G166" s="209" t="s">
        <v>188</v>
      </c>
      <c r="H166" s="210">
        <v>142</v>
      </c>
      <c r="I166" s="211"/>
      <c r="J166" s="212">
        <f>ROUND(I166*H166,2)</f>
        <v>0</v>
      </c>
      <c r="K166" s="208" t="s">
        <v>124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0.0002</v>
      </c>
      <c r="R166" s="215">
        <f>Q166*H166</f>
        <v>0.0284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125</v>
      </c>
      <c r="AT166" s="217" t="s">
        <v>120</v>
      </c>
      <c r="AU166" s="217" t="s">
        <v>82</v>
      </c>
      <c r="AY166" s="19" t="s">
        <v>118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125</v>
      </c>
      <c r="BM166" s="217" t="s">
        <v>189</v>
      </c>
    </row>
    <row r="167" spans="1:47" s="2" customFormat="1" ht="12">
      <c r="A167" s="40"/>
      <c r="B167" s="41"/>
      <c r="C167" s="42"/>
      <c r="D167" s="219" t="s">
        <v>127</v>
      </c>
      <c r="E167" s="42"/>
      <c r="F167" s="220" t="s">
        <v>190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127</v>
      </c>
      <c r="AU167" s="19" t="s">
        <v>82</v>
      </c>
    </row>
    <row r="168" spans="1:47" s="2" customFormat="1" ht="12">
      <c r="A168" s="40"/>
      <c r="B168" s="41"/>
      <c r="C168" s="42"/>
      <c r="D168" s="224" t="s">
        <v>129</v>
      </c>
      <c r="E168" s="42"/>
      <c r="F168" s="225" t="s">
        <v>191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129</v>
      </c>
      <c r="AU168" s="19" t="s">
        <v>82</v>
      </c>
    </row>
    <row r="169" spans="1:51" s="13" customFormat="1" ht="12">
      <c r="A169" s="13"/>
      <c r="B169" s="226"/>
      <c r="C169" s="227"/>
      <c r="D169" s="219" t="s">
        <v>131</v>
      </c>
      <c r="E169" s="228" t="s">
        <v>19</v>
      </c>
      <c r="F169" s="229" t="s">
        <v>192</v>
      </c>
      <c r="G169" s="227"/>
      <c r="H169" s="228" t="s">
        <v>19</v>
      </c>
      <c r="I169" s="230"/>
      <c r="J169" s="227"/>
      <c r="K169" s="227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131</v>
      </c>
      <c r="AU169" s="235" t="s">
        <v>82</v>
      </c>
      <c r="AV169" s="13" t="s">
        <v>80</v>
      </c>
      <c r="AW169" s="13" t="s">
        <v>33</v>
      </c>
      <c r="AX169" s="13" t="s">
        <v>72</v>
      </c>
      <c r="AY169" s="235" t="s">
        <v>118</v>
      </c>
    </row>
    <row r="170" spans="1:51" s="13" customFormat="1" ht="12">
      <c r="A170" s="13"/>
      <c r="B170" s="226"/>
      <c r="C170" s="227"/>
      <c r="D170" s="219" t="s">
        <v>131</v>
      </c>
      <c r="E170" s="228" t="s">
        <v>19</v>
      </c>
      <c r="F170" s="229" t="s">
        <v>193</v>
      </c>
      <c r="G170" s="227"/>
      <c r="H170" s="228" t="s">
        <v>19</v>
      </c>
      <c r="I170" s="230"/>
      <c r="J170" s="227"/>
      <c r="K170" s="227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131</v>
      </c>
      <c r="AU170" s="235" t="s">
        <v>82</v>
      </c>
      <c r="AV170" s="13" t="s">
        <v>80</v>
      </c>
      <c r="AW170" s="13" t="s">
        <v>33</v>
      </c>
      <c r="AX170" s="13" t="s">
        <v>72</v>
      </c>
      <c r="AY170" s="235" t="s">
        <v>118</v>
      </c>
    </row>
    <row r="171" spans="1:51" s="14" customFormat="1" ht="12">
      <c r="A171" s="14"/>
      <c r="B171" s="236"/>
      <c r="C171" s="237"/>
      <c r="D171" s="219" t="s">
        <v>131</v>
      </c>
      <c r="E171" s="238" t="s">
        <v>19</v>
      </c>
      <c r="F171" s="239" t="s">
        <v>194</v>
      </c>
      <c r="G171" s="237"/>
      <c r="H171" s="240">
        <v>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131</v>
      </c>
      <c r="AU171" s="246" t="s">
        <v>82</v>
      </c>
      <c r="AV171" s="14" t="s">
        <v>82</v>
      </c>
      <c r="AW171" s="14" t="s">
        <v>33</v>
      </c>
      <c r="AX171" s="14" t="s">
        <v>72</v>
      </c>
      <c r="AY171" s="246" t="s">
        <v>118</v>
      </c>
    </row>
    <row r="172" spans="1:51" s="13" customFormat="1" ht="12">
      <c r="A172" s="13"/>
      <c r="B172" s="226"/>
      <c r="C172" s="227"/>
      <c r="D172" s="219" t="s">
        <v>131</v>
      </c>
      <c r="E172" s="228" t="s">
        <v>19</v>
      </c>
      <c r="F172" s="229" t="s">
        <v>195</v>
      </c>
      <c r="G172" s="227"/>
      <c r="H172" s="228" t="s">
        <v>19</v>
      </c>
      <c r="I172" s="230"/>
      <c r="J172" s="227"/>
      <c r="K172" s="227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131</v>
      </c>
      <c r="AU172" s="235" t="s">
        <v>82</v>
      </c>
      <c r="AV172" s="13" t="s">
        <v>80</v>
      </c>
      <c r="AW172" s="13" t="s">
        <v>33</v>
      </c>
      <c r="AX172" s="13" t="s">
        <v>72</v>
      </c>
      <c r="AY172" s="235" t="s">
        <v>118</v>
      </c>
    </row>
    <row r="173" spans="1:51" s="14" customFormat="1" ht="12">
      <c r="A173" s="14"/>
      <c r="B173" s="236"/>
      <c r="C173" s="237"/>
      <c r="D173" s="219" t="s">
        <v>131</v>
      </c>
      <c r="E173" s="238" t="s">
        <v>19</v>
      </c>
      <c r="F173" s="239" t="s">
        <v>196</v>
      </c>
      <c r="G173" s="237"/>
      <c r="H173" s="240">
        <v>9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131</v>
      </c>
      <c r="AU173" s="246" t="s">
        <v>82</v>
      </c>
      <c r="AV173" s="14" t="s">
        <v>82</v>
      </c>
      <c r="AW173" s="14" t="s">
        <v>33</v>
      </c>
      <c r="AX173" s="14" t="s">
        <v>72</v>
      </c>
      <c r="AY173" s="246" t="s">
        <v>118</v>
      </c>
    </row>
    <row r="174" spans="1:51" s="13" customFormat="1" ht="12">
      <c r="A174" s="13"/>
      <c r="B174" s="226"/>
      <c r="C174" s="227"/>
      <c r="D174" s="219" t="s">
        <v>131</v>
      </c>
      <c r="E174" s="228" t="s">
        <v>19</v>
      </c>
      <c r="F174" s="229" t="s">
        <v>197</v>
      </c>
      <c r="G174" s="227"/>
      <c r="H174" s="228" t="s">
        <v>19</v>
      </c>
      <c r="I174" s="230"/>
      <c r="J174" s="227"/>
      <c r="K174" s="227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131</v>
      </c>
      <c r="AU174" s="235" t="s">
        <v>82</v>
      </c>
      <c r="AV174" s="13" t="s">
        <v>80</v>
      </c>
      <c r="AW174" s="13" t="s">
        <v>33</v>
      </c>
      <c r="AX174" s="13" t="s">
        <v>72</v>
      </c>
      <c r="AY174" s="235" t="s">
        <v>118</v>
      </c>
    </row>
    <row r="175" spans="1:51" s="14" customFormat="1" ht="12">
      <c r="A175" s="14"/>
      <c r="B175" s="236"/>
      <c r="C175" s="237"/>
      <c r="D175" s="219" t="s">
        <v>131</v>
      </c>
      <c r="E175" s="238" t="s">
        <v>19</v>
      </c>
      <c r="F175" s="239" t="s">
        <v>198</v>
      </c>
      <c r="G175" s="237"/>
      <c r="H175" s="240">
        <v>7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131</v>
      </c>
      <c r="AU175" s="246" t="s">
        <v>82</v>
      </c>
      <c r="AV175" s="14" t="s">
        <v>82</v>
      </c>
      <c r="AW175" s="14" t="s">
        <v>33</v>
      </c>
      <c r="AX175" s="14" t="s">
        <v>72</v>
      </c>
      <c r="AY175" s="246" t="s">
        <v>118</v>
      </c>
    </row>
    <row r="176" spans="1:51" s="13" customFormat="1" ht="12">
      <c r="A176" s="13"/>
      <c r="B176" s="226"/>
      <c r="C176" s="227"/>
      <c r="D176" s="219" t="s">
        <v>131</v>
      </c>
      <c r="E176" s="228" t="s">
        <v>19</v>
      </c>
      <c r="F176" s="229" t="s">
        <v>199</v>
      </c>
      <c r="G176" s="227"/>
      <c r="H176" s="228" t="s">
        <v>19</v>
      </c>
      <c r="I176" s="230"/>
      <c r="J176" s="227"/>
      <c r="K176" s="227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131</v>
      </c>
      <c r="AU176" s="235" t="s">
        <v>82</v>
      </c>
      <c r="AV176" s="13" t="s">
        <v>80</v>
      </c>
      <c r="AW176" s="13" t="s">
        <v>33</v>
      </c>
      <c r="AX176" s="13" t="s">
        <v>72</v>
      </c>
      <c r="AY176" s="235" t="s">
        <v>118</v>
      </c>
    </row>
    <row r="177" spans="1:51" s="14" customFormat="1" ht="12">
      <c r="A177" s="14"/>
      <c r="B177" s="236"/>
      <c r="C177" s="237"/>
      <c r="D177" s="219" t="s">
        <v>131</v>
      </c>
      <c r="E177" s="238" t="s">
        <v>19</v>
      </c>
      <c r="F177" s="239" t="s">
        <v>200</v>
      </c>
      <c r="G177" s="237"/>
      <c r="H177" s="240">
        <v>3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131</v>
      </c>
      <c r="AU177" s="246" t="s">
        <v>82</v>
      </c>
      <c r="AV177" s="14" t="s">
        <v>82</v>
      </c>
      <c r="AW177" s="14" t="s">
        <v>33</v>
      </c>
      <c r="AX177" s="14" t="s">
        <v>72</v>
      </c>
      <c r="AY177" s="246" t="s">
        <v>118</v>
      </c>
    </row>
    <row r="178" spans="1:51" s="13" customFormat="1" ht="12">
      <c r="A178" s="13"/>
      <c r="B178" s="226"/>
      <c r="C178" s="227"/>
      <c r="D178" s="219" t="s">
        <v>131</v>
      </c>
      <c r="E178" s="228" t="s">
        <v>19</v>
      </c>
      <c r="F178" s="229" t="s">
        <v>201</v>
      </c>
      <c r="G178" s="227"/>
      <c r="H178" s="228" t="s">
        <v>19</v>
      </c>
      <c r="I178" s="230"/>
      <c r="J178" s="227"/>
      <c r="K178" s="227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131</v>
      </c>
      <c r="AU178" s="235" t="s">
        <v>82</v>
      </c>
      <c r="AV178" s="13" t="s">
        <v>80</v>
      </c>
      <c r="AW178" s="13" t="s">
        <v>33</v>
      </c>
      <c r="AX178" s="13" t="s">
        <v>72</v>
      </c>
      <c r="AY178" s="235" t="s">
        <v>118</v>
      </c>
    </row>
    <row r="179" spans="1:51" s="14" customFormat="1" ht="12">
      <c r="A179" s="14"/>
      <c r="B179" s="236"/>
      <c r="C179" s="237"/>
      <c r="D179" s="219" t="s">
        <v>131</v>
      </c>
      <c r="E179" s="238" t="s">
        <v>19</v>
      </c>
      <c r="F179" s="239" t="s">
        <v>202</v>
      </c>
      <c r="G179" s="237"/>
      <c r="H179" s="240">
        <v>26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131</v>
      </c>
      <c r="AU179" s="246" t="s">
        <v>82</v>
      </c>
      <c r="AV179" s="14" t="s">
        <v>82</v>
      </c>
      <c r="AW179" s="14" t="s">
        <v>33</v>
      </c>
      <c r="AX179" s="14" t="s">
        <v>72</v>
      </c>
      <c r="AY179" s="246" t="s">
        <v>118</v>
      </c>
    </row>
    <row r="180" spans="1:51" s="13" customFormat="1" ht="12">
      <c r="A180" s="13"/>
      <c r="B180" s="226"/>
      <c r="C180" s="227"/>
      <c r="D180" s="219" t="s">
        <v>131</v>
      </c>
      <c r="E180" s="228" t="s">
        <v>19</v>
      </c>
      <c r="F180" s="229" t="s">
        <v>203</v>
      </c>
      <c r="G180" s="227"/>
      <c r="H180" s="228" t="s">
        <v>19</v>
      </c>
      <c r="I180" s="230"/>
      <c r="J180" s="227"/>
      <c r="K180" s="227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131</v>
      </c>
      <c r="AU180" s="235" t="s">
        <v>82</v>
      </c>
      <c r="AV180" s="13" t="s">
        <v>80</v>
      </c>
      <c r="AW180" s="13" t="s">
        <v>33</v>
      </c>
      <c r="AX180" s="13" t="s">
        <v>72</v>
      </c>
      <c r="AY180" s="235" t="s">
        <v>118</v>
      </c>
    </row>
    <row r="181" spans="1:51" s="14" customFormat="1" ht="12">
      <c r="A181" s="14"/>
      <c r="B181" s="236"/>
      <c r="C181" s="237"/>
      <c r="D181" s="219" t="s">
        <v>131</v>
      </c>
      <c r="E181" s="238" t="s">
        <v>19</v>
      </c>
      <c r="F181" s="239" t="s">
        <v>200</v>
      </c>
      <c r="G181" s="237"/>
      <c r="H181" s="240">
        <v>3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131</v>
      </c>
      <c r="AU181" s="246" t="s">
        <v>82</v>
      </c>
      <c r="AV181" s="14" t="s">
        <v>82</v>
      </c>
      <c r="AW181" s="14" t="s">
        <v>33</v>
      </c>
      <c r="AX181" s="14" t="s">
        <v>72</v>
      </c>
      <c r="AY181" s="246" t="s">
        <v>118</v>
      </c>
    </row>
    <row r="182" spans="1:51" s="13" customFormat="1" ht="12">
      <c r="A182" s="13"/>
      <c r="B182" s="226"/>
      <c r="C182" s="227"/>
      <c r="D182" s="219" t="s">
        <v>131</v>
      </c>
      <c r="E182" s="228" t="s">
        <v>19</v>
      </c>
      <c r="F182" s="229" t="s">
        <v>204</v>
      </c>
      <c r="G182" s="227"/>
      <c r="H182" s="228" t="s">
        <v>19</v>
      </c>
      <c r="I182" s="230"/>
      <c r="J182" s="227"/>
      <c r="K182" s="227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131</v>
      </c>
      <c r="AU182" s="235" t="s">
        <v>82</v>
      </c>
      <c r="AV182" s="13" t="s">
        <v>80</v>
      </c>
      <c r="AW182" s="13" t="s">
        <v>33</v>
      </c>
      <c r="AX182" s="13" t="s">
        <v>72</v>
      </c>
      <c r="AY182" s="235" t="s">
        <v>118</v>
      </c>
    </row>
    <row r="183" spans="1:51" s="14" customFormat="1" ht="12">
      <c r="A183" s="14"/>
      <c r="B183" s="236"/>
      <c r="C183" s="237"/>
      <c r="D183" s="219" t="s">
        <v>131</v>
      </c>
      <c r="E183" s="238" t="s">
        <v>19</v>
      </c>
      <c r="F183" s="239" t="s">
        <v>200</v>
      </c>
      <c r="G183" s="237"/>
      <c r="H183" s="240">
        <v>3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131</v>
      </c>
      <c r="AU183" s="246" t="s">
        <v>82</v>
      </c>
      <c r="AV183" s="14" t="s">
        <v>82</v>
      </c>
      <c r="AW183" s="14" t="s">
        <v>33</v>
      </c>
      <c r="AX183" s="14" t="s">
        <v>72</v>
      </c>
      <c r="AY183" s="246" t="s">
        <v>118</v>
      </c>
    </row>
    <row r="184" spans="1:51" s="13" customFormat="1" ht="12">
      <c r="A184" s="13"/>
      <c r="B184" s="226"/>
      <c r="C184" s="227"/>
      <c r="D184" s="219" t="s">
        <v>131</v>
      </c>
      <c r="E184" s="228" t="s">
        <v>19</v>
      </c>
      <c r="F184" s="229" t="s">
        <v>205</v>
      </c>
      <c r="G184" s="227"/>
      <c r="H184" s="228" t="s">
        <v>19</v>
      </c>
      <c r="I184" s="230"/>
      <c r="J184" s="227"/>
      <c r="K184" s="227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131</v>
      </c>
      <c r="AU184" s="235" t="s">
        <v>82</v>
      </c>
      <c r="AV184" s="13" t="s">
        <v>80</v>
      </c>
      <c r="AW184" s="13" t="s">
        <v>33</v>
      </c>
      <c r="AX184" s="13" t="s">
        <v>72</v>
      </c>
      <c r="AY184" s="235" t="s">
        <v>118</v>
      </c>
    </row>
    <row r="185" spans="1:51" s="14" customFormat="1" ht="12">
      <c r="A185" s="14"/>
      <c r="B185" s="236"/>
      <c r="C185" s="237"/>
      <c r="D185" s="219" t="s">
        <v>131</v>
      </c>
      <c r="E185" s="238" t="s">
        <v>19</v>
      </c>
      <c r="F185" s="239" t="s">
        <v>206</v>
      </c>
      <c r="G185" s="237"/>
      <c r="H185" s="240">
        <v>16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131</v>
      </c>
      <c r="AU185" s="246" t="s">
        <v>82</v>
      </c>
      <c r="AV185" s="14" t="s">
        <v>82</v>
      </c>
      <c r="AW185" s="14" t="s">
        <v>33</v>
      </c>
      <c r="AX185" s="14" t="s">
        <v>72</v>
      </c>
      <c r="AY185" s="246" t="s">
        <v>118</v>
      </c>
    </row>
    <row r="186" spans="1:51" s="16" customFormat="1" ht="12">
      <c r="A186" s="16"/>
      <c r="B186" s="258"/>
      <c r="C186" s="259"/>
      <c r="D186" s="219" t="s">
        <v>131</v>
      </c>
      <c r="E186" s="260" t="s">
        <v>19</v>
      </c>
      <c r="F186" s="261" t="s">
        <v>207</v>
      </c>
      <c r="G186" s="259"/>
      <c r="H186" s="262">
        <v>71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68" t="s">
        <v>131</v>
      </c>
      <c r="AU186" s="268" t="s">
        <v>82</v>
      </c>
      <c r="AV186" s="16" t="s">
        <v>142</v>
      </c>
      <c r="AW186" s="16" t="s">
        <v>33</v>
      </c>
      <c r="AX186" s="16" t="s">
        <v>72</v>
      </c>
      <c r="AY186" s="268" t="s">
        <v>118</v>
      </c>
    </row>
    <row r="187" spans="1:51" s="13" customFormat="1" ht="12">
      <c r="A187" s="13"/>
      <c r="B187" s="226"/>
      <c r="C187" s="227"/>
      <c r="D187" s="219" t="s">
        <v>131</v>
      </c>
      <c r="E187" s="228" t="s">
        <v>19</v>
      </c>
      <c r="F187" s="229" t="s">
        <v>208</v>
      </c>
      <c r="G187" s="227"/>
      <c r="H187" s="228" t="s">
        <v>19</v>
      </c>
      <c r="I187" s="230"/>
      <c r="J187" s="227"/>
      <c r="K187" s="227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131</v>
      </c>
      <c r="AU187" s="235" t="s">
        <v>82</v>
      </c>
      <c r="AV187" s="13" t="s">
        <v>80</v>
      </c>
      <c r="AW187" s="13" t="s">
        <v>33</v>
      </c>
      <c r="AX187" s="13" t="s">
        <v>72</v>
      </c>
      <c r="AY187" s="235" t="s">
        <v>118</v>
      </c>
    </row>
    <row r="188" spans="1:51" s="13" customFormat="1" ht="12">
      <c r="A188" s="13"/>
      <c r="B188" s="226"/>
      <c r="C188" s="227"/>
      <c r="D188" s="219" t="s">
        <v>131</v>
      </c>
      <c r="E188" s="228" t="s">
        <v>19</v>
      </c>
      <c r="F188" s="229" t="s">
        <v>193</v>
      </c>
      <c r="G188" s="227"/>
      <c r="H188" s="228" t="s">
        <v>19</v>
      </c>
      <c r="I188" s="230"/>
      <c r="J188" s="227"/>
      <c r="K188" s="227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131</v>
      </c>
      <c r="AU188" s="235" t="s">
        <v>82</v>
      </c>
      <c r="AV188" s="13" t="s">
        <v>80</v>
      </c>
      <c r="AW188" s="13" t="s">
        <v>33</v>
      </c>
      <c r="AX188" s="13" t="s">
        <v>72</v>
      </c>
      <c r="AY188" s="235" t="s">
        <v>118</v>
      </c>
    </row>
    <row r="189" spans="1:51" s="14" customFormat="1" ht="12">
      <c r="A189" s="14"/>
      <c r="B189" s="236"/>
      <c r="C189" s="237"/>
      <c r="D189" s="219" t="s">
        <v>131</v>
      </c>
      <c r="E189" s="238" t="s">
        <v>19</v>
      </c>
      <c r="F189" s="239" t="s">
        <v>209</v>
      </c>
      <c r="G189" s="237"/>
      <c r="H189" s="240">
        <v>4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131</v>
      </c>
      <c r="AU189" s="246" t="s">
        <v>82</v>
      </c>
      <c r="AV189" s="14" t="s">
        <v>82</v>
      </c>
      <c r="AW189" s="14" t="s">
        <v>33</v>
      </c>
      <c r="AX189" s="14" t="s">
        <v>72</v>
      </c>
      <c r="AY189" s="246" t="s">
        <v>118</v>
      </c>
    </row>
    <row r="190" spans="1:51" s="13" customFormat="1" ht="12">
      <c r="A190" s="13"/>
      <c r="B190" s="226"/>
      <c r="C190" s="227"/>
      <c r="D190" s="219" t="s">
        <v>131</v>
      </c>
      <c r="E190" s="228" t="s">
        <v>19</v>
      </c>
      <c r="F190" s="229" t="s">
        <v>195</v>
      </c>
      <c r="G190" s="227"/>
      <c r="H190" s="228" t="s">
        <v>19</v>
      </c>
      <c r="I190" s="230"/>
      <c r="J190" s="227"/>
      <c r="K190" s="227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131</v>
      </c>
      <c r="AU190" s="235" t="s">
        <v>82</v>
      </c>
      <c r="AV190" s="13" t="s">
        <v>80</v>
      </c>
      <c r="AW190" s="13" t="s">
        <v>33</v>
      </c>
      <c r="AX190" s="13" t="s">
        <v>72</v>
      </c>
      <c r="AY190" s="235" t="s">
        <v>118</v>
      </c>
    </row>
    <row r="191" spans="1:51" s="14" customFormat="1" ht="12">
      <c r="A191" s="14"/>
      <c r="B191" s="236"/>
      <c r="C191" s="237"/>
      <c r="D191" s="219" t="s">
        <v>131</v>
      </c>
      <c r="E191" s="238" t="s">
        <v>19</v>
      </c>
      <c r="F191" s="239" t="s">
        <v>210</v>
      </c>
      <c r="G191" s="237"/>
      <c r="H191" s="240">
        <v>9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131</v>
      </c>
      <c r="AU191" s="246" t="s">
        <v>82</v>
      </c>
      <c r="AV191" s="14" t="s">
        <v>82</v>
      </c>
      <c r="AW191" s="14" t="s">
        <v>33</v>
      </c>
      <c r="AX191" s="14" t="s">
        <v>72</v>
      </c>
      <c r="AY191" s="246" t="s">
        <v>118</v>
      </c>
    </row>
    <row r="192" spans="1:51" s="13" customFormat="1" ht="12">
      <c r="A192" s="13"/>
      <c r="B192" s="226"/>
      <c r="C192" s="227"/>
      <c r="D192" s="219" t="s">
        <v>131</v>
      </c>
      <c r="E192" s="228" t="s">
        <v>19</v>
      </c>
      <c r="F192" s="229" t="s">
        <v>197</v>
      </c>
      <c r="G192" s="227"/>
      <c r="H192" s="228" t="s">
        <v>19</v>
      </c>
      <c r="I192" s="230"/>
      <c r="J192" s="227"/>
      <c r="K192" s="227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131</v>
      </c>
      <c r="AU192" s="235" t="s">
        <v>82</v>
      </c>
      <c r="AV192" s="13" t="s">
        <v>80</v>
      </c>
      <c r="AW192" s="13" t="s">
        <v>33</v>
      </c>
      <c r="AX192" s="13" t="s">
        <v>72</v>
      </c>
      <c r="AY192" s="235" t="s">
        <v>118</v>
      </c>
    </row>
    <row r="193" spans="1:51" s="14" customFormat="1" ht="12">
      <c r="A193" s="14"/>
      <c r="B193" s="236"/>
      <c r="C193" s="237"/>
      <c r="D193" s="219" t="s">
        <v>131</v>
      </c>
      <c r="E193" s="238" t="s">
        <v>19</v>
      </c>
      <c r="F193" s="239" t="s">
        <v>211</v>
      </c>
      <c r="G193" s="237"/>
      <c r="H193" s="240">
        <v>7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131</v>
      </c>
      <c r="AU193" s="246" t="s">
        <v>82</v>
      </c>
      <c r="AV193" s="14" t="s">
        <v>82</v>
      </c>
      <c r="AW193" s="14" t="s">
        <v>33</v>
      </c>
      <c r="AX193" s="14" t="s">
        <v>72</v>
      </c>
      <c r="AY193" s="246" t="s">
        <v>118</v>
      </c>
    </row>
    <row r="194" spans="1:51" s="13" customFormat="1" ht="12">
      <c r="A194" s="13"/>
      <c r="B194" s="226"/>
      <c r="C194" s="227"/>
      <c r="D194" s="219" t="s">
        <v>131</v>
      </c>
      <c r="E194" s="228" t="s">
        <v>19</v>
      </c>
      <c r="F194" s="229" t="s">
        <v>199</v>
      </c>
      <c r="G194" s="227"/>
      <c r="H194" s="228" t="s">
        <v>19</v>
      </c>
      <c r="I194" s="230"/>
      <c r="J194" s="227"/>
      <c r="K194" s="227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131</v>
      </c>
      <c r="AU194" s="235" t="s">
        <v>82</v>
      </c>
      <c r="AV194" s="13" t="s">
        <v>80</v>
      </c>
      <c r="AW194" s="13" t="s">
        <v>33</v>
      </c>
      <c r="AX194" s="13" t="s">
        <v>72</v>
      </c>
      <c r="AY194" s="235" t="s">
        <v>118</v>
      </c>
    </row>
    <row r="195" spans="1:51" s="14" customFormat="1" ht="12">
      <c r="A195" s="14"/>
      <c r="B195" s="236"/>
      <c r="C195" s="237"/>
      <c r="D195" s="219" t="s">
        <v>131</v>
      </c>
      <c r="E195" s="238" t="s">
        <v>19</v>
      </c>
      <c r="F195" s="239" t="s">
        <v>212</v>
      </c>
      <c r="G195" s="237"/>
      <c r="H195" s="240">
        <v>3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131</v>
      </c>
      <c r="AU195" s="246" t="s">
        <v>82</v>
      </c>
      <c r="AV195" s="14" t="s">
        <v>82</v>
      </c>
      <c r="AW195" s="14" t="s">
        <v>33</v>
      </c>
      <c r="AX195" s="14" t="s">
        <v>72</v>
      </c>
      <c r="AY195" s="246" t="s">
        <v>118</v>
      </c>
    </row>
    <row r="196" spans="1:51" s="13" customFormat="1" ht="12">
      <c r="A196" s="13"/>
      <c r="B196" s="226"/>
      <c r="C196" s="227"/>
      <c r="D196" s="219" t="s">
        <v>131</v>
      </c>
      <c r="E196" s="228" t="s">
        <v>19</v>
      </c>
      <c r="F196" s="229" t="s">
        <v>201</v>
      </c>
      <c r="G196" s="227"/>
      <c r="H196" s="228" t="s">
        <v>19</v>
      </c>
      <c r="I196" s="230"/>
      <c r="J196" s="227"/>
      <c r="K196" s="227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131</v>
      </c>
      <c r="AU196" s="235" t="s">
        <v>82</v>
      </c>
      <c r="AV196" s="13" t="s">
        <v>80</v>
      </c>
      <c r="AW196" s="13" t="s">
        <v>33</v>
      </c>
      <c r="AX196" s="13" t="s">
        <v>72</v>
      </c>
      <c r="AY196" s="235" t="s">
        <v>118</v>
      </c>
    </row>
    <row r="197" spans="1:51" s="14" customFormat="1" ht="12">
      <c r="A197" s="14"/>
      <c r="B197" s="236"/>
      <c r="C197" s="237"/>
      <c r="D197" s="219" t="s">
        <v>131</v>
      </c>
      <c r="E197" s="238" t="s">
        <v>19</v>
      </c>
      <c r="F197" s="239" t="s">
        <v>213</v>
      </c>
      <c r="G197" s="237"/>
      <c r="H197" s="240">
        <v>26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131</v>
      </c>
      <c r="AU197" s="246" t="s">
        <v>82</v>
      </c>
      <c r="AV197" s="14" t="s">
        <v>82</v>
      </c>
      <c r="AW197" s="14" t="s">
        <v>33</v>
      </c>
      <c r="AX197" s="14" t="s">
        <v>72</v>
      </c>
      <c r="AY197" s="246" t="s">
        <v>118</v>
      </c>
    </row>
    <row r="198" spans="1:51" s="13" customFormat="1" ht="12">
      <c r="A198" s="13"/>
      <c r="B198" s="226"/>
      <c r="C198" s="227"/>
      <c r="D198" s="219" t="s">
        <v>131</v>
      </c>
      <c r="E198" s="228" t="s">
        <v>19</v>
      </c>
      <c r="F198" s="229" t="s">
        <v>203</v>
      </c>
      <c r="G198" s="227"/>
      <c r="H198" s="228" t="s">
        <v>19</v>
      </c>
      <c r="I198" s="230"/>
      <c r="J198" s="227"/>
      <c r="K198" s="227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131</v>
      </c>
      <c r="AU198" s="235" t="s">
        <v>82</v>
      </c>
      <c r="AV198" s="13" t="s">
        <v>80</v>
      </c>
      <c r="AW198" s="13" t="s">
        <v>33</v>
      </c>
      <c r="AX198" s="13" t="s">
        <v>72</v>
      </c>
      <c r="AY198" s="235" t="s">
        <v>118</v>
      </c>
    </row>
    <row r="199" spans="1:51" s="14" customFormat="1" ht="12">
      <c r="A199" s="14"/>
      <c r="B199" s="236"/>
      <c r="C199" s="237"/>
      <c r="D199" s="219" t="s">
        <v>131</v>
      </c>
      <c r="E199" s="238" t="s">
        <v>19</v>
      </c>
      <c r="F199" s="239" t="s">
        <v>212</v>
      </c>
      <c r="G199" s="237"/>
      <c r="H199" s="240">
        <v>3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131</v>
      </c>
      <c r="AU199" s="246" t="s">
        <v>82</v>
      </c>
      <c r="AV199" s="14" t="s">
        <v>82</v>
      </c>
      <c r="AW199" s="14" t="s">
        <v>33</v>
      </c>
      <c r="AX199" s="14" t="s">
        <v>72</v>
      </c>
      <c r="AY199" s="246" t="s">
        <v>118</v>
      </c>
    </row>
    <row r="200" spans="1:51" s="13" customFormat="1" ht="12">
      <c r="A200" s="13"/>
      <c r="B200" s="226"/>
      <c r="C200" s="227"/>
      <c r="D200" s="219" t="s">
        <v>131</v>
      </c>
      <c r="E200" s="228" t="s">
        <v>19</v>
      </c>
      <c r="F200" s="229" t="s">
        <v>204</v>
      </c>
      <c r="G200" s="227"/>
      <c r="H200" s="228" t="s">
        <v>19</v>
      </c>
      <c r="I200" s="230"/>
      <c r="J200" s="227"/>
      <c r="K200" s="227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131</v>
      </c>
      <c r="AU200" s="235" t="s">
        <v>82</v>
      </c>
      <c r="AV200" s="13" t="s">
        <v>80</v>
      </c>
      <c r="AW200" s="13" t="s">
        <v>33</v>
      </c>
      <c r="AX200" s="13" t="s">
        <v>72</v>
      </c>
      <c r="AY200" s="235" t="s">
        <v>118</v>
      </c>
    </row>
    <row r="201" spans="1:51" s="14" customFormat="1" ht="12">
      <c r="A201" s="14"/>
      <c r="B201" s="236"/>
      <c r="C201" s="237"/>
      <c r="D201" s="219" t="s">
        <v>131</v>
      </c>
      <c r="E201" s="238" t="s">
        <v>19</v>
      </c>
      <c r="F201" s="239" t="s">
        <v>212</v>
      </c>
      <c r="G201" s="237"/>
      <c r="H201" s="240">
        <v>3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131</v>
      </c>
      <c r="AU201" s="246" t="s">
        <v>82</v>
      </c>
      <c r="AV201" s="14" t="s">
        <v>82</v>
      </c>
      <c r="AW201" s="14" t="s">
        <v>33</v>
      </c>
      <c r="AX201" s="14" t="s">
        <v>72</v>
      </c>
      <c r="AY201" s="246" t="s">
        <v>118</v>
      </c>
    </row>
    <row r="202" spans="1:51" s="13" customFormat="1" ht="12">
      <c r="A202" s="13"/>
      <c r="B202" s="226"/>
      <c r="C202" s="227"/>
      <c r="D202" s="219" t="s">
        <v>131</v>
      </c>
      <c r="E202" s="228" t="s">
        <v>19</v>
      </c>
      <c r="F202" s="229" t="s">
        <v>205</v>
      </c>
      <c r="G202" s="227"/>
      <c r="H202" s="228" t="s">
        <v>19</v>
      </c>
      <c r="I202" s="230"/>
      <c r="J202" s="227"/>
      <c r="K202" s="227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131</v>
      </c>
      <c r="AU202" s="235" t="s">
        <v>82</v>
      </c>
      <c r="AV202" s="13" t="s">
        <v>80</v>
      </c>
      <c r="AW202" s="13" t="s">
        <v>33</v>
      </c>
      <c r="AX202" s="13" t="s">
        <v>72</v>
      </c>
      <c r="AY202" s="235" t="s">
        <v>118</v>
      </c>
    </row>
    <row r="203" spans="1:51" s="14" customFormat="1" ht="12">
      <c r="A203" s="14"/>
      <c r="B203" s="236"/>
      <c r="C203" s="237"/>
      <c r="D203" s="219" t="s">
        <v>131</v>
      </c>
      <c r="E203" s="238" t="s">
        <v>19</v>
      </c>
      <c r="F203" s="239" t="s">
        <v>214</v>
      </c>
      <c r="G203" s="237"/>
      <c r="H203" s="240">
        <v>16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131</v>
      </c>
      <c r="AU203" s="246" t="s">
        <v>82</v>
      </c>
      <c r="AV203" s="14" t="s">
        <v>82</v>
      </c>
      <c r="AW203" s="14" t="s">
        <v>33</v>
      </c>
      <c r="AX203" s="14" t="s">
        <v>72</v>
      </c>
      <c r="AY203" s="246" t="s">
        <v>118</v>
      </c>
    </row>
    <row r="204" spans="1:51" s="16" customFormat="1" ht="12">
      <c r="A204" s="16"/>
      <c r="B204" s="258"/>
      <c r="C204" s="259"/>
      <c r="D204" s="219" t="s">
        <v>131</v>
      </c>
      <c r="E204" s="260" t="s">
        <v>19</v>
      </c>
      <c r="F204" s="261" t="s">
        <v>207</v>
      </c>
      <c r="G204" s="259"/>
      <c r="H204" s="262">
        <v>71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68" t="s">
        <v>131</v>
      </c>
      <c r="AU204" s="268" t="s">
        <v>82</v>
      </c>
      <c r="AV204" s="16" t="s">
        <v>142</v>
      </c>
      <c r="AW204" s="16" t="s">
        <v>33</v>
      </c>
      <c r="AX204" s="16" t="s">
        <v>72</v>
      </c>
      <c r="AY204" s="268" t="s">
        <v>118</v>
      </c>
    </row>
    <row r="205" spans="1:51" s="15" customFormat="1" ht="12">
      <c r="A205" s="15"/>
      <c r="B205" s="247"/>
      <c r="C205" s="248"/>
      <c r="D205" s="219" t="s">
        <v>131</v>
      </c>
      <c r="E205" s="249" t="s">
        <v>19</v>
      </c>
      <c r="F205" s="250" t="s">
        <v>145</v>
      </c>
      <c r="G205" s="248"/>
      <c r="H205" s="251">
        <v>142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7" t="s">
        <v>131</v>
      </c>
      <c r="AU205" s="257" t="s">
        <v>82</v>
      </c>
      <c r="AV205" s="15" t="s">
        <v>125</v>
      </c>
      <c r="AW205" s="15" t="s">
        <v>33</v>
      </c>
      <c r="AX205" s="15" t="s">
        <v>80</v>
      </c>
      <c r="AY205" s="257" t="s">
        <v>118</v>
      </c>
    </row>
    <row r="206" spans="1:65" s="2" customFormat="1" ht="33" customHeight="1">
      <c r="A206" s="40"/>
      <c r="B206" s="41"/>
      <c r="C206" s="206" t="s">
        <v>215</v>
      </c>
      <c r="D206" s="206" t="s">
        <v>120</v>
      </c>
      <c r="E206" s="207" t="s">
        <v>216</v>
      </c>
      <c r="F206" s="208" t="s">
        <v>217</v>
      </c>
      <c r="G206" s="209" t="s">
        <v>218</v>
      </c>
      <c r="H206" s="210">
        <v>202</v>
      </c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0.0724</v>
      </c>
      <c r="R206" s="215">
        <f>Q206*H206</f>
        <v>14.6248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125</v>
      </c>
      <c r="AT206" s="217" t="s">
        <v>120</v>
      </c>
      <c r="AU206" s="217" t="s">
        <v>82</v>
      </c>
      <c r="AY206" s="19" t="s">
        <v>118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125</v>
      </c>
      <c r="BM206" s="217" t="s">
        <v>219</v>
      </c>
    </row>
    <row r="207" spans="1:47" s="2" customFormat="1" ht="12">
      <c r="A207" s="40"/>
      <c r="B207" s="41"/>
      <c r="C207" s="42"/>
      <c r="D207" s="219" t="s">
        <v>127</v>
      </c>
      <c r="E207" s="42"/>
      <c r="F207" s="220" t="s">
        <v>220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127</v>
      </c>
      <c r="AU207" s="19" t="s">
        <v>82</v>
      </c>
    </row>
    <row r="208" spans="1:51" s="13" customFormat="1" ht="12">
      <c r="A208" s="13"/>
      <c r="B208" s="226"/>
      <c r="C208" s="227"/>
      <c r="D208" s="219" t="s">
        <v>131</v>
      </c>
      <c r="E208" s="228" t="s">
        <v>19</v>
      </c>
      <c r="F208" s="229" t="s">
        <v>134</v>
      </c>
      <c r="G208" s="227"/>
      <c r="H208" s="228" t="s">
        <v>19</v>
      </c>
      <c r="I208" s="230"/>
      <c r="J208" s="227"/>
      <c r="K208" s="227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131</v>
      </c>
      <c r="AU208" s="235" t="s">
        <v>82</v>
      </c>
      <c r="AV208" s="13" t="s">
        <v>80</v>
      </c>
      <c r="AW208" s="13" t="s">
        <v>33</v>
      </c>
      <c r="AX208" s="13" t="s">
        <v>72</v>
      </c>
      <c r="AY208" s="235" t="s">
        <v>118</v>
      </c>
    </row>
    <row r="209" spans="1:51" s="14" customFormat="1" ht="12">
      <c r="A209" s="14"/>
      <c r="B209" s="236"/>
      <c r="C209" s="237"/>
      <c r="D209" s="219" t="s">
        <v>131</v>
      </c>
      <c r="E209" s="238" t="s">
        <v>19</v>
      </c>
      <c r="F209" s="239" t="s">
        <v>221</v>
      </c>
      <c r="G209" s="237"/>
      <c r="H209" s="240">
        <v>75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131</v>
      </c>
      <c r="AU209" s="246" t="s">
        <v>82</v>
      </c>
      <c r="AV209" s="14" t="s">
        <v>82</v>
      </c>
      <c r="AW209" s="14" t="s">
        <v>33</v>
      </c>
      <c r="AX209" s="14" t="s">
        <v>72</v>
      </c>
      <c r="AY209" s="246" t="s">
        <v>118</v>
      </c>
    </row>
    <row r="210" spans="1:51" s="13" customFormat="1" ht="12">
      <c r="A210" s="13"/>
      <c r="B210" s="226"/>
      <c r="C210" s="227"/>
      <c r="D210" s="219" t="s">
        <v>131</v>
      </c>
      <c r="E210" s="228" t="s">
        <v>19</v>
      </c>
      <c r="F210" s="229" t="s">
        <v>136</v>
      </c>
      <c r="G210" s="227"/>
      <c r="H210" s="228" t="s">
        <v>19</v>
      </c>
      <c r="I210" s="230"/>
      <c r="J210" s="227"/>
      <c r="K210" s="227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131</v>
      </c>
      <c r="AU210" s="235" t="s">
        <v>82</v>
      </c>
      <c r="AV210" s="13" t="s">
        <v>80</v>
      </c>
      <c r="AW210" s="13" t="s">
        <v>33</v>
      </c>
      <c r="AX210" s="13" t="s">
        <v>72</v>
      </c>
      <c r="AY210" s="235" t="s">
        <v>118</v>
      </c>
    </row>
    <row r="211" spans="1:51" s="14" customFormat="1" ht="12">
      <c r="A211" s="14"/>
      <c r="B211" s="236"/>
      <c r="C211" s="237"/>
      <c r="D211" s="219" t="s">
        <v>131</v>
      </c>
      <c r="E211" s="238" t="s">
        <v>19</v>
      </c>
      <c r="F211" s="239" t="s">
        <v>222</v>
      </c>
      <c r="G211" s="237"/>
      <c r="H211" s="240">
        <v>32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131</v>
      </c>
      <c r="AU211" s="246" t="s">
        <v>82</v>
      </c>
      <c r="AV211" s="14" t="s">
        <v>82</v>
      </c>
      <c r="AW211" s="14" t="s">
        <v>33</v>
      </c>
      <c r="AX211" s="14" t="s">
        <v>72</v>
      </c>
      <c r="AY211" s="246" t="s">
        <v>118</v>
      </c>
    </row>
    <row r="212" spans="1:51" s="13" customFormat="1" ht="12">
      <c r="A212" s="13"/>
      <c r="B212" s="226"/>
      <c r="C212" s="227"/>
      <c r="D212" s="219" t="s">
        <v>131</v>
      </c>
      <c r="E212" s="228" t="s">
        <v>19</v>
      </c>
      <c r="F212" s="229" t="s">
        <v>138</v>
      </c>
      <c r="G212" s="227"/>
      <c r="H212" s="228" t="s">
        <v>19</v>
      </c>
      <c r="I212" s="230"/>
      <c r="J212" s="227"/>
      <c r="K212" s="227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131</v>
      </c>
      <c r="AU212" s="235" t="s">
        <v>82</v>
      </c>
      <c r="AV212" s="13" t="s">
        <v>80</v>
      </c>
      <c r="AW212" s="13" t="s">
        <v>33</v>
      </c>
      <c r="AX212" s="13" t="s">
        <v>72</v>
      </c>
      <c r="AY212" s="235" t="s">
        <v>118</v>
      </c>
    </row>
    <row r="213" spans="1:51" s="14" customFormat="1" ht="12">
      <c r="A213" s="14"/>
      <c r="B213" s="236"/>
      <c r="C213" s="237"/>
      <c r="D213" s="219" t="s">
        <v>131</v>
      </c>
      <c r="E213" s="238" t="s">
        <v>19</v>
      </c>
      <c r="F213" s="239" t="s">
        <v>176</v>
      </c>
      <c r="G213" s="237"/>
      <c r="H213" s="240">
        <v>6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131</v>
      </c>
      <c r="AU213" s="246" t="s">
        <v>82</v>
      </c>
      <c r="AV213" s="14" t="s">
        <v>82</v>
      </c>
      <c r="AW213" s="14" t="s">
        <v>33</v>
      </c>
      <c r="AX213" s="14" t="s">
        <v>72</v>
      </c>
      <c r="AY213" s="246" t="s">
        <v>118</v>
      </c>
    </row>
    <row r="214" spans="1:51" s="13" customFormat="1" ht="12">
      <c r="A214" s="13"/>
      <c r="B214" s="226"/>
      <c r="C214" s="227"/>
      <c r="D214" s="219" t="s">
        <v>131</v>
      </c>
      <c r="E214" s="228" t="s">
        <v>19</v>
      </c>
      <c r="F214" s="229" t="s">
        <v>139</v>
      </c>
      <c r="G214" s="227"/>
      <c r="H214" s="228" t="s">
        <v>19</v>
      </c>
      <c r="I214" s="230"/>
      <c r="J214" s="227"/>
      <c r="K214" s="227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131</v>
      </c>
      <c r="AU214" s="235" t="s">
        <v>82</v>
      </c>
      <c r="AV214" s="13" t="s">
        <v>80</v>
      </c>
      <c r="AW214" s="13" t="s">
        <v>33</v>
      </c>
      <c r="AX214" s="13" t="s">
        <v>72</v>
      </c>
      <c r="AY214" s="235" t="s">
        <v>118</v>
      </c>
    </row>
    <row r="215" spans="1:51" s="14" customFormat="1" ht="12">
      <c r="A215" s="14"/>
      <c r="B215" s="236"/>
      <c r="C215" s="237"/>
      <c r="D215" s="219" t="s">
        <v>131</v>
      </c>
      <c r="E215" s="238" t="s">
        <v>19</v>
      </c>
      <c r="F215" s="239" t="s">
        <v>223</v>
      </c>
      <c r="G215" s="237"/>
      <c r="H215" s="240">
        <v>89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131</v>
      </c>
      <c r="AU215" s="246" t="s">
        <v>82</v>
      </c>
      <c r="AV215" s="14" t="s">
        <v>82</v>
      </c>
      <c r="AW215" s="14" t="s">
        <v>33</v>
      </c>
      <c r="AX215" s="14" t="s">
        <v>72</v>
      </c>
      <c r="AY215" s="246" t="s">
        <v>118</v>
      </c>
    </row>
    <row r="216" spans="1:51" s="15" customFormat="1" ht="12">
      <c r="A216" s="15"/>
      <c r="B216" s="247"/>
      <c r="C216" s="248"/>
      <c r="D216" s="219" t="s">
        <v>131</v>
      </c>
      <c r="E216" s="249" t="s">
        <v>19</v>
      </c>
      <c r="F216" s="250" t="s">
        <v>145</v>
      </c>
      <c r="G216" s="248"/>
      <c r="H216" s="251">
        <v>202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7" t="s">
        <v>131</v>
      </c>
      <c r="AU216" s="257" t="s">
        <v>82</v>
      </c>
      <c r="AV216" s="15" t="s">
        <v>125</v>
      </c>
      <c r="AW216" s="15" t="s">
        <v>33</v>
      </c>
      <c r="AX216" s="15" t="s">
        <v>80</v>
      </c>
      <c r="AY216" s="257" t="s">
        <v>118</v>
      </c>
    </row>
    <row r="217" spans="1:65" s="2" customFormat="1" ht="24.15" customHeight="1">
      <c r="A217" s="40"/>
      <c r="B217" s="41"/>
      <c r="C217" s="206" t="s">
        <v>224</v>
      </c>
      <c r="D217" s="206" t="s">
        <v>120</v>
      </c>
      <c r="E217" s="207" t="s">
        <v>225</v>
      </c>
      <c r="F217" s="208" t="s">
        <v>226</v>
      </c>
      <c r="G217" s="209" t="s">
        <v>123</v>
      </c>
      <c r="H217" s="210">
        <v>1103</v>
      </c>
      <c r="I217" s="211"/>
      <c r="J217" s="212">
        <f>ROUND(I217*H217,2)</f>
        <v>0</v>
      </c>
      <c r="K217" s="208" t="s">
        <v>124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125</v>
      </c>
      <c r="AT217" s="217" t="s">
        <v>120</v>
      </c>
      <c r="AU217" s="217" t="s">
        <v>82</v>
      </c>
      <c r="AY217" s="19" t="s">
        <v>118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125</v>
      </c>
      <c r="BM217" s="217" t="s">
        <v>227</v>
      </c>
    </row>
    <row r="218" spans="1:47" s="2" customFormat="1" ht="12">
      <c r="A218" s="40"/>
      <c r="B218" s="41"/>
      <c r="C218" s="42"/>
      <c r="D218" s="219" t="s">
        <v>127</v>
      </c>
      <c r="E218" s="42"/>
      <c r="F218" s="220" t="s">
        <v>228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127</v>
      </c>
      <c r="AU218" s="19" t="s">
        <v>82</v>
      </c>
    </row>
    <row r="219" spans="1:47" s="2" customFormat="1" ht="12">
      <c r="A219" s="40"/>
      <c r="B219" s="41"/>
      <c r="C219" s="42"/>
      <c r="D219" s="224" t="s">
        <v>129</v>
      </c>
      <c r="E219" s="42"/>
      <c r="F219" s="225" t="s">
        <v>229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129</v>
      </c>
      <c r="AU219" s="19" t="s">
        <v>82</v>
      </c>
    </row>
    <row r="220" spans="1:51" s="13" customFormat="1" ht="12">
      <c r="A220" s="13"/>
      <c r="B220" s="226"/>
      <c r="C220" s="227"/>
      <c r="D220" s="219" t="s">
        <v>131</v>
      </c>
      <c r="E220" s="228" t="s">
        <v>19</v>
      </c>
      <c r="F220" s="229" t="s">
        <v>134</v>
      </c>
      <c r="G220" s="227"/>
      <c r="H220" s="228" t="s">
        <v>19</v>
      </c>
      <c r="I220" s="230"/>
      <c r="J220" s="227"/>
      <c r="K220" s="227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131</v>
      </c>
      <c r="AU220" s="235" t="s">
        <v>82</v>
      </c>
      <c r="AV220" s="13" t="s">
        <v>80</v>
      </c>
      <c r="AW220" s="13" t="s">
        <v>33</v>
      </c>
      <c r="AX220" s="13" t="s">
        <v>72</v>
      </c>
      <c r="AY220" s="235" t="s">
        <v>118</v>
      </c>
    </row>
    <row r="221" spans="1:51" s="14" customFormat="1" ht="12">
      <c r="A221" s="14"/>
      <c r="B221" s="236"/>
      <c r="C221" s="237"/>
      <c r="D221" s="219" t="s">
        <v>131</v>
      </c>
      <c r="E221" s="238" t="s">
        <v>19</v>
      </c>
      <c r="F221" s="239" t="s">
        <v>230</v>
      </c>
      <c r="G221" s="237"/>
      <c r="H221" s="240">
        <v>393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131</v>
      </c>
      <c r="AU221" s="246" t="s">
        <v>82</v>
      </c>
      <c r="AV221" s="14" t="s">
        <v>82</v>
      </c>
      <c r="AW221" s="14" t="s">
        <v>33</v>
      </c>
      <c r="AX221" s="14" t="s">
        <v>72</v>
      </c>
      <c r="AY221" s="246" t="s">
        <v>118</v>
      </c>
    </row>
    <row r="222" spans="1:51" s="13" customFormat="1" ht="12">
      <c r="A222" s="13"/>
      <c r="B222" s="226"/>
      <c r="C222" s="227"/>
      <c r="D222" s="219" t="s">
        <v>131</v>
      </c>
      <c r="E222" s="228" t="s">
        <v>19</v>
      </c>
      <c r="F222" s="229" t="s">
        <v>136</v>
      </c>
      <c r="G222" s="227"/>
      <c r="H222" s="228" t="s">
        <v>19</v>
      </c>
      <c r="I222" s="230"/>
      <c r="J222" s="227"/>
      <c r="K222" s="227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131</v>
      </c>
      <c r="AU222" s="235" t="s">
        <v>82</v>
      </c>
      <c r="AV222" s="13" t="s">
        <v>80</v>
      </c>
      <c r="AW222" s="13" t="s">
        <v>33</v>
      </c>
      <c r="AX222" s="13" t="s">
        <v>72</v>
      </c>
      <c r="AY222" s="235" t="s">
        <v>118</v>
      </c>
    </row>
    <row r="223" spans="1:51" s="14" customFormat="1" ht="12">
      <c r="A223" s="14"/>
      <c r="B223" s="236"/>
      <c r="C223" s="237"/>
      <c r="D223" s="219" t="s">
        <v>131</v>
      </c>
      <c r="E223" s="238" t="s">
        <v>19</v>
      </c>
      <c r="F223" s="239" t="s">
        <v>231</v>
      </c>
      <c r="G223" s="237"/>
      <c r="H223" s="240">
        <v>204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131</v>
      </c>
      <c r="AU223" s="246" t="s">
        <v>82</v>
      </c>
      <c r="AV223" s="14" t="s">
        <v>82</v>
      </c>
      <c r="AW223" s="14" t="s">
        <v>33</v>
      </c>
      <c r="AX223" s="14" t="s">
        <v>72</v>
      </c>
      <c r="AY223" s="246" t="s">
        <v>118</v>
      </c>
    </row>
    <row r="224" spans="1:51" s="13" customFormat="1" ht="12">
      <c r="A224" s="13"/>
      <c r="B224" s="226"/>
      <c r="C224" s="227"/>
      <c r="D224" s="219" t="s">
        <v>131</v>
      </c>
      <c r="E224" s="228" t="s">
        <v>19</v>
      </c>
      <c r="F224" s="229" t="s">
        <v>138</v>
      </c>
      <c r="G224" s="227"/>
      <c r="H224" s="228" t="s">
        <v>19</v>
      </c>
      <c r="I224" s="230"/>
      <c r="J224" s="227"/>
      <c r="K224" s="227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131</v>
      </c>
      <c r="AU224" s="235" t="s">
        <v>82</v>
      </c>
      <c r="AV224" s="13" t="s">
        <v>80</v>
      </c>
      <c r="AW224" s="13" t="s">
        <v>33</v>
      </c>
      <c r="AX224" s="13" t="s">
        <v>72</v>
      </c>
      <c r="AY224" s="235" t="s">
        <v>118</v>
      </c>
    </row>
    <row r="225" spans="1:51" s="14" customFormat="1" ht="12">
      <c r="A225" s="14"/>
      <c r="B225" s="236"/>
      <c r="C225" s="237"/>
      <c r="D225" s="219" t="s">
        <v>131</v>
      </c>
      <c r="E225" s="238" t="s">
        <v>19</v>
      </c>
      <c r="F225" s="239" t="s">
        <v>232</v>
      </c>
      <c r="G225" s="237"/>
      <c r="H225" s="240">
        <v>37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131</v>
      </c>
      <c r="AU225" s="246" t="s">
        <v>82</v>
      </c>
      <c r="AV225" s="14" t="s">
        <v>82</v>
      </c>
      <c r="AW225" s="14" t="s">
        <v>33</v>
      </c>
      <c r="AX225" s="14" t="s">
        <v>72</v>
      </c>
      <c r="AY225" s="246" t="s">
        <v>118</v>
      </c>
    </row>
    <row r="226" spans="1:51" s="13" customFormat="1" ht="12">
      <c r="A226" s="13"/>
      <c r="B226" s="226"/>
      <c r="C226" s="227"/>
      <c r="D226" s="219" t="s">
        <v>131</v>
      </c>
      <c r="E226" s="228" t="s">
        <v>19</v>
      </c>
      <c r="F226" s="229" t="s">
        <v>139</v>
      </c>
      <c r="G226" s="227"/>
      <c r="H226" s="228" t="s">
        <v>19</v>
      </c>
      <c r="I226" s="230"/>
      <c r="J226" s="227"/>
      <c r="K226" s="227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131</v>
      </c>
      <c r="AU226" s="235" t="s">
        <v>82</v>
      </c>
      <c r="AV226" s="13" t="s">
        <v>80</v>
      </c>
      <c r="AW226" s="13" t="s">
        <v>33</v>
      </c>
      <c r="AX226" s="13" t="s">
        <v>72</v>
      </c>
      <c r="AY226" s="235" t="s">
        <v>118</v>
      </c>
    </row>
    <row r="227" spans="1:51" s="14" customFormat="1" ht="12">
      <c r="A227" s="14"/>
      <c r="B227" s="236"/>
      <c r="C227" s="237"/>
      <c r="D227" s="219" t="s">
        <v>131</v>
      </c>
      <c r="E227" s="238" t="s">
        <v>19</v>
      </c>
      <c r="F227" s="239" t="s">
        <v>233</v>
      </c>
      <c r="G227" s="237"/>
      <c r="H227" s="240">
        <v>469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131</v>
      </c>
      <c r="AU227" s="246" t="s">
        <v>82</v>
      </c>
      <c r="AV227" s="14" t="s">
        <v>82</v>
      </c>
      <c r="AW227" s="14" t="s">
        <v>33</v>
      </c>
      <c r="AX227" s="14" t="s">
        <v>72</v>
      </c>
      <c r="AY227" s="246" t="s">
        <v>118</v>
      </c>
    </row>
    <row r="228" spans="1:51" s="15" customFormat="1" ht="12">
      <c r="A228" s="15"/>
      <c r="B228" s="247"/>
      <c r="C228" s="248"/>
      <c r="D228" s="219" t="s">
        <v>131</v>
      </c>
      <c r="E228" s="249" t="s">
        <v>19</v>
      </c>
      <c r="F228" s="250" t="s">
        <v>145</v>
      </c>
      <c r="G228" s="248"/>
      <c r="H228" s="251">
        <v>1103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7" t="s">
        <v>131</v>
      </c>
      <c r="AU228" s="257" t="s">
        <v>82</v>
      </c>
      <c r="AV228" s="15" t="s">
        <v>125</v>
      </c>
      <c r="AW228" s="15" t="s">
        <v>33</v>
      </c>
      <c r="AX228" s="15" t="s">
        <v>80</v>
      </c>
      <c r="AY228" s="257" t="s">
        <v>118</v>
      </c>
    </row>
    <row r="229" spans="1:65" s="2" customFormat="1" ht="24.15" customHeight="1">
      <c r="A229" s="40"/>
      <c r="B229" s="41"/>
      <c r="C229" s="269" t="s">
        <v>234</v>
      </c>
      <c r="D229" s="269" t="s">
        <v>235</v>
      </c>
      <c r="E229" s="270" t="s">
        <v>236</v>
      </c>
      <c r="F229" s="271" t="s">
        <v>237</v>
      </c>
      <c r="G229" s="272" t="s">
        <v>123</v>
      </c>
      <c r="H229" s="273">
        <v>1323.6</v>
      </c>
      <c r="I229" s="274"/>
      <c r="J229" s="275">
        <f>ROUND(I229*H229,2)</f>
        <v>0</v>
      </c>
      <c r="K229" s="271" t="s">
        <v>124</v>
      </c>
      <c r="L229" s="276"/>
      <c r="M229" s="277" t="s">
        <v>19</v>
      </c>
      <c r="N229" s="278" t="s">
        <v>43</v>
      </c>
      <c r="O229" s="86"/>
      <c r="P229" s="215">
        <f>O229*H229</f>
        <v>0</v>
      </c>
      <c r="Q229" s="215">
        <v>0.00174</v>
      </c>
      <c r="R229" s="215">
        <f>Q229*H229</f>
        <v>2.303064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224</v>
      </c>
      <c r="AT229" s="217" t="s">
        <v>235</v>
      </c>
      <c r="AU229" s="217" t="s">
        <v>82</v>
      </c>
      <c r="AY229" s="19" t="s">
        <v>118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80</v>
      </c>
      <c r="BK229" s="218">
        <f>ROUND(I229*H229,2)</f>
        <v>0</v>
      </c>
      <c r="BL229" s="19" t="s">
        <v>125</v>
      </c>
      <c r="BM229" s="217" t="s">
        <v>238</v>
      </c>
    </row>
    <row r="230" spans="1:47" s="2" customFormat="1" ht="12">
      <c r="A230" s="40"/>
      <c r="B230" s="41"/>
      <c r="C230" s="42"/>
      <c r="D230" s="219" t="s">
        <v>127</v>
      </c>
      <c r="E230" s="42"/>
      <c r="F230" s="220" t="s">
        <v>237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127</v>
      </c>
      <c r="AU230" s="19" t="s">
        <v>82</v>
      </c>
    </row>
    <row r="231" spans="1:51" s="14" customFormat="1" ht="12">
      <c r="A231" s="14"/>
      <c r="B231" s="236"/>
      <c r="C231" s="237"/>
      <c r="D231" s="219" t="s">
        <v>131</v>
      </c>
      <c r="E231" s="238" t="s">
        <v>19</v>
      </c>
      <c r="F231" s="239" t="s">
        <v>239</v>
      </c>
      <c r="G231" s="237"/>
      <c r="H231" s="240">
        <v>1103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131</v>
      </c>
      <c r="AU231" s="246" t="s">
        <v>82</v>
      </c>
      <c r="AV231" s="14" t="s">
        <v>82</v>
      </c>
      <c r="AW231" s="14" t="s">
        <v>33</v>
      </c>
      <c r="AX231" s="14" t="s">
        <v>80</v>
      </c>
      <c r="AY231" s="246" t="s">
        <v>118</v>
      </c>
    </row>
    <row r="232" spans="1:51" s="14" customFormat="1" ht="12">
      <c r="A232" s="14"/>
      <c r="B232" s="236"/>
      <c r="C232" s="237"/>
      <c r="D232" s="219" t="s">
        <v>131</v>
      </c>
      <c r="E232" s="237"/>
      <c r="F232" s="239" t="s">
        <v>240</v>
      </c>
      <c r="G232" s="237"/>
      <c r="H232" s="240">
        <v>1323.6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131</v>
      </c>
      <c r="AU232" s="246" t="s">
        <v>82</v>
      </c>
      <c r="AV232" s="14" t="s">
        <v>82</v>
      </c>
      <c r="AW232" s="14" t="s">
        <v>4</v>
      </c>
      <c r="AX232" s="14" t="s">
        <v>80</v>
      </c>
      <c r="AY232" s="246" t="s">
        <v>118</v>
      </c>
    </row>
    <row r="233" spans="1:65" s="2" customFormat="1" ht="33" customHeight="1">
      <c r="A233" s="40"/>
      <c r="B233" s="41"/>
      <c r="C233" s="206" t="s">
        <v>241</v>
      </c>
      <c r="D233" s="206" t="s">
        <v>120</v>
      </c>
      <c r="E233" s="207" t="s">
        <v>242</v>
      </c>
      <c r="F233" s="208" t="s">
        <v>243</v>
      </c>
      <c r="G233" s="209" t="s">
        <v>218</v>
      </c>
      <c r="H233" s="210">
        <v>71</v>
      </c>
      <c r="I233" s="211"/>
      <c r="J233" s="212">
        <f>ROUND(I233*H233,2)</f>
        <v>0</v>
      </c>
      <c r="K233" s="208" t="s">
        <v>124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0.01954</v>
      </c>
      <c r="R233" s="215">
        <f>Q233*H233</f>
        <v>1.3873399999999998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125</v>
      </c>
      <c r="AT233" s="217" t="s">
        <v>120</v>
      </c>
      <c r="AU233" s="217" t="s">
        <v>82</v>
      </c>
      <c r="AY233" s="19" t="s">
        <v>118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125</v>
      </c>
      <c r="BM233" s="217" t="s">
        <v>244</v>
      </c>
    </row>
    <row r="234" spans="1:47" s="2" customFormat="1" ht="12">
      <c r="A234" s="40"/>
      <c r="B234" s="41"/>
      <c r="C234" s="42"/>
      <c r="D234" s="219" t="s">
        <v>127</v>
      </c>
      <c r="E234" s="42"/>
      <c r="F234" s="220" t="s">
        <v>245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127</v>
      </c>
      <c r="AU234" s="19" t="s">
        <v>82</v>
      </c>
    </row>
    <row r="235" spans="1:47" s="2" customFormat="1" ht="12">
      <c r="A235" s="40"/>
      <c r="B235" s="41"/>
      <c r="C235" s="42"/>
      <c r="D235" s="224" t="s">
        <v>129</v>
      </c>
      <c r="E235" s="42"/>
      <c r="F235" s="225" t="s">
        <v>246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129</v>
      </c>
      <c r="AU235" s="19" t="s">
        <v>82</v>
      </c>
    </row>
    <row r="236" spans="1:51" s="13" customFormat="1" ht="12">
      <c r="A236" s="13"/>
      <c r="B236" s="226"/>
      <c r="C236" s="227"/>
      <c r="D236" s="219" t="s">
        <v>131</v>
      </c>
      <c r="E236" s="228" t="s">
        <v>19</v>
      </c>
      <c r="F236" s="229" t="s">
        <v>247</v>
      </c>
      <c r="G236" s="227"/>
      <c r="H236" s="228" t="s">
        <v>19</v>
      </c>
      <c r="I236" s="230"/>
      <c r="J236" s="227"/>
      <c r="K236" s="227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131</v>
      </c>
      <c r="AU236" s="235" t="s">
        <v>82</v>
      </c>
      <c r="AV236" s="13" t="s">
        <v>80</v>
      </c>
      <c r="AW236" s="13" t="s">
        <v>33</v>
      </c>
      <c r="AX236" s="13" t="s">
        <v>72</v>
      </c>
      <c r="AY236" s="235" t="s">
        <v>118</v>
      </c>
    </row>
    <row r="237" spans="1:51" s="13" customFormat="1" ht="12">
      <c r="A237" s="13"/>
      <c r="B237" s="226"/>
      <c r="C237" s="227"/>
      <c r="D237" s="219" t="s">
        <v>131</v>
      </c>
      <c r="E237" s="228" t="s">
        <v>19</v>
      </c>
      <c r="F237" s="229" t="s">
        <v>193</v>
      </c>
      <c r="G237" s="227"/>
      <c r="H237" s="228" t="s">
        <v>19</v>
      </c>
      <c r="I237" s="230"/>
      <c r="J237" s="227"/>
      <c r="K237" s="227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131</v>
      </c>
      <c r="AU237" s="235" t="s">
        <v>82</v>
      </c>
      <c r="AV237" s="13" t="s">
        <v>80</v>
      </c>
      <c r="AW237" s="13" t="s">
        <v>33</v>
      </c>
      <c r="AX237" s="13" t="s">
        <v>72</v>
      </c>
      <c r="AY237" s="235" t="s">
        <v>118</v>
      </c>
    </row>
    <row r="238" spans="1:51" s="14" customFormat="1" ht="12">
      <c r="A238" s="14"/>
      <c r="B238" s="236"/>
      <c r="C238" s="237"/>
      <c r="D238" s="219" t="s">
        <v>131</v>
      </c>
      <c r="E238" s="238" t="s">
        <v>19</v>
      </c>
      <c r="F238" s="239" t="s">
        <v>125</v>
      </c>
      <c r="G238" s="237"/>
      <c r="H238" s="240">
        <v>4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131</v>
      </c>
      <c r="AU238" s="246" t="s">
        <v>82</v>
      </c>
      <c r="AV238" s="14" t="s">
        <v>82</v>
      </c>
      <c r="AW238" s="14" t="s">
        <v>33</v>
      </c>
      <c r="AX238" s="14" t="s">
        <v>72</v>
      </c>
      <c r="AY238" s="246" t="s">
        <v>118</v>
      </c>
    </row>
    <row r="239" spans="1:51" s="13" customFormat="1" ht="12">
      <c r="A239" s="13"/>
      <c r="B239" s="226"/>
      <c r="C239" s="227"/>
      <c r="D239" s="219" t="s">
        <v>131</v>
      </c>
      <c r="E239" s="228" t="s">
        <v>19</v>
      </c>
      <c r="F239" s="229" t="s">
        <v>195</v>
      </c>
      <c r="G239" s="227"/>
      <c r="H239" s="228" t="s">
        <v>19</v>
      </c>
      <c r="I239" s="230"/>
      <c r="J239" s="227"/>
      <c r="K239" s="227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131</v>
      </c>
      <c r="AU239" s="235" t="s">
        <v>82</v>
      </c>
      <c r="AV239" s="13" t="s">
        <v>80</v>
      </c>
      <c r="AW239" s="13" t="s">
        <v>33</v>
      </c>
      <c r="AX239" s="13" t="s">
        <v>72</v>
      </c>
      <c r="AY239" s="235" t="s">
        <v>118</v>
      </c>
    </row>
    <row r="240" spans="1:51" s="14" customFormat="1" ht="12">
      <c r="A240" s="14"/>
      <c r="B240" s="236"/>
      <c r="C240" s="237"/>
      <c r="D240" s="219" t="s">
        <v>131</v>
      </c>
      <c r="E240" s="238" t="s">
        <v>19</v>
      </c>
      <c r="F240" s="239" t="s">
        <v>234</v>
      </c>
      <c r="G240" s="237"/>
      <c r="H240" s="240">
        <v>9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131</v>
      </c>
      <c r="AU240" s="246" t="s">
        <v>82</v>
      </c>
      <c r="AV240" s="14" t="s">
        <v>82</v>
      </c>
      <c r="AW240" s="14" t="s">
        <v>33</v>
      </c>
      <c r="AX240" s="14" t="s">
        <v>72</v>
      </c>
      <c r="AY240" s="246" t="s">
        <v>118</v>
      </c>
    </row>
    <row r="241" spans="1:51" s="13" customFormat="1" ht="12">
      <c r="A241" s="13"/>
      <c r="B241" s="226"/>
      <c r="C241" s="227"/>
      <c r="D241" s="219" t="s">
        <v>131</v>
      </c>
      <c r="E241" s="228" t="s">
        <v>19</v>
      </c>
      <c r="F241" s="229" t="s">
        <v>197</v>
      </c>
      <c r="G241" s="227"/>
      <c r="H241" s="228" t="s">
        <v>19</v>
      </c>
      <c r="I241" s="230"/>
      <c r="J241" s="227"/>
      <c r="K241" s="227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131</v>
      </c>
      <c r="AU241" s="235" t="s">
        <v>82</v>
      </c>
      <c r="AV241" s="13" t="s">
        <v>80</v>
      </c>
      <c r="AW241" s="13" t="s">
        <v>33</v>
      </c>
      <c r="AX241" s="13" t="s">
        <v>72</v>
      </c>
      <c r="AY241" s="235" t="s">
        <v>118</v>
      </c>
    </row>
    <row r="242" spans="1:51" s="14" customFormat="1" ht="12">
      <c r="A242" s="14"/>
      <c r="B242" s="236"/>
      <c r="C242" s="237"/>
      <c r="D242" s="219" t="s">
        <v>131</v>
      </c>
      <c r="E242" s="238" t="s">
        <v>19</v>
      </c>
      <c r="F242" s="239" t="s">
        <v>215</v>
      </c>
      <c r="G242" s="237"/>
      <c r="H242" s="240">
        <v>7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131</v>
      </c>
      <c r="AU242" s="246" t="s">
        <v>82</v>
      </c>
      <c r="AV242" s="14" t="s">
        <v>82</v>
      </c>
      <c r="AW242" s="14" t="s">
        <v>33</v>
      </c>
      <c r="AX242" s="14" t="s">
        <v>72</v>
      </c>
      <c r="AY242" s="246" t="s">
        <v>118</v>
      </c>
    </row>
    <row r="243" spans="1:51" s="13" customFormat="1" ht="12">
      <c r="A243" s="13"/>
      <c r="B243" s="226"/>
      <c r="C243" s="227"/>
      <c r="D243" s="219" t="s">
        <v>131</v>
      </c>
      <c r="E243" s="228" t="s">
        <v>19</v>
      </c>
      <c r="F243" s="229" t="s">
        <v>199</v>
      </c>
      <c r="G243" s="227"/>
      <c r="H243" s="228" t="s">
        <v>19</v>
      </c>
      <c r="I243" s="230"/>
      <c r="J243" s="227"/>
      <c r="K243" s="227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131</v>
      </c>
      <c r="AU243" s="235" t="s">
        <v>82</v>
      </c>
      <c r="AV243" s="13" t="s">
        <v>80</v>
      </c>
      <c r="AW243" s="13" t="s">
        <v>33</v>
      </c>
      <c r="AX243" s="13" t="s">
        <v>72</v>
      </c>
      <c r="AY243" s="235" t="s">
        <v>118</v>
      </c>
    </row>
    <row r="244" spans="1:51" s="14" customFormat="1" ht="12">
      <c r="A244" s="14"/>
      <c r="B244" s="236"/>
      <c r="C244" s="237"/>
      <c r="D244" s="219" t="s">
        <v>131</v>
      </c>
      <c r="E244" s="238" t="s">
        <v>19</v>
      </c>
      <c r="F244" s="239" t="s">
        <v>142</v>
      </c>
      <c r="G244" s="237"/>
      <c r="H244" s="240">
        <v>3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131</v>
      </c>
      <c r="AU244" s="246" t="s">
        <v>82</v>
      </c>
      <c r="AV244" s="14" t="s">
        <v>82</v>
      </c>
      <c r="AW244" s="14" t="s">
        <v>33</v>
      </c>
      <c r="AX244" s="14" t="s">
        <v>72</v>
      </c>
      <c r="AY244" s="246" t="s">
        <v>118</v>
      </c>
    </row>
    <row r="245" spans="1:51" s="13" customFormat="1" ht="12">
      <c r="A245" s="13"/>
      <c r="B245" s="226"/>
      <c r="C245" s="227"/>
      <c r="D245" s="219" t="s">
        <v>131</v>
      </c>
      <c r="E245" s="228" t="s">
        <v>19</v>
      </c>
      <c r="F245" s="229" t="s">
        <v>201</v>
      </c>
      <c r="G245" s="227"/>
      <c r="H245" s="228" t="s">
        <v>19</v>
      </c>
      <c r="I245" s="230"/>
      <c r="J245" s="227"/>
      <c r="K245" s="227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131</v>
      </c>
      <c r="AU245" s="235" t="s">
        <v>82</v>
      </c>
      <c r="AV245" s="13" t="s">
        <v>80</v>
      </c>
      <c r="AW245" s="13" t="s">
        <v>33</v>
      </c>
      <c r="AX245" s="13" t="s">
        <v>72</v>
      </c>
      <c r="AY245" s="235" t="s">
        <v>118</v>
      </c>
    </row>
    <row r="246" spans="1:51" s="14" customFormat="1" ht="12">
      <c r="A246" s="14"/>
      <c r="B246" s="236"/>
      <c r="C246" s="237"/>
      <c r="D246" s="219" t="s">
        <v>131</v>
      </c>
      <c r="E246" s="238" t="s">
        <v>19</v>
      </c>
      <c r="F246" s="239" t="s">
        <v>248</v>
      </c>
      <c r="G246" s="237"/>
      <c r="H246" s="240">
        <v>26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131</v>
      </c>
      <c r="AU246" s="246" t="s">
        <v>82</v>
      </c>
      <c r="AV246" s="14" t="s">
        <v>82</v>
      </c>
      <c r="AW246" s="14" t="s">
        <v>33</v>
      </c>
      <c r="AX246" s="14" t="s">
        <v>72</v>
      </c>
      <c r="AY246" s="246" t="s">
        <v>118</v>
      </c>
    </row>
    <row r="247" spans="1:51" s="13" customFormat="1" ht="12">
      <c r="A247" s="13"/>
      <c r="B247" s="226"/>
      <c r="C247" s="227"/>
      <c r="D247" s="219" t="s">
        <v>131</v>
      </c>
      <c r="E247" s="228" t="s">
        <v>19</v>
      </c>
      <c r="F247" s="229" t="s">
        <v>203</v>
      </c>
      <c r="G247" s="227"/>
      <c r="H247" s="228" t="s">
        <v>19</v>
      </c>
      <c r="I247" s="230"/>
      <c r="J247" s="227"/>
      <c r="K247" s="227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131</v>
      </c>
      <c r="AU247" s="235" t="s">
        <v>82</v>
      </c>
      <c r="AV247" s="13" t="s">
        <v>80</v>
      </c>
      <c r="AW247" s="13" t="s">
        <v>33</v>
      </c>
      <c r="AX247" s="13" t="s">
        <v>72</v>
      </c>
      <c r="AY247" s="235" t="s">
        <v>118</v>
      </c>
    </row>
    <row r="248" spans="1:51" s="14" customFormat="1" ht="12">
      <c r="A248" s="14"/>
      <c r="B248" s="236"/>
      <c r="C248" s="237"/>
      <c r="D248" s="219" t="s">
        <v>131</v>
      </c>
      <c r="E248" s="238" t="s">
        <v>19</v>
      </c>
      <c r="F248" s="239" t="s">
        <v>142</v>
      </c>
      <c r="G248" s="237"/>
      <c r="H248" s="240">
        <v>3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131</v>
      </c>
      <c r="AU248" s="246" t="s">
        <v>82</v>
      </c>
      <c r="AV248" s="14" t="s">
        <v>82</v>
      </c>
      <c r="AW248" s="14" t="s">
        <v>33</v>
      </c>
      <c r="AX248" s="14" t="s">
        <v>72</v>
      </c>
      <c r="AY248" s="246" t="s">
        <v>118</v>
      </c>
    </row>
    <row r="249" spans="1:51" s="13" customFormat="1" ht="12">
      <c r="A249" s="13"/>
      <c r="B249" s="226"/>
      <c r="C249" s="227"/>
      <c r="D249" s="219" t="s">
        <v>131</v>
      </c>
      <c r="E249" s="228" t="s">
        <v>19</v>
      </c>
      <c r="F249" s="229" t="s">
        <v>204</v>
      </c>
      <c r="G249" s="227"/>
      <c r="H249" s="228" t="s">
        <v>19</v>
      </c>
      <c r="I249" s="230"/>
      <c r="J249" s="227"/>
      <c r="K249" s="227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131</v>
      </c>
      <c r="AU249" s="235" t="s">
        <v>82</v>
      </c>
      <c r="AV249" s="13" t="s">
        <v>80</v>
      </c>
      <c r="AW249" s="13" t="s">
        <v>33</v>
      </c>
      <c r="AX249" s="13" t="s">
        <v>72</v>
      </c>
      <c r="AY249" s="235" t="s">
        <v>118</v>
      </c>
    </row>
    <row r="250" spans="1:51" s="14" customFormat="1" ht="12">
      <c r="A250" s="14"/>
      <c r="B250" s="236"/>
      <c r="C250" s="237"/>
      <c r="D250" s="219" t="s">
        <v>131</v>
      </c>
      <c r="E250" s="238" t="s">
        <v>19</v>
      </c>
      <c r="F250" s="239" t="s">
        <v>142</v>
      </c>
      <c r="G250" s="237"/>
      <c r="H250" s="240">
        <v>3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131</v>
      </c>
      <c r="AU250" s="246" t="s">
        <v>82</v>
      </c>
      <c r="AV250" s="14" t="s">
        <v>82</v>
      </c>
      <c r="AW250" s="14" t="s">
        <v>33</v>
      </c>
      <c r="AX250" s="14" t="s">
        <v>72</v>
      </c>
      <c r="AY250" s="246" t="s">
        <v>118</v>
      </c>
    </row>
    <row r="251" spans="1:51" s="13" customFormat="1" ht="12">
      <c r="A251" s="13"/>
      <c r="B251" s="226"/>
      <c r="C251" s="227"/>
      <c r="D251" s="219" t="s">
        <v>131</v>
      </c>
      <c r="E251" s="228" t="s">
        <v>19</v>
      </c>
      <c r="F251" s="229" t="s">
        <v>205</v>
      </c>
      <c r="G251" s="227"/>
      <c r="H251" s="228" t="s">
        <v>19</v>
      </c>
      <c r="I251" s="230"/>
      <c r="J251" s="227"/>
      <c r="K251" s="227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131</v>
      </c>
      <c r="AU251" s="235" t="s">
        <v>82</v>
      </c>
      <c r="AV251" s="13" t="s">
        <v>80</v>
      </c>
      <c r="AW251" s="13" t="s">
        <v>33</v>
      </c>
      <c r="AX251" s="13" t="s">
        <v>72</v>
      </c>
      <c r="AY251" s="235" t="s">
        <v>118</v>
      </c>
    </row>
    <row r="252" spans="1:51" s="14" customFormat="1" ht="12">
      <c r="A252" s="14"/>
      <c r="B252" s="236"/>
      <c r="C252" s="237"/>
      <c r="D252" s="219" t="s">
        <v>131</v>
      </c>
      <c r="E252" s="238" t="s">
        <v>19</v>
      </c>
      <c r="F252" s="239" t="s">
        <v>249</v>
      </c>
      <c r="G252" s="237"/>
      <c r="H252" s="240">
        <v>16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131</v>
      </c>
      <c r="AU252" s="246" t="s">
        <v>82</v>
      </c>
      <c r="AV252" s="14" t="s">
        <v>82</v>
      </c>
      <c r="AW252" s="14" t="s">
        <v>33</v>
      </c>
      <c r="AX252" s="14" t="s">
        <v>72</v>
      </c>
      <c r="AY252" s="246" t="s">
        <v>118</v>
      </c>
    </row>
    <row r="253" spans="1:51" s="15" customFormat="1" ht="12">
      <c r="A253" s="15"/>
      <c r="B253" s="247"/>
      <c r="C253" s="248"/>
      <c r="D253" s="219" t="s">
        <v>131</v>
      </c>
      <c r="E253" s="249" t="s">
        <v>19</v>
      </c>
      <c r="F253" s="250" t="s">
        <v>145</v>
      </c>
      <c r="G253" s="248"/>
      <c r="H253" s="251">
        <v>71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7" t="s">
        <v>131</v>
      </c>
      <c r="AU253" s="257" t="s">
        <v>82</v>
      </c>
      <c r="AV253" s="15" t="s">
        <v>125</v>
      </c>
      <c r="AW253" s="15" t="s">
        <v>33</v>
      </c>
      <c r="AX253" s="15" t="s">
        <v>80</v>
      </c>
      <c r="AY253" s="257" t="s">
        <v>118</v>
      </c>
    </row>
    <row r="254" spans="1:65" s="2" customFormat="1" ht="24.15" customHeight="1">
      <c r="A254" s="40"/>
      <c r="B254" s="41"/>
      <c r="C254" s="206" t="s">
        <v>250</v>
      </c>
      <c r="D254" s="206" t="s">
        <v>120</v>
      </c>
      <c r="E254" s="207" t="s">
        <v>251</v>
      </c>
      <c r="F254" s="208" t="s">
        <v>252</v>
      </c>
      <c r="G254" s="209" t="s">
        <v>218</v>
      </c>
      <c r="H254" s="210">
        <v>142</v>
      </c>
      <c r="I254" s="211"/>
      <c r="J254" s="212">
        <f>ROUND(I254*H254,2)</f>
        <v>0</v>
      </c>
      <c r="K254" s="208" t="s">
        <v>124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0.00144</v>
      </c>
      <c r="R254" s="215">
        <f>Q254*H254</f>
        <v>0.20448000000000002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125</v>
      </c>
      <c r="AT254" s="217" t="s">
        <v>120</v>
      </c>
      <c r="AU254" s="217" t="s">
        <v>82</v>
      </c>
      <c r="AY254" s="19" t="s">
        <v>118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125</v>
      </c>
      <c r="BM254" s="217" t="s">
        <v>253</v>
      </c>
    </row>
    <row r="255" spans="1:47" s="2" customFormat="1" ht="12">
      <c r="A255" s="40"/>
      <c r="B255" s="41"/>
      <c r="C255" s="42"/>
      <c r="D255" s="219" t="s">
        <v>127</v>
      </c>
      <c r="E255" s="42"/>
      <c r="F255" s="220" t="s">
        <v>254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127</v>
      </c>
      <c r="AU255" s="19" t="s">
        <v>82</v>
      </c>
    </row>
    <row r="256" spans="1:47" s="2" customFormat="1" ht="12">
      <c r="A256" s="40"/>
      <c r="B256" s="41"/>
      <c r="C256" s="42"/>
      <c r="D256" s="224" t="s">
        <v>129</v>
      </c>
      <c r="E256" s="42"/>
      <c r="F256" s="225" t="s">
        <v>255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129</v>
      </c>
      <c r="AU256" s="19" t="s">
        <v>82</v>
      </c>
    </row>
    <row r="257" spans="1:51" s="13" customFormat="1" ht="12">
      <c r="A257" s="13"/>
      <c r="B257" s="226"/>
      <c r="C257" s="227"/>
      <c r="D257" s="219" t="s">
        <v>131</v>
      </c>
      <c r="E257" s="228" t="s">
        <v>19</v>
      </c>
      <c r="F257" s="229" t="s">
        <v>256</v>
      </c>
      <c r="G257" s="227"/>
      <c r="H257" s="228" t="s">
        <v>19</v>
      </c>
      <c r="I257" s="230"/>
      <c r="J257" s="227"/>
      <c r="K257" s="227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131</v>
      </c>
      <c r="AU257" s="235" t="s">
        <v>82</v>
      </c>
      <c r="AV257" s="13" t="s">
        <v>80</v>
      </c>
      <c r="AW257" s="13" t="s">
        <v>33</v>
      </c>
      <c r="AX257" s="13" t="s">
        <v>72</v>
      </c>
      <c r="AY257" s="235" t="s">
        <v>118</v>
      </c>
    </row>
    <row r="258" spans="1:51" s="13" customFormat="1" ht="12">
      <c r="A258" s="13"/>
      <c r="B258" s="226"/>
      <c r="C258" s="227"/>
      <c r="D258" s="219" t="s">
        <v>131</v>
      </c>
      <c r="E258" s="228" t="s">
        <v>19</v>
      </c>
      <c r="F258" s="229" t="s">
        <v>193</v>
      </c>
      <c r="G258" s="227"/>
      <c r="H258" s="228" t="s">
        <v>19</v>
      </c>
      <c r="I258" s="230"/>
      <c r="J258" s="227"/>
      <c r="K258" s="227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131</v>
      </c>
      <c r="AU258" s="235" t="s">
        <v>82</v>
      </c>
      <c r="AV258" s="13" t="s">
        <v>80</v>
      </c>
      <c r="AW258" s="13" t="s">
        <v>33</v>
      </c>
      <c r="AX258" s="13" t="s">
        <v>72</v>
      </c>
      <c r="AY258" s="235" t="s">
        <v>118</v>
      </c>
    </row>
    <row r="259" spans="1:51" s="14" customFormat="1" ht="12">
      <c r="A259" s="14"/>
      <c r="B259" s="236"/>
      <c r="C259" s="237"/>
      <c r="D259" s="219" t="s">
        <v>131</v>
      </c>
      <c r="E259" s="238" t="s">
        <v>19</v>
      </c>
      <c r="F259" s="239" t="s">
        <v>257</v>
      </c>
      <c r="G259" s="237"/>
      <c r="H259" s="240">
        <v>8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131</v>
      </c>
      <c r="AU259" s="246" t="s">
        <v>82</v>
      </c>
      <c r="AV259" s="14" t="s">
        <v>82</v>
      </c>
      <c r="AW259" s="14" t="s">
        <v>33</v>
      </c>
      <c r="AX259" s="14" t="s">
        <v>72</v>
      </c>
      <c r="AY259" s="246" t="s">
        <v>118</v>
      </c>
    </row>
    <row r="260" spans="1:51" s="13" customFormat="1" ht="12">
      <c r="A260" s="13"/>
      <c r="B260" s="226"/>
      <c r="C260" s="227"/>
      <c r="D260" s="219" t="s">
        <v>131</v>
      </c>
      <c r="E260" s="228" t="s">
        <v>19</v>
      </c>
      <c r="F260" s="229" t="s">
        <v>195</v>
      </c>
      <c r="G260" s="227"/>
      <c r="H260" s="228" t="s">
        <v>19</v>
      </c>
      <c r="I260" s="230"/>
      <c r="J260" s="227"/>
      <c r="K260" s="227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131</v>
      </c>
      <c r="AU260" s="235" t="s">
        <v>82</v>
      </c>
      <c r="AV260" s="13" t="s">
        <v>80</v>
      </c>
      <c r="AW260" s="13" t="s">
        <v>33</v>
      </c>
      <c r="AX260" s="13" t="s">
        <v>72</v>
      </c>
      <c r="AY260" s="235" t="s">
        <v>118</v>
      </c>
    </row>
    <row r="261" spans="1:51" s="14" customFormat="1" ht="12">
      <c r="A261" s="14"/>
      <c r="B261" s="236"/>
      <c r="C261" s="237"/>
      <c r="D261" s="219" t="s">
        <v>131</v>
      </c>
      <c r="E261" s="238" t="s">
        <v>19</v>
      </c>
      <c r="F261" s="239" t="s">
        <v>258</v>
      </c>
      <c r="G261" s="237"/>
      <c r="H261" s="240">
        <v>18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131</v>
      </c>
      <c r="AU261" s="246" t="s">
        <v>82</v>
      </c>
      <c r="AV261" s="14" t="s">
        <v>82</v>
      </c>
      <c r="AW261" s="14" t="s">
        <v>33</v>
      </c>
      <c r="AX261" s="14" t="s">
        <v>72</v>
      </c>
      <c r="AY261" s="246" t="s">
        <v>118</v>
      </c>
    </row>
    <row r="262" spans="1:51" s="13" customFormat="1" ht="12">
      <c r="A262" s="13"/>
      <c r="B262" s="226"/>
      <c r="C262" s="227"/>
      <c r="D262" s="219" t="s">
        <v>131</v>
      </c>
      <c r="E262" s="228" t="s">
        <v>19</v>
      </c>
      <c r="F262" s="229" t="s">
        <v>197</v>
      </c>
      <c r="G262" s="227"/>
      <c r="H262" s="228" t="s">
        <v>19</v>
      </c>
      <c r="I262" s="230"/>
      <c r="J262" s="227"/>
      <c r="K262" s="227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131</v>
      </c>
      <c r="AU262" s="235" t="s">
        <v>82</v>
      </c>
      <c r="AV262" s="13" t="s">
        <v>80</v>
      </c>
      <c r="AW262" s="13" t="s">
        <v>33</v>
      </c>
      <c r="AX262" s="13" t="s">
        <v>72</v>
      </c>
      <c r="AY262" s="235" t="s">
        <v>118</v>
      </c>
    </row>
    <row r="263" spans="1:51" s="14" customFormat="1" ht="12">
      <c r="A263" s="14"/>
      <c r="B263" s="236"/>
      <c r="C263" s="237"/>
      <c r="D263" s="219" t="s">
        <v>131</v>
      </c>
      <c r="E263" s="238" t="s">
        <v>19</v>
      </c>
      <c r="F263" s="239" t="s">
        <v>259</v>
      </c>
      <c r="G263" s="237"/>
      <c r="H263" s="240">
        <v>14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131</v>
      </c>
      <c r="AU263" s="246" t="s">
        <v>82</v>
      </c>
      <c r="AV263" s="14" t="s">
        <v>82</v>
      </c>
      <c r="AW263" s="14" t="s">
        <v>33</v>
      </c>
      <c r="AX263" s="14" t="s">
        <v>72</v>
      </c>
      <c r="AY263" s="246" t="s">
        <v>118</v>
      </c>
    </row>
    <row r="264" spans="1:51" s="13" customFormat="1" ht="12">
      <c r="A264" s="13"/>
      <c r="B264" s="226"/>
      <c r="C264" s="227"/>
      <c r="D264" s="219" t="s">
        <v>131</v>
      </c>
      <c r="E264" s="228" t="s">
        <v>19</v>
      </c>
      <c r="F264" s="229" t="s">
        <v>199</v>
      </c>
      <c r="G264" s="227"/>
      <c r="H264" s="228" t="s">
        <v>19</v>
      </c>
      <c r="I264" s="230"/>
      <c r="J264" s="227"/>
      <c r="K264" s="227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131</v>
      </c>
      <c r="AU264" s="235" t="s">
        <v>82</v>
      </c>
      <c r="AV264" s="13" t="s">
        <v>80</v>
      </c>
      <c r="AW264" s="13" t="s">
        <v>33</v>
      </c>
      <c r="AX264" s="13" t="s">
        <v>72</v>
      </c>
      <c r="AY264" s="235" t="s">
        <v>118</v>
      </c>
    </row>
    <row r="265" spans="1:51" s="14" customFormat="1" ht="12">
      <c r="A265" s="14"/>
      <c r="B265" s="236"/>
      <c r="C265" s="237"/>
      <c r="D265" s="219" t="s">
        <v>131</v>
      </c>
      <c r="E265" s="238" t="s">
        <v>19</v>
      </c>
      <c r="F265" s="239" t="s">
        <v>260</v>
      </c>
      <c r="G265" s="237"/>
      <c r="H265" s="240">
        <v>6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131</v>
      </c>
      <c r="AU265" s="246" t="s">
        <v>82</v>
      </c>
      <c r="AV265" s="14" t="s">
        <v>82</v>
      </c>
      <c r="AW265" s="14" t="s">
        <v>33</v>
      </c>
      <c r="AX265" s="14" t="s">
        <v>72</v>
      </c>
      <c r="AY265" s="246" t="s">
        <v>118</v>
      </c>
    </row>
    <row r="266" spans="1:51" s="13" customFormat="1" ht="12">
      <c r="A266" s="13"/>
      <c r="B266" s="226"/>
      <c r="C266" s="227"/>
      <c r="D266" s="219" t="s">
        <v>131</v>
      </c>
      <c r="E266" s="228" t="s">
        <v>19</v>
      </c>
      <c r="F266" s="229" t="s">
        <v>201</v>
      </c>
      <c r="G266" s="227"/>
      <c r="H266" s="228" t="s">
        <v>19</v>
      </c>
      <c r="I266" s="230"/>
      <c r="J266" s="227"/>
      <c r="K266" s="227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131</v>
      </c>
      <c r="AU266" s="235" t="s">
        <v>82</v>
      </c>
      <c r="AV266" s="13" t="s">
        <v>80</v>
      </c>
      <c r="AW266" s="13" t="s">
        <v>33</v>
      </c>
      <c r="AX266" s="13" t="s">
        <v>72</v>
      </c>
      <c r="AY266" s="235" t="s">
        <v>118</v>
      </c>
    </row>
    <row r="267" spans="1:51" s="14" customFormat="1" ht="12">
      <c r="A267" s="14"/>
      <c r="B267" s="236"/>
      <c r="C267" s="237"/>
      <c r="D267" s="219" t="s">
        <v>131</v>
      </c>
      <c r="E267" s="238" t="s">
        <v>19</v>
      </c>
      <c r="F267" s="239" t="s">
        <v>261</v>
      </c>
      <c r="G267" s="237"/>
      <c r="H267" s="240">
        <v>52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131</v>
      </c>
      <c r="AU267" s="246" t="s">
        <v>82</v>
      </c>
      <c r="AV267" s="14" t="s">
        <v>82</v>
      </c>
      <c r="AW267" s="14" t="s">
        <v>33</v>
      </c>
      <c r="AX267" s="14" t="s">
        <v>72</v>
      </c>
      <c r="AY267" s="246" t="s">
        <v>118</v>
      </c>
    </row>
    <row r="268" spans="1:51" s="13" customFormat="1" ht="12">
      <c r="A268" s="13"/>
      <c r="B268" s="226"/>
      <c r="C268" s="227"/>
      <c r="D268" s="219" t="s">
        <v>131</v>
      </c>
      <c r="E268" s="228" t="s">
        <v>19</v>
      </c>
      <c r="F268" s="229" t="s">
        <v>203</v>
      </c>
      <c r="G268" s="227"/>
      <c r="H268" s="228" t="s">
        <v>19</v>
      </c>
      <c r="I268" s="230"/>
      <c r="J268" s="227"/>
      <c r="K268" s="227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131</v>
      </c>
      <c r="AU268" s="235" t="s">
        <v>82</v>
      </c>
      <c r="AV268" s="13" t="s">
        <v>80</v>
      </c>
      <c r="AW268" s="13" t="s">
        <v>33</v>
      </c>
      <c r="AX268" s="13" t="s">
        <v>72</v>
      </c>
      <c r="AY268" s="235" t="s">
        <v>118</v>
      </c>
    </row>
    <row r="269" spans="1:51" s="14" customFormat="1" ht="12">
      <c r="A269" s="14"/>
      <c r="B269" s="236"/>
      <c r="C269" s="237"/>
      <c r="D269" s="219" t="s">
        <v>131</v>
      </c>
      <c r="E269" s="238" t="s">
        <v>19</v>
      </c>
      <c r="F269" s="239" t="s">
        <v>260</v>
      </c>
      <c r="G269" s="237"/>
      <c r="H269" s="240">
        <v>6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131</v>
      </c>
      <c r="AU269" s="246" t="s">
        <v>82</v>
      </c>
      <c r="AV269" s="14" t="s">
        <v>82</v>
      </c>
      <c r="AW269" s="14" t="s">
        <v>33</v>
      </c>
      <c r="AX269" s="14" t="s">
        <v>72</v>
      </c>
      <c r="AY269" s="246" t="s">
        <v>118</v>
      </c>
    </row>
    <row r="270" spans="1:51" s="13" customFormat="1" ht="12">
      <c r="A270" s="13"/>
      <c r="B270" s="226"/>
      <c r="C270" s="227"/>
      <c r="D270" s="219" t="s">
        <v>131</v>
      </c>
      <c r="E270" s="228" t="s">
        <v>19</v>
      </c>
      <c r="F270" s="229" t="s">
        <v>204</v>
      </c>
      <c r="G270" s="227"/>
      <c r="H270" s="228" t="s">
        <v>19</v>
      </c>
      <c r="I270" s="230"/>
      <c r="J270" s="227"/>
      <c r="K270" s="227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131</v>
      </c>
      <c r="AU270" s="235" t="s">
        <v>82</v>
      </c>
      <c r="AV270" s="13" t="s">
        <v>80</v>
      </c>
      <c r="AW270" s="13" t="s">
        <v>33</v>
      </c>
      <c r="AX270" s="13" t="s">
        <v>72</v>
      </c>
      <c r="AY270" s="235" t="s">
        <v>118</v>
      </c>
    </row>
    <row r="271" spans="1:51" s="14" customFormat="1" ht="12">
      <c r="A271" s="14"/>
      <c r="B271" s="236"/>
      <c r="C271" s="237"/>
      <c r="D271" s="219" t="s">
        <v>131</v>
      </c>
      <c r="E271" s="238" t="s">
        <v>19</v>
      </c>
      <c r="F271" s="239" t="s">
        <v>260</v>
      </c>
      <c r="G271" s="237"/>
      <c r="H271" s="240">
        <v>6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6" t="s">
        <v>131</v>
      </c>
      <c r="AU271" s="246" t="s">
        <v>82</v>
      </c>
      <c r="AV271" s="14" t="s">
        <v>82</v>
      </c>
      <c r="AW271" s="14" t="s">
        <v>33</v>
      </c>
      <c r="AX271" s="14" t="s">
        <v>72</v>
      </c>
      <c r="AY271" s="246" t="s">
        <v>118</v>
      </c>
    </row>
    <row r="272" spans="1:51" s="13" customFormat="1" ht="12">
      <c r="A272" s="13"/>
      <c r="B272" s="226"/>
      <c r="C272" s="227"/>
      <c r="D272" s="219" t="s">
        <v>131</v>
      </c>
      <c r="E272" s="228" t="s">
        <v>19</v>
      </c>
      <c r="F272" s="229" t="s">
        <v>205</v>
      </c>
      <c r="G272" s="227"/>
      <c r="H272" s="228" t="s">
        <v>19</v>
      </c>
      <c r="I272" s="230"/>
      <c r="J272" s="227"/>
      <c r="K272" s="227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131</v>
      </c>
      <c r="AU272" s="235" t="s">
        <v>82</v>
      </c>
      <c r="AV272" s="13" t="s">
        <v>80</v>
      </c>
      <c r="AW272" s="13" t="s">
        <v>33</v>
      </c>
      <c r="AX272" s="13" t="s">
        <v>72</v>
      </c>
      <c r="AY272" s="235" t="s">
        <v>118</v>
      </c>
    </row>
    <row r="273" spans="1:51" s="14" customFormat="1" ht="12">
      <c r="A273" s="14"/>
      <c r="B273" s="236"/>
      <c r="C273" s="237"/>
      <c r="D273" s="219" t="s">
        <v>131</v>
      </c>
      <c r="E273" s="238" t="s">
        <v>19</v>
      </c>
      <c r="F273" s="239" t="s">
        <v>262</v>
      </c>
      <c r="G273" s="237"/>
      <c r="H273" s="240">
        <v>32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131</v>
      </c>
      <c r="AU273" s="246" t="s">
        <v>82</v>
      </c>
      <c r="AV273" s="14" t="s">
        <v>82</v>
      </c>
      <c r="AW273" s="14" t="s">
        <v>33</v>
      </c>
      <c r="AX273" s="14" t="s">
        <v>72</v>
      </c>
      <c r="AY273" s="246" t="s">
        <v>118</v>
      </c>
    </row>
    <row r="274" spans="1:51" s="15" customFormat="1" ht="12">
      <c r="A274" s="15"/>
      <c r="B274" s="247"/>
      <c r="C274" s="248"/>
      <c r="D274" s="219" t="s">
        <v>131</v>
      </c>
      <c r="E274" s="249" t="s">
        <v>19</v>
      </c>
      <c r="F274" s="250" t="s">
        <v>145</v>
      </c>
      <c r="G274" s="248"/>
      <c r="H274" s="251">
        <v>142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7" t="s">
        <v>131</v>
      </c>
      <c r="AU274" s="257" t="s">
        <v>82</v>
      </c>
      <c r="AV274" s="15" t="s">
        <v>125</v>
      </c>
      <c r="AW274" s="15" t="s">
        <v>33</v>
      </c>
      <c r="AX274" s="15" t="s">
        <v>80</v>
      </c>
      <c r="AY274" s="257" t="s">
        <v>118</v>
      </c>
    </row>
    <row r="275" spans="1:65" s="2" customFormat="1" ht="24.15" customHeight="1">
      <c r="A275" s="40"/>
      <c r="B275" s="41"/>
      <c r="C275" s="206" t="s">
        <v>263</v>
      </c>
      <c r="D275" s="206" t="s">
        <v>120</v>
      </c>
      <c r="E275" s="207" t="s">
        <v>264</v>
      </c>
      <c r="F275" s="208" t="s">
        <v>265</v>
      </c>
      <c r="G275" s="209" t="s">
        <v>123</v>
      </c>
      <c r="H275" s="210">
        <v>400.6</v>
      </c>
      <c r="I275" s="211"/>
      <c r="J275" s="212">
        <f>ROUND(I275*H275,2)</f>
        <v>0</v>
      </c>
      <c r="K275" s="208" t="s">
        <v>124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125</v>
      </c>
      <c r="AT275" s="217" t="s">
        <v>120</v>
      </c>
      <c r="AU275" s="217" t="s">
        <v>82</v>
      </c>
      <c r="AY275" s="19" t="s">
        <v>118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125</v>
      </c>
      <c r="BM275" s="217" t="s">
        <v>266</v>
      </c>
    </row>
    <row r="276" spans="1:47" s="2" customFormat="1" ht="12">
      <c r="A276" s="40"/>
      <c r="B276" s="41"/>
      <c r="C276" s="42"/>
      <c r="D276" s="219" t="s">
        <v>127</v>
      </c>
      <c r="E276" s="42"/>
      <c r="F276" s="220" t="s">
        <v>267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127</v>
      </c>
      <c r="AU276" s="19" t="s">
        <v>82</v>
      </c>
    </row>
    <row r="277" spans="1:47" s="2" customFormat="1" ht="12">
      <c r="A277" s="40"/>
      <c r="B277" s="41"/>
      <c r="C277" s="42"/>
      <c r="D277" s="224" t="s">
        <v>129</v>
      </c>
      <c r="E277" s="42"/>
      <c r="F277" s="225" t="s">
        <v>268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129</v>
      </c>
      <c r="AU277" s="19" t="s">
        <v>82</v>
      </c>
    </row>
    <row r="278" spans="1:51" s="13" customFormat="1" ht="12">
      <c r="A278" s="13"/>
      <c r="B278" s="226"/>
      <c r="C278" s="227"/>
      <c r="D278" s="219" t="s">
        <v>131</v>
      </c>
      <c r="E278" s="228" t="s">
        <v>19</v>
      </c>
      <c r="F278" s="229" t="s">
        <v>269</v>
      </c>
      <c r="G278" s="227"/>
      <c r="H278" s="228" t="s">
        <v>19</v>
      </c>
      <c r="I278" s="230"/>
      <c r="J278" s="227"/>
      <c r="K278" s="227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131</v>
      </c>
      <c r="AU278" s="235" t="s">
        <v>82</v>
      </c>
      <c r="AV278" s="13" t="s">
        <v>80</v>
      </c>
      <c r="AW278" s="13" t="s">
        <v>33</v>
      </c>
      <c r="AX278" s="13" t="s">
        <v>72</v>
      </c>
      <c r="AY278" s="235" t="s">
        <v>118</v>
      </c>
    </row>
    <row r="279" spans="1:51" s="13" customFormat="1" ht="12">
      <c r="A279" s="13"/>
      <c r="B279" s="226"/>
      <c r="C279" s="227"/>
      <c r="D279" s="219" t="s">
        <v>131</v>
      </c>
      <c r="E279" s="228" t="s">
        <v>19</v>
      </c>
      <c r="F279" s="229" t="s">
        <v>193</v>
      </c>
      <c r="G279" s="227"/>
      <c r="H279" s="228" t="s">
        <v>19</v>
      </c>
      <c r="I279" s="230"/>
      <c r="J279" s="227"/>
      <c r="K279" s="227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131</v>
      </c>
      <c r="AU279" s="235" t="s">
        <v>82</v>
      </c>
      <c r="AV279" s="13" t="s">
        <v>80</v>
      </c>
      <c r="AW279" s="13" t="s">
        <v>33</v>
      </c>
      <c r="AX279" s="13" t="s">
        <v>72</v>
      </c>
      <c r="AY279" s="235" t="s">
        <v>118</v>
      </c>
    </row>
    <row r="280" spans="1:51" s="14" customFormat="1" ht="12">
      <c r="A280" s="14"/>
      <c r="B280" s="236"/>
      <c r="C280" s="237"/>
      <c r="D280" s="219" t="s">
        <v>131</v>
      </c>
      <c r="E280" s="238" t="s">
        <v>19</v>
      </c>
      <c r="F280" s="239" t="s">
        <v>270</v>
      </c>
      <c r="G280" s="237"/>
      <c r="H280" s="240">
        <v>22.8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131</v>
      </c>
      <c r="AU280" s="246" t="s">
        <v>82</v>
      </c>
      <c r="AV280" s="14" t="s">
        <v>82</v>
      </c>
      <c r="AW280" s="14" t="s">
        <v>33</v>
      </c>
      <c r="AX280" s="14" t="s">
        <v>72</v>
      </c>
      <c r="AY280" s="246" t="s">
        <v>118</v>
      </c>
    </row>
    <row r="281" spans="1:51" s="13" customFormat="1" ht="12">
      <c r="A281" s="13"/>
      <c r="B281" s="226"/>
      <c r="C281" s="227"/>
      <c r="D281" s="219" t="s">
        <v>131</v>
      </c>
      <c r="E281" s="228" t="s">
        <v>19</v>
      </c>
      <c r="F281" s="229" t="s">
        <v>195</v>
      </c>
      <c r="G281" s="227"/>
      <c r="H281" s="228" t="s">
        <v>19</v>
      </c>
      <c r="I281" s="230"/>
      <c r="J281" s="227"/>
      <c r="K281" s="227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131</v>
      </c>
      <c r="AU281" s="235" t="s">
        <v>82</v>
      </c>
      <c r="AV281" s="13" t="s">
        <v>80</v>
      </c>
      <c r="AW281" s="13" t="s">
        <v>33</v>
      </c>
      <c r="AX281" s="13" t="s">
        <v>72</v>
      </c>
      <c r="AY281" s="235" t="s">
        <v>118</v>
      </c>
    </row>
    <row r="282" spans="1:51" s="14" customFormat="1" ht="12">
      <c r="A282" s="14"/>
      <c r="B282" s="236"/>
      <c r="C282" s="237"/>
      <c r="D282" s="219" t="s">
        <v>131</v>
      </c>
      <c r="E282" s="238" t="s">
        <v>19</v>
      </c>
      <c r="F282" s="239" t="s">
        <v>271</v>
      </c>
      <c r="G282" s="237"/>
      <c r="H282" s="240">
        <v>56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6" t="s">
        <v>131</v>
      </c>
      <c r="AU282" s="246" t="s">
        <v>82</v>
      </c>
      <c r="AV282" s="14" t="s">
        <v>82</v>
      </c>
      <c r="AW282" s="14" t="s">
        <v>33</v>
      </c>
      <c r="AX282" s="14" t="s">
        <v>72</v>
      </c>
      <c r="AY282" s="246" t="s">
        <v>118</v>
      </c>
    </row>
    <row r="283" spans="1:51" s="13" customFormat="1" ht="12">
      <c r="A283" s="13"/>
      <c r="B283" s="226"/>
      <c r="C283" s="227"/>
      <c r="D283" s="219" t="s">
        <v>131</v>
      </c>
      <c r="E283" s="228" t="s">
        <v>19</v>
      </c>
      <c r="F283" s="229" t="s">
        <v>197</v>
      </c>
      <c r="G283" s="227"/>
      <c r="H283" s="228" t="s">
        <v>19</v>
      </c>
      <c r="I283" s="230"/>
      <c r="J283" s="227"/>
      <c r="K283" s="227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131</v>
      </c>
      <c r="AU283" s="235" t="s">
        <v>82</v>
      </c>
      <c r="AV283" s="13" t="s">
        <v>80</v>
      </c>
      <c r="AW283" s="13" t="s">
        <v>33</v>
      </c>
      <c r="AX283" s="13" t="s">
        <v>72</v>
      </c>
      <c r="AY283" s="235" t="s">
        <v>118</v>
      </c>
    </row>
    <row r="284" spans="1:51" s="14" customFormat="1" ht="12">
      <c r="A284" s="14"/>
      <c r="B284" s="236"/>
      <c r="C284" s="237"/>
      <c r="D284" s="219" t="s">
        <v>131</v>
      </c>
      <c r="E284" s="238" t="s">
        <v>19</v>
      </c>
      <c r="F284" s="239" t="s">
        <v>272</v>
      </c>
      <c r="G284" s="237"/>
      <c r="H284" s="240">
        <v>38.8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131</v>
      </c>
      <c r="AU284" s="246" t="s">
        <v>82</v>
      </c>
      <c r="AV284" s="14" t="s">
        <v>82</v>
      </c>
      <c r="AW284" s="14" t="s">
        <v>33</v>
      </c>
      <c r="AX284" s="14" t="s">
        <v>72</v>
      </c>
      <c r="AY284" s="246" t="s">
        <v>118</v>
      </c>
    </row>
    <row r="285" spans="1:51" s="13" customFormat="1" ht="12">
      <c r="A285" s="13"/>
      <c r="B285" s="226"/>
      <c r="C285" s="227"/>
      <c r="D285" s="219" t="s">
        <v>131</v>
      </c>
      <c r="E285" s="228" t="s">
        <v>19</v>
      </c>
      <c r="F285" s="229" t="s">
        <v>199</v>
      </c>
      <c r="G285" s="227"/>
      <c r="H285" s="228" t="s">
        <v>19</v>
      </c>
      <c r="I285" s="230"/>
      <c r="J285" s="227"/>
      <c r="K285" s="227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131</v>
      </c>
      <c r="AU285" s="235" t="s">
        <v>82</v>
      </c>
      <c r="AV285" s="13" t="s">
        <v>80</v>
      </c>
      <c r="AW285" s="13" t="s">
        <v>33</v>
      </c>
      <c r="AX285" s="13" t="s">
        <v>72</v>
      </c>
      <c r="AY285" s="235" t="s">
        <v>118</v>
      </c>
    </row>
    <row r="286" spans="1:51" s="14" customFormat="1" ht="12">
      <c r="A286" s="14"/>
      <c r="B286" s="236"/>
      <c r="C286" s="237"/>
      <c r="D286" s="219" t="s">
        <v>131</v>
      </c>
      <c r="E286" s="238" t="s">
        <v>19</v>
      </c>
      <c r="F286" s="239" t="s">
        <v>273</v>
      </c>
      <c r="G286" s="237"/>
      <c r="H286" s="240">
        <v>14.4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131</v>
      </c>
      <c r="AU286" s="246" t="s">
        <v>82</v>
      </c>
      <c r="AV286" s="14" t="s">
        <v>82</v>
      </c>
      <c r="AW286" s="14" t="s">
        <v>33</v>
      </c>
      <c r="AX286" s="14" t="s">
        <v>72</v>
      </c>
      <c r="AY286" s="246" t="s">
        <v>118</v>
      </c>
    </row>
    <row r="287" spans="1:51" s="13" customFormat="1" ht="12">
      <c r="A287" s="13"/>
      <c r="B287" s="226"/>
      <c r="C287" s="227"/>
      <c r="D287" s="219" t="s">
        <v>131</v>
      </c>
      <c r="E287" s="228" t="s">
        <v>19</v>
      </c>
      <c r="F287" s="229" t="s">
        <v>201</v>
      </c>
      <c r="G287" s="227"/>
      <c r="H287" s="228" t="s">
        <v>19</v>
      </c>
      <c r="I287" s="230"/>
      <c r="J287" s="227"/>
      <c r="K287" s="227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131</v>
      </c>
      <c r="AU287" s="235" t="s">
        <v>82</v>
      </c>
      <c r="AV287" s="13" t="s">
        <v>80</v>
      </c>
      <c r="AW287" s="13" t="s">
        <v>33</v>
      </c>
      <c r="AX287" s="13" t="s">
        <v>72</v>
      </c>
      <c r="AY287" s="235" t="s">
        <v>118</v>
      </c>
    </row>
    <row r="288" spans="1:51" s="14" customFormat="1" ht="12">
      <c r="A288" s="14"/>
      <c r="B288" s="236"/>
      <c r="C288" s="237"/>
      <c r="D288" s="219" t="s">
        <v>131</v>
      </c>
      <c r="E288" s="238" t="s">
        <v>19</v>
      </c>
      <c r="F288" s="239" t="s">
        <v>274</v>
      </c>
      <c r="G288" s="237"/>
      <c r="H288" s="240">
        <v>152.4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6" t="s">
        <v>131</v>
      </c>
      <c r="AU288" s="246" t="s">
        <v>82</v>
      </c>
      <c r="AV288" s="14" t="s">
        <v>82</v>
      </c>
      <c r="AW288" s="14" t="s">
        <v>33</v>
      </c>
      <c r="AX288" s="14" t="s">
        <v>72</v>
      </c>
      <c r="AY288" s="246" t="s">
        <v>118</v>
      </c>
    </row>
    <row r="289" spans="1:51" s="13" customFormat="1" ht="12">
      <c r="A289" s="13"/>
      <c r="B289" s="226"/>
      <c r="C289" s="227"/>
      <c r="D289" s="219" t="s">
        <v>131</v>
      </c>
      <c r="E289" s="228" t="s">
        <v>19</v>
      </c>
      <c r="F289" s="229" t="s">
        <v>203</v>
      </c>
      <c r="G289" s="227"/>
      <c r="H289" s="228" t="s">
        <v>19</v>
      </c>
      <c r="I289" s="230"/>
      <c r="J289" s="227"/>
      <c r="K289" s="227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131</v>
      </c>
      <c r="AU289" s="235" t="s">
        <v>82</v>
      </c>
      <c r="AV289" s="13" t="s">
        <v>80</v>
      </c>
      <c r="AW289" s="13" t="s">
        <v>33</v>
      </c>
      <c r="AX289" s="13" t="s">
        <v>72</v>
      </c>
      <c r="AY289" s="235" t="s">
        <v>118</v>
      </c>
    </row>
    <row r="290" spans="1:51" s="14" customFormat="1" ht="12">
      <c r="A290" s="14"/>
      <c r="B290" s="236"/>
      <c r="C290" s="237"/>
      <c r="D290" s="219" t="s">
        <v>131</v>
      </c>
      <c r="E290" s="238" t="s">
        <v>19</v>
      </c>
      <c r="F290" s="239" t="s">
        <v>275</v>
      </c>
      <c r="G290" s="237"/>
      <c r="H290" s="240">
        <v>12.2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131</v>
      </c>
      <c r="AU290" s="246" t="s">
        <v>82</v>
      </c>
      <c r="AV290" s="14" t="s">
        <v>82</v>
      </c>
      <c r="AW290" s="14" t="s">
        <v>33</v>
      </c>
      <c r="AX290" s="14" t="s">
        <v>72</v>
      </c>
      <c r="AY290" s="246" t="s">
        <v>118</v>
      </c>
    </row>
    <row r="291" spans="1:51" s="13" customFormat="1" ht="12">
      <c r="A291" s="13"/>
      <c r="B291" s="226"/>
      <c r="C291" s="227"/>
      <c r="D291" s="219" t="s">
        <v>131</v>
      </c>
      <c r="E291" s="228" t="s">
        <v>19</v>
      </c>
      <c r="F291" s="229" t="s">
        <v>204</v>
      </c>
      <c r="G291" s="227"/>
      <c r="H291" s="228" t="s">
        <v>19</v>
      </c>
      <c r="I291" s="230"/>
      <c r="J291" s="227"/>
      <c r="K291" s="227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131</v>
      </c>
      <c r="AU291" s="235" t="s">
        <v>82</v>
      </c>
      <c r="AV291" s="13" t="s">
        <v>80</v>
      </c>
      <c r="AW291" s="13" t="s">
        <v>33</v>
      </c>
      <c r="AX291" s="13" t="s">
        <v>72</v>
      </c>
      <c r="AY291" s="235" t="s">
        <v>118</v>
      </c>
    </row>
    <row r="292" spans="1:51" s="14" customFormat="1" ht="12">
      <c r="A292" s="14"/>
      <c r="B292" s="236"/>
      <c r="C292" s="237"/>
      <c r="D292" s="219" t="s">
        <v>131</v>
      </c>
      <c r="E292" s="238" t="s">
        <v>19</v>
      </c>
      <c r="F292" s="239" t="s">
        <v>276</v>
      </c>
      <c r="G292" s="237"/>
      <c r="H292" s="240">
        <v>12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131</v>
      </c>
      <c r="AU292" s="246" t="s">
        <v>82</v>
      </c>
      <c r="AV292" s="14" t="s">
        <v>82</v>
      </c>
      <c r="AW292" s="14" t="s">
        <v>33</v>
      </c>
      <c r="AX292" s="14" t="s">
        <v>72</v>
      </c>
      <c r="AY292" s="246" t="s">
        <v>118</v>
      </c>
    </row>
    <row r="293" spans="1:51" s="13" customFormat="1" ht="12">
      <c r="A293" s="13"/>
      <c r="B293" s="226"/>
      <c r="C293" s="227"/>
      <c r="D293" s="219" t="s">
        <v>131</v>
      </c>
      <c r="E293" s="228" t="s">
        <v>19</v>
      </c>
      <c r="F293" s="229" t="s">
        <v>205</v>
      </c>
      <c r="G293" s="227"/>
      <c r="H293" s="228" t="s">
        <v>19</v>
      </c>
      <c r="I293" s="230"/>
      <c r="J293" s="227"/>
      <c r="K293" s="227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131</v>
      </c>
      <c r="AU293" s="235" t="s">
        <v>82</v>
      </c>
      <c r="AV293" s="13" t="s">
        <v>80</v>
      </c>
      <c r="AW293" s="13" t="s">
        <v>33</v>
      </c>
      <c r="AX293" s="13" t="s">
        <v>72</v>
      </c>
      <c r="AY293" s="235" t="s">
        <v>118</v>
      </c>
    </row>
    <row r="294" spans="1:51" s="14" customFormat="1" ht="12">
      <c r="A294" s="14"/>
      <c r="B294" s="236"/>
      <c r="C294" s="237"/>
      <c r="D294" s="219" t="s">
        <v>131</v>
      </c>
      <c r="E294" s="238" t="s">
        <v>19</v>
      </c>
      <c r="F294" s="239" t="s">
        <v>277</v>
      </c>
      <c r="G294" s="237"/>
      <c r="H294" s="240">
        <v>92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131</v>
      </c>
      <c r="AU294" s="246" t="s">
        <v>82</v>
      </c>
      <c r="AV294" s="14" t="s">
        <v>82</v>
      </c>
      <c r="AW294" s="14" t="s">
        <v>33</v>
      </c>
      <c r="AX294" s="14" t="s">
        <v>72</v>
      </c>
      <c r="AY294" s="246" t="s">
        <v>118</v>
      </c>
    </row>
    <row r="295" spans="1:51" s="15" customFormat="1" ht="12">
      <c r="A295" s="15"/>
      <c r="B295" s="247"/>
      <c r="C295" s="248"/>
      <c r="D295" s="219" t="s">
        <v>131</v>
      </c>
      <c r="E295" s="249" t="s">
        <v>19</v>
      </c>
      <c r="F295" s="250" t="s">
        <v>145</v>
      </c>
      <c r="G295" s="248"/>
      <c r="H295" s="251">
        <v>400.6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131</v>
      </c>
      <c r="AU295" s="257" t="s">
        <v>82</v>
      </c>
      <c r="AV295" s="15" t="s">
        <v>125</v>
      </c>
      <c r="AW295" s="15" t="s">
        <v>33</v>
      </c>
      <c r="AX295" s="15" t="s">
        <v>80</v>
      </c>
      <c r="AY295" s="257" t="s">
        <v>118</v>
      </c>
    </row>
    <row r="296" spans="1:65" s="2" customFormat="1" ht="24.15" customHeight="1">
      <c r="A296" s="40"/>
      <c r="B296" s="41"/>
      <c r="C296" s="269" t="s">
        <v>278</v>
      </c>
      <c r="D296" s="269" t="s">
        <v>235</v>
      </c>
      <c r="E296" s="270" t="s">
        <v>279</v>
      </c>
      <c r="F296" s="271" t="s">
        <v>280</v>
      </c>
      <c r="G296" s="272" t="s">
        <v>123</v>
      </c>
      <c r="H296" s="273">
        <v>420.63</v>
      </c>
      <c r="I296" s="274"/>
      <c r="J296" s="275">
        <f>ROUND(I296*H296,2)</f>
        <v>0</v>
      </c>
      <c r="K296" s="271" t="s">
        <v>124</v>
      </c>
      <c r="L296" s="276"/>
      <c r="M296" s="277" t="s">
        <v>19</v>
      </c>
      <c r="N296" s="278" t="s">
        <v>43</v>
      </c>
      <c r="O296" s="86"/>
      <c r="P296" s="215">
        <f>O296*H296</f>
        <v>0</v>
      </c>
      <c r="Q296" s="215">
        <v>0.00177</v>
      </c>
      <c r="R296" s="215">
        <f>Q296*H296</f>
        <v>0.7445151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224</v>
      </c>
      <c r="AT296" s="217" t="s">
        <v>235</v>
      </c>
      <c r="AU296" s="217" t="s">
        <v>82</v>
      </c>
      <c r="AY296" s="19" t="s">
        <v>118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125</v>
      </c>
      <c r="BM296" s="217" t="s">
        <v>281</v>
      </c>
    </row>
    <row r="297" spans="1:47" s="2" customFormat="1" ht="12">
      <c r="A297" s="40"/>
      <c r="B297" s="41"/>
      <c r="C297" s="42"/>
      <c r="D297" s="219" t="s">
        <v>127</v>
      </c>
      <c r="E297" s="42"/>
      <c r="F297" s="220" t="s">
        <v>280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127</v>
      </c>
      <c r="AU297" s="19" t="s">
        <v>82</v>
      </c>
    </row>
    <row r="298" spans="1:51" s="13" customFormat="1" ht="12">
      <c r="A298" s="13"/>
      <c r="B298" s="226"/>
      <c r="C298" s="227"/>
      <c r="D298" s="219" t="s">
        <v>131</v>
      </c>
      <c r="E298" s="228" t="s">
        <v>19</v>
      </c>
      <c r="F298" s="229" t="s">
        <v>269</v>
      </c>
      <c r="G298" s="227"/>
      <c r="H298" s="228" t="s">
        <v>19</v>
      </c>
      <c r="I298" s="230"/>
      <c r="J298" s="227"/>
      <c r="K298" s="227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131</v>
      </c>
      <c r="AU298" s="235" t="s">
        <v>82</v>
      </c>
      <c r="AV298" s="13" t="s">
        <v>80</v>
      </c>
      <c r="AW298" s="13" t="s">
        <v>33</v>
      </c>
      <c r="AX298" s="13" t="s">
        <v>72</v>
      </c>
      <c r="AY298" s="235" t="s">
        <v>118</v>
      </c>
    </row>
    <row r="299" spans="1:51" s="13" customFormat="1" ht="12">
      <c r="A299" s="13"/>
      <c r="B299" s="226"/>
      <c r="C299" s="227"/>
      <c r="D299" s="219" t="s">
        <v>131</v>
      </c>
      <c r="E299" s="228" t="s">
        <v>19</v>
      </c>
      <c r="F299" s="229" t="s">
        <v>193</v>
      </c>
      <c r="G299" s="227"/>
      <c r="H299" s="228" t="s">
        <v>19</v>
      </c>
      <c r="I299" s="230"/>
      <c r="J299" s="227"/>
      <c r="K299" s="227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131</v>
      </c>
      <c r="AU299" s="235" t="s">
        <v>82</v>
      </c>
      <c r="AV299" s="13" t="s">
        <v>80</v>
      </c>
      <c r="AW299" s="13" t="s">
        <v>33</v>
      </c>
      <c r="AX299" s="13" t="s">
        <v>72</v>
      </c>
      <c r="AY299" s="235" t="s">
        <v>118</v>
      </c>
    </row>
    <row r="300" spans="1:51" s="14" customFormat="1" ht="12">
      <c r="A300" s="14"/>
      <c r="B300" s="236"/>
      <c r="C300" s="237"/>
      <c r="D300" s="219" t="s">
        <v>131</v>
      </c>
      <c r="E300" s="238" t="s">
        <v>19</v>
      </c>
      <c r="F300" s="239" t="s">
        <v>270</v>
      </c>
      <c r="G300" s="237"/>
      <c r="H300" s="240">
        <v>22.8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131</v>
      </c>
      <c r="AU300" s="246" t="s">
        <v>82</v>
      </c>
      <c r="AV300" s="14" t="s">
        <v>82</v>
      </c>
      <c r="AW300" s="14" t="s">
        <v>33</v>
      </c>
      <c r="AX300" s="14" t="s">
        <v>72</v>
      </c>
      <c r="AY300" s="246" t="s">
        <v>118</v>
      </c>
    </row>
    <row r="301" spans="1:51" s="13" customFormat="1" ht="12">
      <c r="A301" s="13"/>
      <c r="B301" s="226"/>
      <c r="C301" s="227"/>
      <c r="D301" s="219" t="s">
        <v>131</v>
      </c>
      <c r="E301" s="228" t="s">
        <v>19</v>
      </c>
      <c r="F301" s="229" t="s">
        <v>195</v>
      </c>
      <c r="G301" s="227"/>
      <c r="H301" s="228" t="s">
        <v>19</v>
      </c>
      <c r="I301" s="230"/>
      <c r="J301" s="227"/>
      <c r="K301" s="227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131</v>
      </c>
      <c r="AU301" s="235" t="s">
        <v>82</v>
      </c>
      <c r="AV301" s="13" t="s">
        <v>80</v>
      </c>
      <c r="AW301" s="13" t="s">
        <v>33</v>
      </c>
      <c r="AX301" s="13" t="s">
        <v>72</v>
      </c>
      <c r="AY301" s="235" t="s">
        <v>118</v>
      </c>
    </row>
    <row r="302" spans="1:51" s="14" customFormat="1" ht="12">
      <c r="A302" s="14"/>
      <c r="B302" s="236"/>
      <c r="C302" s="237"/>
      <c r="D302" s="219" t="s">
        <v>131</v>
      </c>
      <c r="E302" s="238" t="s">
        <v>19</v>
      </c>
      <c r="F302" s="239" t="s">
        <v>271</v>
      </c>
      <c r="G302" s="237"/>
      <c r="H302" s="240">
        <v>56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131</v>
      </c>
      <c r="AU302" s="246" t="s">
        <v>82</v>
      </c>
      <c r="AV302" s="14" t="s">
        <v>82</v>
      </c>
      <c r="AW302" s="14" t="s">
        <v>33</v>
      </c>
      <c r="AX302" s="14" t="s">
        <v>72</v>
      </c>
      <c r="AY302" s="246" t="s">
        <v>118</v>
      </c>
    </row>
    <row r="303" spans="1:51" s="13" customFormat="1" ht="12">
      <c r="A303" s="13"/>
      <c r="B303" s="226"/>
      <c r="C303" s="227"/>
      <c r="D303" s="219" t="s">
        <v>131</v>
      </c>
      <c r="E303" s="228" t="s">
        <v>19</v>
      </c>
      <c r="F303" s="229" t="s">
        <v>197</v>
      </c>
      <c r="G303" s="227"/>
      <c r="H303" s="228" t="s">
        <v>19</v>
      </c>
      <c r="I303" s="230"/>
      <c r="J303" s="227"/>
      <c r="K303" s="227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131</v>
      </c>
      <c r="AU303" s="235" t="s">
        <v>82</v>
      </c>
      <c r="AV303" s="13" t="s">
        <v>80</v>
      </c>
      <c r="AW303" s="13" t="s">
        <v>33</v>
      </c>
      <c r="AX303" s="13" t="s">
        <v>72</v>
      </c>
      <c r="AY303" s="235" t="s">
        <v>118</v>
      </c>
    </row>
    <row r="304" spans="1:51" s="14" customFormat="1" ht="12">
      <c r="A304" s="14"/>
      <c r="B304" s="236"/>
      <c r="C304" s="237"/>
      <c r="D304" s="219" t="s">
        <v>131</v>
      </c>
      <c r="E304" s="238" t="s">
        <v>19</v>
      </c>
      <c r="F304" s="239" t="s">
        <v>272</v>
      </c>
      <c r="G304" s="237"/>
      <c r="H304" s="240">
        <v>38.8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131</v>
      </c>
      <c r="AU304" s="246" t="s">
        <v>82</v>
      </c>
      <c r="AV304" s="14" t="s">
        <v>82</v>
      </c>
      <c r="AW304" s="14" t="s">
        <v>33</v>
      </c>
      <c r="AX304" s="14" t="s">
        <v>72</v>
      </c>
      <c r="AY304" s="246" t="s">
        <v>118</v>
      </c>
    </row>
    <row r="305" spans="1:51" s="13" customFormat="1" ht="12">
      <c r="A305" s="13"/>
      <c r="B305" s="226"/>
      <c r="C305" s="227"/>
      <c r="D305" s="219" t="s">
        <v>131</v>
      </c>
      <c r="E305" s="228" t="s">
        <v>19</v>
      </c>
      <c r="F305" s="229" t="s">
        <v>199</v>
      </c>
      <c r="G305" s="227"/>
      <c r="H305" s="228" t="s">
        <v>19</v>
      </c>
      <c r="I305" s="230"/>
      <c r="J305" s="227"/>
      <c r="K305" s="227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131</v>
      </c>
      <c r="AU305" s="235" t="s">
        <v>82</v>
      </c>
      <c r="AV305" s="13" t="s">
        <v>80</v>
      </c>
      <c r="AW305" s="13" t="s">
        <v>33</v>
      </c>
      <c r="AX305" s="13" t="s">
        <v>72</v>
      </c>
      <c r="AY305" s="235" t="s">
        <v>118</v>
      </c>
    </row>
    <row r="306" spans="1:51" s="14" customFormat="1" ht="12">
      <c r="A306" s="14"/>
      <c r="B306" s="236"/>
      <c r="C306" s="237"/>
      <c r="D306" s="219" t="s">
        <v>131</v>
      </c>
      <c r="E306" s="238" t="s">
        <v>19</v>
      </c>
      <c r="F306" s="239" t="s">
        <v>273</v>
      </c>
      <c r="G306" s="237"/>
      <c r="H306" s="240">
        <v>14.4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131</v>
      </c>
      <c r="AU306" s="246" t="s">
        <v>82</v>
      </c>
      <c r="AV306" s="14" t="s">
        <v>82</v>
      </c>
      <c r="AW306" s="14" t="s">
        <v>33</v>
      </c>
      <c r="AX306" s="14" t="s">
        <v>72</v>
      </c>
      <c r="AY306" s="246" t="s">
        <v>118</v>
      </c>
    </row>
    <row r="307" spans="1:51" s="13" customFormat="1" ht="12">
      <c r="A307" s="13"/>
      <c r="B307" s="226"/>
      <c r="C307" s="227"/>
      <c r="D307" s="219" t="s">
        <v>131</v>
      </c>
      <c r="E307" s="228" t="s">
        <v>19</v>
      </c>
      <c r="F307" s="229" t="s">
        <v>201</v>
      </c>
      <c r="G307" s="227"/>
      <c r="H307" s="228" t="s">
        <v>19</v>
      </c>
      <c r="I307" s="230"/>
      <c r="J307" s="227"/>
      <c r="K307" s="227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131</v>
      </c>
      <c r="AU307" s="235" t="s">
        <v>82</v>
      </c>
      <c r="AV307" s="13" t="s">
        <v>80</v>
      </c>
      <c r="AW307" s="13" t="s">
        <v>33</v>
      </c>
      <c r="AX307" s="13" t="s">
        <v>72</v>
      </c>
      <c r="AY307" s="235" t="s">
        <v>118</v>
      </c>
    </row>
    <row r="308" spans="1:51" s="14" customFormat="1" ht="12">
      <c r="A308" s="14"/>
      <c r="B308" s="236"/>
      <c r="C308" s="237"/>
      <c r="D308" s="219" t="s">
        <v>131</v>
      </c>
      <c r="E308" s="238" t="s">
        <v>19</v>
      </c>
      <c r="F308" s="239" t="s">
        <v>274</v>
      </c>
      <c r="G308" s="237"/>
      <c r="H308" s="240">
        <v>152.4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131</v>
      </c>
      <c r="AU308" s="246" t="s">
        <v>82</v>
      </c>
      <c r="AV308" s="14" t="s">
        <v>82</v>
      </c>
      <c r="AW308" s="14" t="s">
        <v>33</v>
      </c>
      <c r="AX308" s="14" t="s">
        <v>72</v>
      </c>
      <c r="AY308" s="246" t="s">
        <v>118</v>
      </c>
    </row>
    <row r="309" spans="1:51" s="13" customFormat="1" ht="12">
      <c r="A309" s="13"/>
      <c r="B309" s="226"/>
      <c r="C309" s="227"/>
      <c r="D309" s="219" t="s">
        <v>131</v>
      </c>
      <c r="E309" s="228" t="s">
        <v>19</v>
      </c>
      <c r="F309" s="229" t="s">
        <v>203</v>
      </c>
      <c r="G309" s="227"/>
      <c r="H309" s="228" t="s">
        <v>19</v>
      </c>
      <c r="I309" s="230"/>
      <c r="J309" s="227"/>
      <c r="K309" s="227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131</v>
      </c>
      <c r="AU309" s="235" t="s">
        <v>82</v>
      </c>
      <c r="AV309" s="13" t="s">
        <v>80</v>
      </c>
      <c r="AW309" s="13" t="s">
        <v>33</v>
      </c>
      <c r="AX309" s="13" t="s">
        <v>72</v>
      </c>
      <c r="AY309" s="235" t="s">
        <v>118</v>
      </c>
    </row>
    <row r="310" spans="1:51" s="14" customFormat="1" ht="12">
      <c r="A310" s="14"/>
      <c r="B310" s="236"/>
      <c r="C310" s="237"/>
      <c r="D310" s="219" t="s">
        <v>131</v>
      </c>
      <c r="E310" s="238" t="s">
        <v>19</v>
      </c>
      <c r="F310" s="239" t="s">
        <v>275</v>
      </c>
      <c r="G310" s="237"/>
      <c r="H310" s="240">
        <v>12.2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131</v>
      </c>
      <c r="AU310" s="246" t="s">
        <v>82</v>
      </c>
      <c r="AV310" s="14" t="s">
        <v>82</v>
      </c>
      <c r="AW310" s="14" t="s">
        <v>33</v>
      </c>
      <c r="AX310" s="14" t="s">
        <v>72</v>
      </c>
      <c r="AY310" s="246" t="s">
        <v>118</v>
      </c>
    </row>
    <row r="311" spans="1:51" s="13" customFormat="1" ht="12">
      <c r="A311" s="13"/>
      <c r="B311" s="226"/>
      <c r="C311" s="227"/>
      <c r="D311" s="219" t="s">
        <v>131</v>
      </c>
      <c r="E311" s="228" t="s">
        <v>19</v>
      </c>
      <c r="F311" s="229" t="s">
        <v>204</v>
      </c>
      <c r="G311" s="227"/>
      <c r="H311" s="228" t="s">
        <v>19</v>
      </c>
      <c r="I311" s="230"/>
      <c r="J311" s="227"/>
      <c r="K311" s="227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131</v>
      </c>
      <c r="AU311" s="235" t="s">
        <v>82</v>
      </c>
      <c r="AV311" s="13" t="s">
        <v>80</v>
      </c>
      <c r="AW311" s="13" t="s">
        <v>33</v>
      </c>
      <c r="AX311" s="13" t="s">
        <v>72</v>
      </c>
      <c r="AY311" s="235" t="s">
        <v>118</v>
      </c>
    </row>
    <row r="312" spans="1:51" s="14" customFormat="1" ht="12">
      <c r="A312" s="14"/>
      <c r="B312" s="236"/>
      <c r="C312" s="237"/>
      <c r="D312" s="219" t="s">
        <v>131</v>
      </c>
      <c r="E312" s="238" t="s">
        <v>19</v>
      </c>
      <c r="F312" s="239" t="s">
        <v>276</v>
      </c>
      <c r="G312" s="237"/>
      <c r="H312" s="240">
        <v>12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6" t="s">
        <v>131</v>
      </c>
      <c r="AU312" s="246" t="s">
        <v>82</v>
      </c>
      <c r="AV312" s="14" t="s">
        <v>82</v>
      </c>
      <c r="AW312" s="14" t="s">
        <v>33</v>
      </c>
      <c r="AX312" s="14" t="s">
        <v>72</v>
      </c>
      <c r="AY312" s="246" t="s">
        <v>118</v>
      </c>
    </row>
    <row r="313" spans="1:51" s="13" customFormat="1" ht="12">
      <c r="A313" s="13"/>
      <c r="B313" s="226"/>
      <c r="C313" s="227"/>
      <c r="D313" s="219" t="s">
        <v>131</v>
      </c>
      <c r="E313" s="228" t="s">
        <v>19</v>
      </c>
      <c r="F313" s="229" t="s">
        <v>205</v>
      </c>
      <c r="G313" s="227"/>
      <c r="H313" s="228" t="s">
        <v>19</v>
      </c>
      <c r="I313" s="230"/>
      <c r="J313" s="227"/>
      <c r="K313" s="227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131</v>
      </c>
      <c r="AU313" s="235" t="s">
        <v>82</v>
      </c>
      <c r="AV313" s="13" t="s">
        <v>80</v>
      </c>
      <c r="AW313" s="13" t="s">
        <v>33</v>
      </c>
      <c r="AX313" s="13" t="s">
        <v>72</v>
      </c>
      <c r="AY313" s="235" t="s">
        <v>118</v>
      </c>
    </row>
    <row r="314" spans="1:51" s="14" customFormat="1" ht="12">
      <c r="A314" s="14"/>
      <c r="B314" s="236"/>
      <c r="C314" s="237"/>
      <c r="D314" s="219" t="s">
        <v>131</v>
      </c>
      <c r="E314" s="238" t="s">
        <v>19</v>
      </c>
      <c r="F314" s="239" t="s">
        <v>277</v>
      </c>
      <c r="G314" s="237"/>
      <c r="H314" s="240">
        <v>92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131</v>
      </c>
      <c r="AU314" s="246" t="s">
        <v>82</v>
      </c>
      <c r="AV314" s="14" t="s">
        <v>82</v>
      </c>
      <c r="AW314" s="14" t="s">
        <v>33</v>
      </c>
      <c r="AX314" s="14" t="s">
        <v>72</v>
      </c>
      <c r="AY314" s="246" t="s">
        <v>118</v>
      </c>
    </row>
    <row r="315" spans="1:51" s="15" customFormat="1" ht="12">
      <c r="A315" s="15"/>
      <c r="B315" s="247"/>
      <c r="C315" s="248"/>
      <c r="D315" s="219" t="s">
        <v>131</v>
      </c>
      <c r="E315" s="249" t="s">
        <v>19</v>
      </c>
      <c r="F315" s="250" t="s">
        <v>145</v>
      </c>
      <c r="G315" s="248"/>
      <c r="H315" s="251">
        <v>400.6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7" t="s">
        <v>131</v>
      </c>
      <c r="AU315" s="257" t="s">
        <v>82</v>
      </c>
      <c r="AV315" s="15" t="s">
        <v>125</v>
      </c>
      <c r="AW315" s="15" t="s">
        <v>33</v>
      </c>
      <c r="AX315" s="15" t="s">
        <v>80</v>
      </c>
      <c r="AY315" s="257" t="s">
        <v>118</v>
      </c>
    </row>
    <row r="316" spans="1:51" s="14" customFormat="1" ht="12">
      <c r="A316" s="14"/>
      <c r="B316" s="236"/>
      <c r="C316" s="237"/>
      <c r="D316" s="219" t="s">
        <v>131</v>
      </c>
      <c r="E316" s="237"/>
      <c r="F316" s="239" t="s">
        <v>282</v>
      </c>
      <c r="G316" s="237"/>
      <c r="H316" s="240">
        <v>420.63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131</v>
      </c>
      <c r="AU316" s="246" t="s">
        <v>82</v>
      </c>
      <c r="AV316" s="14" t="s">
        <v>82</v>
      </c>
      <c r="AW316" s="14" t="s">
        <v>4</v>
      </c>
      <c r="AX316" s="14" t="s">
        <v>80</v>
      </c>
      <c r="AY316" s="246" t="s">
        <v>118</v>
      </c>
    </row>
    <row r="317" spans="1:65" s="2" customFormat="1" ht="24.15" customHeight="1">
      <c r="A317" s="40"/>
      <c r="B317" s="41"/>
      <c r="C317" s="206" t="s">
        <v>283</v>
      </c>
      <c r="D317" s="206" t="s">
        <v>120</v>
      </c>
      <c r="E317" s="207" t="s">
        <v>284</v>
      </c>
      <c r="F317" s="208" t="s">
        <v>285</v>
      </c>
      <c r="G317" s="209" t="s">
        <v>188</v>
      </c>
      <c r="H317" s="210">
        <v>400.6</v>
      </c>
      <c r="I317" s="211"/>
      <c r="J317" s="212">
        <f>ROUND(I317*H317,2)</f>
        <v>0</v>
      </c>
      <c r="K317" s="208" t="s">
        <v>124</v>
      </c>
      <c r="L317" s="46"/>
      <c r="M317" s="213" t="s">
        <v>19</v>
      </c>
      <c r="N317" s="214" t="s">
        <v>43</v>
      </c>
      <c r="O317" s="86"/>
      <c r="P317" s="215">
        <f>O317*H317</f>
        <v>0</v>
      </c>
      <c r="Q317" s="215">
        <v>1E-05</v>
      </c>
      <c r="R317" s="215">
        <f>Q317*H317</f>
        <v>0.004006000000000001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125</v>
      </c>
      <c r="AT317" s="217" t="s">
        <v>120</v>
      </c>
      <c r="AU317" s="217" t="s">
        <v>82</v>
      </c>
      <c r="AY317" s="19" t="s">
        <v>118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80</v>
      </c>
      <c r="BK317" s="218">
        <f>ROUND(I317*H317,2)</f>
        <v>0</v>
      </c>
      <c r="BL317" s="19" t="s">
        <v>125</v>
      </c>
      <c r="BM317" s="217" t="s">
        <v>286</v>
      </c>
    </row>
    <row r="318" spans="1:47" s="2" customFormat="1" ht="12">
      <c r="A318" s="40"/>
      <c r="B318" s="41"/>
      <c r="C318" s="42"/>
      <c r="D318" s="219" t="s">
        <v>127</v>
      </c>
      <c r="E318" s="42"/>
      <c r="F318" s="220" t="s">
        <v>287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127</v>
      </c>
      <c r="AU318" s="19" t="s">
        <v>82</v>
      </c>
    </row>
    <row r="319" spans="1:47" s="2" customFormat="1" ht="12">
      <c r="A319" s="40"/>
      <c r="B319" s="41"/>
      <c r="C319" s="42"/>
      <c r="D319" s="224" t="s">
        <v>129</v>
      </c>
      <c r="E319" s="42"/>
      <c r="F319" s="225" t="s">
        <v>288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129</v>
      </c>
      <c r="AU319" s="19" t="s">
        <v>82</v>
      </c>
    </row>
    <row r="320" spans="1:51" s="13" customFormat="1" ht="12">
      <c r="A320" s="13"/>
      <c r="B320" s="226"/>
      <c r="C320" s="227"/>
      <c r="D320" s="219" t="s">
        <v>131</v>
      </c>
      <c r="E320" s="228" t="s">
        <v>19</v>
      </c>
      <c r="F320" s="229" t="s">
        <v>193</v>
      </c>
      <c r="G320" s="227"/>
      <c r="H320" s="228" t="s">
        <v>19</v>
      </c>
      <c r="I320" s="230"/>
      <c r="J320" s="227"/>
      <c r="K320" s="227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131</v>
      </c>
      <c r="AU320" s="235" t="s">
        <v>82</v>
      </c>
      <c r="AV320" s="13" t="s">
        <v>80</v>
      </c>
      <c r="AW320" s="13" t="s">
        <v>33</v>
      </c>
      <c r="AX320" s="13" t="s">
        <v>72</v>
      </c>
      <c r="AY320" s="235" t="s">
        <v>118</v>
      </c>
    </row>
    <row r="321" spans="1:51" s="14" customFormat="1" ht="12">
      <c r="A321" s="14"/>
      <c r="B321" s="236"/>
      <c r="C321" s="237"/>
      <c r="D321" s="219" t="s">
        <v>131</v>
      </c>
      <c r="E321" s="238" t="s">
        <v>19</v>
      </c>
      <c r="F321" s="239" t="s">
        <v>270</v>
      </c>
      <c r="G321" s="237"/>
      <c r="H321" s="240">
        <v>22.8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6" t="s">
        <v>131</v>
      </c>
      <c r="AU321" s="246" t="s">
        <v>82</v>
      </c>
      <c r="AV321" s="14" t="s">
        <v>82</v>
      </c>
      <c r="AW321" s="14" t="s">
        <v>33</v>
      </c>
      <c r="AX321" s="14" t="s">
        <v>72</v>
      </c>
      <c r="AY321" s="246" t="s">
        <v>118</v>
      </c>
    </row>
    <row r="322" spans="1:51" s="13" customFormat="1" ht="12">
      <c r="A322" s="13"/>
      <c r="B322" s="226"/>
      <c r="C322" s="227"/>
      <c r="D322" s="219" t="s">
        <v>131</v>
      </c>
      <c r="E322" s="228" t="s">
        <v>19</v>
      </c>
      <c r="F322" s="229" t="s">
        <v>195</v>
      </c>
      <c r="G322" s="227"/>
      <c r="H322" s="228" t="s">
        <v>19</v>
      </c>
      <c r="I322" s="230"/>
      <c r="J322" s="227"/>
      <c r="K322" s="227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131</v>
      </c>
      <c r="AU322" s="235" t="s">
        <v>82</v>
      </c>
      <c r="AV322" s="13" t="s">
        <v>80</v>
      </c>
      <c r="AW322" s="13" t="s">
        <v>33</v>
      </c>
      <c r="AX322" s="13" t="s">
        <v>72</v>
      </c>
      <c r="AY322" s="235" t="s">
        <v>118</v>
      </c>
    </row>
    <row r="323" spans="1:51" s="14" customFormat="1" ht="12">
      <c r="A323" s="14"/>
      <c r="B323" s="236"/>
      <c r="C323" s="237"/>
      <c r="D323" s="219" t="s">
        <v>131</v>
      </c>
      <c r="E323" s="238" t="s">
        <v>19</v>
      </c>
      <c r="F323" s="239" t="s">
        <v>271</v>
      </c>
      <c r="G323" s="237"/>
      <c r="H323" s="240">
        <v>56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131</v>
      </c>
      <c r="AU323" s="246" t="s">
        <v>82</v>
      </c>
      <c r="AV323" s="14" t="s">
        <v>82</v>
      </c>
      <c r="AW323" s="14" t="s">
        <v>33</v>
      </c>
      <c r="AX323" s="14" t="s">
        <v>72</v>
      </c>
      <c r="AY323" s="246" t="s">
        <v>118</v>
      </c>
    </row>
    <row r="324" spans="1:51" s="13" customFormat="1" ht="12">
      <c r="A324" s="13"/>
      <c r="B324" s="226"/>
      <c r="C324" s="227"/>
      <c r="D324" s="219" t="s">
        <v>131</v>
      </c>
      <c r="E324" s="228" t="s">
        <v>19</v>
      </c>
      <c r="F324" s="229" t="s">
        <v>197</v>
      </c>
      <c r="G324" s="227"/>
      <c r="H324" s="228" t="s">
        <v>19</v>
      </c>
      <c r="I324" s="230"/>
      <c r="J324" s="227"/>
      <c r="K324" s="227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131</v>
      </c>
      <c r="AU324" s="235" t="s">
        <v>82</v>
      </c>
      <c r="AV324" s="13" t="s">
        <v>80</v>
      </c>
      <c r="AW324" s="13" t="s">
        <v>33</v>
      </c>
      <c r="AX324" s="13" t="s">
        <v>72</v>
      </c>
      <c r="AY324" s="235" t="s">
        <v>118</v>
      </c>
    </row>
    <row r="325" spans="1:51" s="14" customFormat="1" ht="12">
      <c r="A325" s="14"/>
      <c r="B325" s="236"/>
      <c r="C325" s="237"/>
      <c r="D325" s="219" t="s">
        <v>131</v>
      </c>
      <c r="E325" s="238" t="s">
        <v>19</v>
      </c>
      <c r="F325" s="239" t="s">
        <v>272</v>
      </c>
      <c r="G325" s="237"/>
      <c r="H325" s="240">
        <v>38.8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131</v>
      </c>
      <c r="AU325" s="246" t="s">
        <v>82</v>
      </c>
      <c r="AV325" s="14" t="s">
        <v>82</v>
      </c>
      <c r="AW325" s="14" t="s">
        <v>33</v>
      </c>
      <c r="AX325" s="14" t="s">
        <v>72</v>
      </c>
      <c r="AY325" s="246" t="s">
        <v>118</v>
      </c>
    </row>
    <row r="326" spans="1:51" s="13" customFormat="1" ht="12">
      <c r="A326" s="13"/>
      <c r="B326" s="226"/>
      <c r="C326" s="227"/>
      <c r="D326" s="219" t="s">
        <v>131</v>
      </c>
      <c r="E326" s="228" t="s">
        <v>19</v>
      </c>
      <c r="F326" s="229" t="s">
        <v>199</v>
      </c>
      <c r="G326" s="227"/>
      <c r="H326" s="228" t="s">
        <v>19</v>
      </c>
      <c r="I326" s="230"/>
      <c r="J326" s="227"/>
      <c r="K326" s="227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131</v>
      </c>
      <c r="AU326" s="235" t="s">
        <v>82</v>
      </c>
      <c r="AV326" s="13" t="s">
        <v>80</v>
      </c>
      <c r="AW326" s="13" t="s">
        <v>33</v>
      </c>
      <c r="AX326" s="13" t="s">
        <v>72</v>
      </c>
      <c r="AY326" s="235" t="s">
        <v>118</v>
      </c>
    </row>
    <row r="327" spans="1:51" s="14" customFormat="1" ht="12">
      <c r="A327" s="14"/>
      <c r="B327" s="236"/>
      <c r="C327" s="237"/>
      <c r="D327" s="219" t="s">
        <v>131</v>
      </c>
      <c r="E327" s="238" t="s">
        <v>19</v>
      </c>
      <c r="F327" s="239" t="s">
        <v>273</v>
      </c>
      <c r="G327" s="237"/>
      <c r="H327" s="240">
        <v>14.4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6" t="s">
        <v>131</v>
      </c>
      <c r="AU327" s="246" t="s">
        <v>82</v>
      </c>
      <c r="AV327" s="14" t="s">
        <v>82</v>
      </c>
      <c r="AW327" s="14" t="s">
        <v>33</v>
      </c>
      <c r="AX327" s="14" t="s">
        <v>72</v>
      </c>
      <c r="AY327" s="246" t="s">
        <v>118</v>
      </c>
    </row>
    <row r="328" spans="1:51" s="13" customFormat="1" ht="12">
      <c r="A328" s="13"/>
      <c r="B328" s="226"/>
      <c r="C328" s="227"/>
      <c r="D328" s="219" t="s">
        <v>131</v>
      </c>
      <c r="E328" s="228" t="s">
        <v>19</v>
      </c>
      <c r="F328" s="229" t="s">
        <v>201</v>
      </c>
      <c r="G328" s="227"/>
      <c r="H328" s="228" t="s">
        <v>19</v>
      </c>
      <c r="I328" s="230"/>
      <c r="J328" s="227"/>
      <c r="K328" s="227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131</v>
      </c>
      <c r="AU328" s="235" t="s">
        <v>82</v>
      </c>
      <c r="AV328" s="13" t="s">
        <v>80</v>
      </c>
      <c r="AW328" s="13" t="s">
        <v>33</v>
      </c>
      <c r="AX328" s="13" t="s">
        <v>72</v>
      </c>
      <c r="AY328" s="235" t="s">
        <v>118</v>
      </c>
    </row>
    <row r="329" spans="1:51" s="14" customFormat="1" ht="12">
      <c r="A329" s="14"/>
      <c r="B329" s="236"/>
      <c r="C329" s="237"/>
      <c r="D329" s="219" t="s">
        <v>131</v>
      </c>
      <c r="E329" s="238" t="s">
        <v>19</v>
      </c>
      <c r="F329" s="239" t="s">
        <v>274</v>
      </c>
      <c r="G329" s="237"/>
      <c r="H329" s="240">
        <v>152.4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131</v>
      </c>
      <c r="AU329" s="246" t="s">
        <v>82</v>
      </c>
      <c r="AV329" s="14" t="s">
        <v>82</v>
      </c>
      <c r="AW329" s="14" t="s">
        <v>33</v>
      </c>
      <c r="AX329" s="14" t="s">
        <v>72</v>
      </c>
      <c r="AY329" s="246" t="s">
        <v>118</v>
      </c>
    </row>
    <row r="330" spans="1:51" s="13" customFormat="1" ht="12">
      <c r="A330" s="13"/>
      <c r="B330" s="226"/>
      <c r="C330" s="227"/>
      <c r="D330" s="219" t="s">
        <v>131</v>
      </c>
      <c r="E330" s="228" t="s">
        <v>19</v>
      </c>
      <c r="F330" s="229" t="s">
        <v>203</v>
      </c>
      <c r="G330" s="227"/>
      <c r="H330" s="228" t="s">
        <v>19</v>
      </c>
      <c r="I330" s="230"/>
      <c r="J330" s="227"/>
      <c r="K330" s="227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131</v>
      </c>
      <c r="AU330" s="235" t="s">
        <v>82</v>
      </c>
      <c r="AV330" s="13" t="s">
        <v>80</v>
      </c>
      <c r="AW330" s="13" t="s">
        <v>33</v>
      </c>
      <c r="AX330" s="13" t="s">
        <v>72</v>
      </c>
      <c r="AY330" s="235" t="s">
        <v>118</v>
      </c>
    </row>
    <row r="331" spans="1:51" s="14" customFormat="1" ht="12">
      <c r="A331" s="14"/>
      <c r="B331" s="236"/>
      <c r="C331" s="237"/>
      <c r="D331" s="219" t="s">
        <v>131</v>
      </c>
      <c r="E331" s="238" t="s">
        <v>19</v>
      </c>
      <c r="F331" s="239" t="s">
        <v>275</v>
      </c>
      <c r="G331" s="237"/>
      <c r="H331" s="240">
        <v>12.2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131</v>
      </c>
      <c r="AU331" s="246" t="s">
        <v>82</v>
      </c>
      <c r="AV331" s="14" t="s">
        <v>82</v>
      </c>
      <c r="AW331" s="14" t="s">
        <v>33</v>
      </c>
      <c r="AX331" s="14" t="s">
        <v>72</v>
      </c>
      <c r="AY331" s="246" t="s">
        <v>118</v>
      </c>
    </row>
    <row r="332" spans="1:51" s="13" customFormat="1" ht="12">
      <c r="A332" s="13"/>
      <c r="B332" s="226"/>
      <c r="C332" s="227"/>
      <c r="D332" s="219" t="s">
        <v>131</v>
      </c>
      <c r="E332" s="228" t="s">
        <v>19</v>
      </c>
      <c r="F332" s="229" t="s">
        <v>204</v>
      </c>
      <c r="G332" s="227"/>
      <c r="H332" s="228" t="s">
        <v>19</v>
      </c>
      <c r="I332" s="230"/>
      <c r="J332" s="227"/>
      <c r="K332" s="227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131</v>
      </c>
      <c r="AU332" s="235" t="s">
        <v>82</v>
      </c>
      <c r="AV332" s="13" t="s">
        <v>80</v>
      </c>
      <c r="AW332" s="13" t="s">
        <v>33</v>
      </c>
      <c r="AX332" s="13" t="s">
        <v>72</v>
      </c>
      <c r="AY332" s="235" t="s">
        <v>118</v>
      </c>
    </row>
    <row r="333" spans="1:51" s="14" customFormat="1" ht="12">
      <c r="A333" s="14"/>
      <c r="B333" s="236"/>
      <c r="C333" s="237"/>
      <c r="D333" s="219" t="s">
        <v>131</v>
      </c>
      <c r="E333" s="238" t="s">
        <v>19</v>
      </c>
      <c r="F333" s="239" t="s">
        <v>276</v>
      </c>
      <c r="G333" s="237"/>
      <c r="H333" s="240">
        <v>12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131</v>
      </c>
      <c r="AU333" s="246" t="s">
        <v>82</v>
      </c>
      <c r="AV333" s="14" t="s">
        <v>82</v>
      </c>
      <c r="AW333" s="14" t="s">
        <v>33</v>
      </c>
      <c r="AX333" s="14" t="s">
        <v>72</v>
      </c>
      <c r="AY333" s="246" t="s">
        <v>118</v>
      </c>
    </row>
    <row r="334" spans="1:51" s="13" customFormat="1" ht="12">
      <c r="A334" s="13"/>
      <c r="B334" s="226"/>
      <c r="C334" s="227"/>
      <c r="D334" s="219" t="s">
        <v>131</v>
      </c>
      <c r="E334" s="228" t="s">
        <v>19</v>
      </c>
      <c r="F334" s="229" t="s">
        <v>205</v>
      </c>
      <c r="G334" s="227"/>
      <c r="H334" s="228" t="s">
        <v>19</v>
      </c>
      <c r="I334" s="230"/>
      <c r="J334" s="227"/>
      <c r="K334" s="227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131</v>
      </c>
      <c r="AU334" s="235" t="s">
        <v>82</v>
      </c>
      <c r="AV334" s="13" t="s">
        <v>80</v>
      </c>
      <c r="AW334" s="13" t="s">
        <v>33</v>
      </c>
      <c r="AX334" s="13" t="s">
        <v>72</v>
      </c>
      <c r="AY334" s="235" t="s">
        <v>118</v>
      </c>
    </row>
    <row r="335" spans="1:51" s="14" customFormat="1" ht="12">
      <c r="A335" s="14"/>
      <c r="B335" s="236"/>
      <c r="C335" s="237"/>
      <c r="D335" s="219" t="s">
        <v>131</v>
      </c>
      <c r="E335" s="238" t="s">
        <v>19</v>
      </c>
      <c r="F335" s="239" t="s">
        <v>277</v>
      </c>
      <c r="G335" s="237"/>
      <c r="H335" s="240">
        <v>92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6" t="s">
        <v>131</v>
      </c>
      <c r="AU335" s="246" t="s">
        <v>82</v>
      </c>
      <c r="AV335" s="14" t="s">
        <v>82</v>
      </c>
      <c r="AW335" s="14" t="s">
        <v>33</v>
      </c>
      <c r="AX335" s="14" t="s">
        <v>72</v>
      </c>
      <c r="AY335" s="246" t="s">
        <v>118</v>
      </c>
    </row>
    <row r="336" spans="1:51" s="15" customFormat="1" ht="12">
      <c r="A336" s="15"/>
      <c r="B336" s="247"/>
      <c r="C336" s="248"/>
      <c r="D336" s="219" t="s">
        <v>131</v>
      </c>
      <c r="E336" s="249" t="s">
        <v>19</v>
      </c>
      <c r="F336" s="250" t="s">
        <v>145</v>
      </c>
      <c r="G336" s="248"/>
      <c r="H336" s="251">
        <v>400.6</v>
      </c>
      <c r="I336" s="252"/>
      <c r="J336" s="248"/>
      <c r="K336" s="248"/>
      <c r="L336" s="253"/>
      <c r="M336" s="254"/>
      <c r="N336" s="255"/>
      <c r="O336" s="255"/>
      <c r="P336" s="255"/>
      <c r="Q336" s="255"/>
      <c r="R336" s="255"/>
      <c r="S336" s="255"/>
      <c r="T336" s="25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7" t="s">
        <v>131</v>
      </c>
      <c r="AU336" s="257" t="s">
        <v>82</v>
      </c>
      <c r="AV336" s="15" t="s">
        <v>125</v>
      </c>
      <c r="AW336" s="15" t="s">
        <v>33</v>
      </c>
      <c r="AX336" s="15" t="s">
        <v>80</v>
      </c>
      <c r="AY336" s="257" t="s">
        <v>118</v>
      </c>
    </row>
    <row r="337" spans="1:65" s="2" customFormat="1" ht="24.15" customHeight="1">
      <c r="A337" s="40"/>
      <c r="B337" s="41"/>
      <c r="C337" s="269" t="s">
        <v>8</v>
      </c>
      <c r="D337" s="269" t="s">
        <v>235</v>
      </c>
      <c r="E337" s="270" t="s">
        <v>289</v>
      </c>
      <c r="F337" s="271" t="s">
        <v>290</v>
      </c>
      <c r="G337" s="272" t="s">
        <v>188</v>
      </c>
      <c r="H337" s="273">
        <v>480.72</v>
      </c>
      <c r="I337" s="274"/>
      <c r="J337" s="275">
        <f>ROUND(I337*H337,2)</f>
        <v>0</v>
      </c>
      <c r="K337" s="271" t="s">
        <v>124</v>
      </c>
      <c r="L337" s="276"/>
      <c r="M337" s="277" t="s">
        <v>19</v>
      </c>
      <c r="N337" s="278" t="s">
        <v>43</v>
      </c>
      <c r="O337" s="86"/>
      <c r="P337" s="215">
        <f>O337*H337</f>
        <v>0</v>
      </c>
      <c r="Q337" s="215">
        <v>0.00023</v>
      </c>
      <c r="R337" s="215">
        <f>Q337*H337</f>
        <v>0.11056560000000001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224</v>
      </c>
      <c r="AT337" s="217" t="s">
        <v>235</v>
      </c>
      <c r="AU337" s="217" t="s">
        <v>82</v>
      </c>
      <c r="AY337" s="19" t="s">
        <v>118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80</v>
      </c>
      <c r="BK337" s="218">
        <f>ROUND(I337*H337,2)</f>
        <v>0</v>
      </c>
      <c r="BL337" s="19" t="s">
        <v>125</v>
      </c>
      <c r="BM337" s="217" t="s">
        <v>291</v>
      </c>
    </row>
    <row r="338" spans="1:47" s="2" customFormat="1" ht="12">
      <c r="A338" s="40"/>
      <c r="B338" s="41"/>
      <c r="C338" s="42"/>
      <c r="D338" s="219" t="s">
        <v>127</v>
      </c>
      <c r="E338" s="42"/>
      <c r="F338" s="220" t="s">
        <v>290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127</v>
      </c>
      <c r="AU338" s="19" t="s">
        <v>82</v>
      </c>
    </row>
    <row r="339" spans="1:51" s="13" customFormat="1" ht="12">
      <c r="A339" s="13"/>
      <c r="B339" s="226"/>
      <c r="C339" s="227"/>
      <c r="D339" s="219" t="s">
        <v>131</v>
      </c>
      <c r="E339" s="228" t="s">
        <v>19</v>
      </c>
      <c r="F339" s="229" t="s">
        <v>193</v>
      </c>
      <c r="G339" s="227"/>
      <c r="H339" s="228" t="s">
        <v>19</v>
      </c>
      <c r="I339" s="230"/>
      <c r="J339" s="227"/>
      <c r="K339" s="227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131</v>
      </c>
      <c r="AU339" s="235" t="s">
        <v>82</v>
      </c>
      <c r="AV339" s="13" t="s">
        <v>80</v>
      </c>
      <c r="AW339" s="13" t="s">
        <v>33</v>
      </c>
      <c r="AX339" s="13" t="s">
        <v>72</v>
      </c>
      <c r="AY339" s="235" t="s">
        <v>118</v>
      </c>
    </row>
    <row r="340" spans="1:51" s="14" customFormat="1" ht="12">
      <c r="A340" s="14"/>
      <c r="B340" s="236"/>
      <c r="C340" s="237"/>
      <c r="D340" s="219" t="s">
        <v>131</v>
      </c>
      <c r="E340" s="238" t="s">
        <v>19</v>
      </c>
      <c r="F340" s="239" t="s">
        <v>270</v>
      </c>
      <c r="G340" s="237"/>
      <c r="H340" s="240">
        <v>22.8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131</v>
      </c>
      <c r="AU340" s="246" t="s">
        <v>82</v>
      </c>
      <c r="AV340" s="14" t="s">
        <v>82</v>
      </c>
      <c r="AW340" s="14" t="s">
        <v>33</v>
      </c>
      <c r="AX340" s="14" t="s">
        <v>72</v>
      </c>
      <c r="AY340" s="246" t="s">
        <v>118</v>
      </c>
    </row>
    <row r="341" spans="1:51" s="13" customFormat="1" ht="12">
      <c r="A341" s="13"/>
      <c r="B341" s="226"/>
      <c r="C341" s="227"/>
      <c r="D341" s="219" t="s">
        <v>131</v>
      </c>
      <c r="E341" s="228" t="s">
        <v>19</v>
      </c>
      <c r="F341" s="229" t="s">
        <v>195</v>
      </c>
      <c r="G341" s="227"/>
      <c r="H341" s="228" t="s">
        <v>19</v>
      </c>
      <c r="I341" s="230"/>
      <c r="J341" s="227"/>
      <c r="K341" s="227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131</v>
      </c>
      <c r="AU341" s="235" t="s">
        <v>82</v>
      </c>
      <c r="AV341" s="13" t="s">
        <v>80</v>
      </c>
      <c r="AW341" s="13" t="s">
        <v>33</v>
      </c>
      <c r="AX341" s="13" t="s">
        <v>72</v>
      </c>
      <c r="AY341" s="235" t="s">
        <v>118</v>
      </c>
    </row>
    <row r="342" spans="1:51" s="14" customFormat="1" ht="12">
      <c r="A342" s="14"/>
      <c r="B342" s="236"/>
      <c r="C342" s="237"/>
      <c r="D342" s="219" t="s">
        <v>131</v>
      </c>
      <c r="E342" s="238" t="s">
        <v>19</v>
      </c>
      <c r="F342" s="239" t="s">
        <v>271</v>
      </c>
      <c r="G342" s="237"/>
      <c r="H342" s="240">
        <v>56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131</v>
      </c>
      <c r="AU342" s="246" t="s">
        <v>82</v>
      </c>
      <c r="AV342" s="14" t="s">
        <v>82</v>
      </c>
      <c r="AW342" s="14" t="s">
        <v>33</v>
      </c>
      <c r="AX342" s="14" t="s">
        <v>72</v>
      </c>
      <c r="AY342" s="246" t="s">
        <v>118</v>
      </c>
    </row>
    <row r="343" spans="1:51" s="13" customFormat="1" ht="12">
      <c r="A343" s="13"/>
      <c r="B343" s="226"/>
      <c r="C343" s="227"/>
      <c r="D343" s="219" t="s">
        <v>131</v>
      </c>
      <c r="E343" s="228" t="s">
        <v>19</v>
      </c>
      <c r="F343" s="229" t="s">
        <v>197</v>
      </c>
      <c r="G343" s="227"/>
      <c r="H343" s="228" t="s">
        <v>19</v>
      </c>
      <c r="I343" s="230"/>
      <c r="J343" s="227"/>
      <c r="K343" s="227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131</v>
      </c>
      <c r="AU343" s="235" t="s">
        <v>82</v>
      </c>
      <c r="AV343" s="13" t="s">
        <v>80</v>
      </c>
      <c r="AW343" s="13" t="s">
        <v>33</v>
      </c>
      <c r="AX343" s="13" t="s">
        <v>72</v>
      </c>
      <c r="AY343" s="235" t="s">
        <v>118</v>
      </c>
    </row>
    <row r="344" spans="1:51" s="14" customFormat="1" ht="12">
      <c r="A344" s="14"/>
      <c r="B344" s="236"/>
      <c r="C344" s="237"/>
      <c r="D344" s="219" t="s">
        <v>131</v>
      </c>
      <c r="E344" s="238" t="s">
        <v>19</v>
      </c>
      <c r="F344" s="239" t="s">
        <v>272</v>
      </c>
      <c r="G344" s="237"/>
      <c r="H344" s="240">
        <v>38.8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131</v>
      </c>
      <c r="AU344" s="246" t="s">
        <v>82</v>
      </c>
      <c r="AV344" s="14" t="s">
        <v>82</v>
      </c>
      <c r="AW344" s="14" t="s">
        <v>33</v>
      </c>
      <c r="AX344" s="14" t="s">
        <v>72</v>
      </c>
      <c r="AY344" s="246" t="s">
        <v>118</v>
      </c>
    </row>
    <row r="345" spans="1:51" s="13" customFormat="1" ht="12">
      <c r="A345" s="13"/>
      <c r="B345" s="226"/>
      <c r="C345" s="227"/>
      <c r="D345" s="219" t="s">
        <v>131</v>
      </c>
      <c r="E345" s="228" t="s">
        <v>19</v>
      </c>
      <c r="F345" s="229" t="s">
        <v>199</v>
      </c>
      <c r="G345" s="227"/>
      <c r="H345" s="228" t="s">
        <v>19</v>
      </c>
      <c r="I345" s="230"/>
      <c r="J345" s="227"/>
      <c r="K345" s="227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131</v>
      </c>
      <c r="AU345" s="235" t="s">
        <v>82</v>
      </c>
      <c r="AV345" s="13" t="s">
        <v>80</v>
      </c>
      <c r="AW345" s="13" t="s">
        <v>33</v>
      </c>
      <c r="AX345" s="13" t="s">
        <v>72</v>
      </c>
      <c r="AY345" s="235" t="s">
        <v>118</v>
      </c>
    </row>
    <row r="346" spans="1:51" s="14" customFormat="1" ht="12">
      <c r="A346" s="14"/>
      <c r="B346" s="236"/>
      <c r="C346" s="237"/>
      <c r="D346" s="219" t="s">
        <v>131</v>
      </c>
      <c r="E346" s="238" t="s">
        <v>19</v>
      </c>
      <c r="F346" s="239" t="s">
        <v>273</v>
      </c>
      <c r="G346" s="237"/>
      <c r="H346" s="240">
        <v>14.4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6" t="s">
        <v>131</v>
      </c>
      <c r="AU346" s="246" t="s">
        <v>82</v>
      </c>
      <c r="AV346" s="14" t="s">
        <v>82</v>
      </c>
      <c r="AW346" s="14" t="s">
        <v>33</v>
      </c>
      <c r="AX346" s="14" t="s">
        <v>72</v>
      </c>
      <c r="AY346" s="246" t="s">
        <v>118</v>
      </c>
    </row>
    <row r="347" spans="1:51" s="13" customFormat="1" ht="12">
      <c r="A347" s="13"/>
      <c r="B347" s="226"/>
      <c r="C347" s="227"/>
      <c r="D347" s="219" t="s">
        <v>131</v>
      </c>
      <c r="E347" s="228" t="s">
        <v>19</v>
      </c>
      <c r="F347" s="229" t="s">
        <v>201</v>
      </c>
      <c r="G347" s="227"/>
      <c r="H347" s="228" t="s">
        <v>19</v>
      </c>
      <c r="I347" s="230"/>
      <c r="J347" s="227"/>
      <c r="K347" s="227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131</v>
      </c>
      <c r="AU347" s="235" t="s">
        <v>82</v>
      </c>
      <c r="AV347" s="13" t="s">
        <v>80</v>
      </c>
      <c r="AW347" s="13" t="s">
        <v>33</v>
      </c>
      <c r="AX347" s="13" t="s">
        <v>72</v>
      </c>
      <c r="AY347" s="235" t="s">
        <v>118</v>
      </c>
    </row>
    <row r="348" spans="1:51" s="14" customFormat="1" ht="12">
      <c r="A348" s="14"/>
      <c r="B348" s="236"/>
      <c r="C348" s="237"/>
      <c r="D348" s="219" t="s">
        <v>131</v>
      </c>
      <c r="E348" s="238" t="s">
        <v>19</v>
      </c>
      <c r="F348" s="239" t="s">
        <v>274</v>
      </c>
      <c r="G348" s="237"/>
      <c r="H348" s="240">
        <v>152.4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131</v>
      </c>
      <c r="AU348" s="246" t="s">
        <v>82</v>
      </c>
      <c r="AV348" s="14" t="s">
        <v>82</v>
      </c>
      <c r="AW348" s="14" t="s">
        <v>33</v>
      </c>
      <c r="AX348" s="14" t="s">
        <v>72</v>
      </c>
      <c r="AY348" s="246" t="s">
        <v>118</v>
      </c>
    </row>
    <row r="349" spans="1:51" s="13" customFormat="1" ht="12">
      <c r="A349" s="13"/>
      <c r="B349" s="226"/>
      <c r="C349" s="227"/>
      <c r="D349" s="219" t="s">
        <v>131</v>
      </c>
      <c r="E349" s="228" t="s">
        <v>19</v>
      </c>
      <c r="F349" s="229" t="s">
        <v>203</v>
      </c>
      <c r="G349" s="227"/>
      <c r="H349" s="228" t="s">
        <v>19</v>
      </c>
      <c r="I349" s="230"/>
      <c r="J349" s="227"/>
      <c r="K349" s="227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131</v>
      </c>
      <c r="AU349" s="235" t="s">
        <v>82</v>
      </c>
      <c r="AV349" s="13" t="s">
        <v>80</v>
      </c>
      <c r="AW349" s="13" t="s">
        <v>33</v>
      </c>
      <c r="AX349" s="13" t="s">
        <v>72</v>
      </c>
      <c r="AY349" s="235" t="s">
        <v>118</v>
      </c>
    </row>
    <row r="350" spans="1:51" s="14" customFormat="1" ht="12">
      <c r="A350" s="14"/>
      <c r="B350" s="236"/>
      <c r="C350" s="237"/>
      <c r="D350" s="219" t="s">
        <v>131</v>
      </c>
      <c r="E350" s="238" t="s">
        <v>19</v>
      </c>
      <c r="F350" s="239" t="s">
        <v>275</v>
      </c>
      <c r="G350" s="237"/>
      <c r="H350" s="240">
        <v>12.2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6" t="s">
        <v>131</v>
      </c>
      <c r="AU350" s="246" t="s">
        <v>82</v>
      </c>
      <c r="AV350" s="14" t="s">
        <v>82</v>
      </c>
      <c r="AW350" s="14" t="s">
        <v>33</v>
      </c>
      <c r="AX350" s="14" t="s">
        <v>72</v>
      </c>
      <c r="AY350" s="246" t="s">
        <v>118</v>
      </c>
    </row>
    <row r="351" spans="1:51" s="13" customFormat="1" ht="12">
      <c r="A351" s="13"/>
      <c r="B351" s="226"/>
      <c r="C351" s="227"/>
      <c r="D351" s="219" t="s">
        <v>131</v>
      </c>
      <c r="E351" s="228" t="s">
        <v>19</v>
      </c>
      <c r="F351" s="229" t="s">
        <v>204</v>
      </c>
      <c r="G351" s="227"/>
      <c r="H351" s="228" t="s">
        <v>19</v>
      </c>
      <c r="I351" s="230"/>
      <c r="J351" s="227"/>
      <c r="K351" s="227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131</v>
      </c>
      <c r="AU351" s="235" t="s">
        <v>82</v>
      </c>
      <c r="AV351" s="13" t="s">
        <v>80</v>
      </c>
      <c r="AW351" s="13" t="s">
        <v>33</v>
      </c>
      <c r="AX351" s="13" t="s">
        <v>72</v>
      </c>
      <c r="AY351" s="235" t="s">
        <v>118</v>
      </c>
    </row>
    <row r="352" spans="1:51" s="14" customFormat="1" ht="12">
      <c r="A352" s="14"/>
      <c r="B352" s="236"/>
      <c r="C352" s="237"/>
      <c r="D352" s="219" t="s">
        <v>131</v>
      </c>
      <c r="E352" s="238" t="s">
        <v>19</v>
      </c>
      <c r="F352" s="239" t="s">
        <v>276</v>
      </c>
      <c r="G352" s="237"/>
      <c r="H352" s="240">
        <v>12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131</v>
      </c>
      <c r="AU352" s="246" t="s">
        <v>82</v>
      </c>
      <c r="AV352" s="14" t="s">
        <v>82</v>
      </c>
      <c r="AW352" s="14" t="s">
        <v>33</v>
      </c>
      <c r="AX352" s="14" t="s">
        <v>72</v>
      </c>
      <c r="AY352" s="246" t="s">
        <v>118</v>
      </c>
    </row>
    <row r="353" spans="1:51" s="13" customFormat="1" ht="12">
      <c r="A353" s="13"/>
      <c r="B353" s="226"/>
      <c r="C353" s="227"/>
      <c r="D353" s="219" t="s">
        <v>131</v>
      </c>
      <c r="E353" s="228" t="s">
        <v>19</v>
      </c>
      <c r="F353" s="229" t="s">
        <v>205</v>
      </c>
      <c r="G353" s="227"/>
      <c r="H353" s="228" t="s">
        <v>19</v>
      </c>
      <c r="I353" s="230"/>
      <c r="J353" s="227"/>
      <c r="K353" s="227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131</v>
      </c>
      <c r="AU353" s="235" t="s">
        <v>82</v>
      </c>
      <c r="AV353" s="13" t="s">
        <v>80</v>
      </c>
      <c r="AW353" s="13" t="s">
        <v>33</v>
      </c>
      <c r="AX353" s="13" t="s">
        <v>72</v>
      </c>
      <c r="AY353" s="235" t="s">
        <v>118</v>
      </c>
    </row>
    <row r="354" spans="1:51" s="14" customFormat="1" ht="12">
      <c r="A354" s="14"/>
      <c r="B354" s="236"/>
      <c r="C354" s="237"/>
      <c r="D354" s="219" t="s">
        <v>131</v>
      </c>
      <c r="E354" s="238" t="s">
        <v>19</v>
      </c>
      <c r="F354" s="239" t="s">
        <v>277</v>
      </c>
      <c r="G354" s="237"/>
      <c r="H354" s="240">
        <v>92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131</v>
      </c>
      <c r="AU354" s="246" t="s">
        <v>82</v>
      </c>
      <c r="AV354" s="14" t="s">
        <v>82</v>
      </c>
      <c r="AW354" s="14" t="s">
        <v>33</v>
      </c>
      <c r="AX354" s="14" t="s">
        <v>72</v>
      </c>
      <c r="AY354" s="246" t="s">
        <v>118</v>
      </c>
    </row>
    <row r="355" spans="1:51" s="15" customFormat="1" ht="12">
      <c r="A355" s="15"/>
      <c r="B355" s="247"/>
      <c r="C355" s="248"/>
      <c r="D355" s="219" t="s">
        <v>131</v>
      </c>
      <c r="E355" s="249" t="s">
        <v>19</v>
      </c>
      <c r="F355" s="250" t="s">
        <v>145</v>
      </c>
      <c r="G355" s="248"/>
      <c r="H355" s="251">
        <v>400.6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7" t="s">
        <v>131</v>
      </c>
      <c r="AU355" s="257" t="s">
        <v>82</v>
      </c>
      <c r="AV355" s="15" t="s">
        <v>125</v>
      </c>
      <c r="AW355" s="15" t="s">
        <v>33</v>
      </c>
      <c r="AX355" s="15" t="s">
        <v>80</v>
      </c>
      <c r="AY355" s="257" t="s">
        <v>118</v>
      </c>
    </row>
    <row r="356" spans="1:51" s="14" customFormat="1" ht="12">
      <c r="A356" s="14"/>
      <c r="B356" s="236"/>
      <c r="C356" s="237"/>
      <c r="D356" s="219" t="s">
        <v>131</v>
      </c>
      <c r="E356" s="237"/>
      <c r="F356" s="239" t="s">
        <v>292</v>
      </c>
      <c r="G356" s="237"/>
      <c r="H356" s="240">
        <v>480.72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131</v>
      </c>
      <c r="AU356" s="246" t="s">
        <v>82</v>
      </c>
      <c r="AV356" s="14" t="s">
        <v>82</v>
      </c>
      <c r="AW356" s="14" t="s">
        <v>4</v>
      </c>
      <c r="AX356" s="14" t="s">
        <v>80</v>
      </c>
      <c r="AY356" s="246" t="s">
        <v>118</v>
      </c>
    </row>
    <row r="357" spans="1:65" s="2" customFormat="1" ht="37.8" customHeight="1">
      <c r="A357" s="40"/>
      <c r="B357" s="41"/>
      <c r="C357" s="206" t="s">
        <v>249</v>
      </c>
      <c r="D357" s="206" t="s">
        <v>120</v>
      </c>
      <c r="E357" s="207" t="s">
        <v>293</v>
      </c>
      <c r="F357" s="208" t="s">
        <v>294</v>
      </c>
      <c r="G357" s="209" t="s">
        <v>148</v>
      </c>
      <c r="H357" s="210">
        <v>254.2</v>
      </c>
      <c r="I357" s="211"/>
      <c r="J357" s="212">
        <f>ROUND(I357*H357,2)</f>
        <v>0</v>
      </c>
      <c r="K357" s="208" t="s">
        <v>124</v>
      </c>
      <c r="L357" s="46"/>
      <c r="M357" s="213" t="s">
        <v>19</v>
      </c>
      <c r="N357" s="214" t="s">
        <v>43</v>
      </c>
      <c r="O357" s="86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125</v>
      </c>
      <c r="AT357" s="217" t="s">
        <v>120</v>
      </c>
      <c r="AU357" s="217" t="s">
        <v>82</v>
      </c>
      <c r="AY357" s="19" t="s">
        <v>118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80</v>
      </c>
      <c r="BK357" s="218">
        <f>ROUND(I357*H357,2)</f>
        <v>0</v>
      </c>
      <c r="BL357" s="19" t="s">
        <v>125</v>
      </c>
      <c r="BM357" s="217" t="s">
        <v>295</v>
      </c>
    </row>
    <row r="358" spans="1:47" s="2" customFormat="1" ht="12">
      <c r="A358" s="40"/>
      <c r="B358" s="41"/>
      <c r="C358" s="42"/>
      <c r="D358" s="219" t="s">
        <v>127</v>
      </c>
      <c r="E358" s="42"/>
      <c r="F358" s="220" t="s">
        <v>296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127</v>
      </c>
      <c r="AU358" s="19" t="s">
        <v>82</v>
      </c>
    </row>
    <row r="359" spans="1:47" s="2" customFormat="1" ht="12">
      <c r="A359" s="40"/>
      <c r="B359" s="41"/>
      <c r="C359" s="42"/>
      <c r="D359" s="224" t="s">
        <v>129</v>
      </c>
      <c r="E359" s="42"/>
      <c r="F359" s="225" t="s">
        <v>297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129</v>
      </c>
      <c r="AU359" s="19" t="s">
        <v>82</v>
      </c>
    </row>
    <row r="360" spans="1:51" s="14" customFormat="1" ht="12">
      <c r="A360" s="14"/>
      <c r="B360" s="236"/>
      <c r="C360" s="237"/>
      <c r="D360" s="219" t="s">
        <v>131</v>
      </c>
      <c r="E360" s="238" t="s">
        <v>19</v>
      </c>
      <c r="F360" s="239" t="s">
        <v>298</v>
      </c>
      <c r="G360" s="237"/>
      <c r="H360" s="240">
        <v>254.2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6" t="s">
        <v>131</v>
      </c>
      <c r="AU360" s="246" t="s">
        <v>82</v>
      </c>
      <c r="AV360" s="14" t="s">
        <v>82</v>
      </c>
      <c r="AW360" s="14" t="s">
        <v>33</v>
      </c>
      <c r="AX360" s="14" t="s">
        <v>80</v>
      </c>
      <c r="AY360" s="246" t="s">
        <v>118</v>
      </c>
    </row>
    <row r="361" spans="1:65" s="2" customFormat="1" ht="37.8" customHeight="1">
      <c r="A361" s="40"/>
      <c r="B361" s="41"/>
      <c r="C361" s="206" t="s">
        <v>299</v>
      </c>
      <c r="D361" s="206" t="s">
        <v>120</v>
      </c>
      <c r="E361" s="207" t="s">
        <v>300</v>
      </c>
      <c r="F361" s="208" t="s">
        <v>301</v>
      </c>
      <c r="G361" s="209" t="s">
        <v>148</v>
      </c>
      <c r="H361" s="210">
        <v>4067.2</v>
      </c>
      <c r="I361" s="211"/>
      <c r="J361" s="212">
        <f>ROUND(I361*H361,2)</f>
        <v>0</v>
      </c>
      <c r="K361" s="208" t="s">
        <v>124</v>
      </c>
      <c r="L361" s="46"/>
      <c r="M361" s="213" t="s">
        <v>19</v>
      </c>
      <c r="N361" s="214" t="s">
        <v>43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125</v>
      </c>
      <c r="AT361" s="217" t="s">
        <v>120</v>
      </c>
      <c r="AU361" s="217" t="s">
        <v>82</v>
      </c>
      <c r="AY361" s="19" t="s">
        <v>118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80</v>
      </c>
      <c r="BK361" s="218">
        <f>ROUND(I361*H361,2)</f>
        <v>0</v>
      </c>
      <c r="BL361" s="19" t="s">
        <v>125</v>
      </c>
      <c r="BM361" s="217" t="s">
        <v>302</v>
      </c>
    </row>
    <row r="362" spans="1:47" s="2" customFormat="1" ht="12">
      <c r="A362" s="40"/>
      <c r="B362" s="41"/>
      <c r="C362" s="42"/>
      <c r="D362" s="219" t="s">
        <v>127</v>
      </c>
      <c r="E362" s="42"/>
      <c r="F362" s="220" t="s">
        <v>303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127</v>
      </c>
      <c r="AU362" s="19" t="s">
        <v>82</v>
      </c>
    </row>
    <row r="363" spans="1:47" s="2" customFormat="1" ht="12">
      <c r="A363" s="40"/>
      <c r="B363" s="41"/>
      <c r="C363" s="42"/>
      <c r="D363" s="224" t="s">
        <v>129</v>
      </c>
      <c r="E363" s="42"/>
      <c r="F363" s="225" t="s">
        <v>304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129</v>
      </c>
      <c r="AU363" s="19" t="s">
        <v>82</v>
      </c>
    </row>
    <row r="364" spans="1:51" s="14" customFormat="1" ht="12">
      <c r="A364" s="14"/>
      <c r="B364" s="236"/>
      <c r="C364" s="237"/>
      <c r="D364" s="219" t="s">
        <v>131</v>
      </c>
      <c r="E364" s="238" t="s">
        <v>19</v>
      </c>
      <c r="F364" s="239" t="s">
        <v>305</v>
      </c>
      <c r="G364" s="237"/>
      <c r="H364" s="240">
        <v>4067.2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6" t="s">
        <v>131</v>
      </c>
      <c r="AU364" s="246" t="s">
        <v>82</v>
      </c>
      <c r="AV364" s="14" t="s">
        <v>82</v>
      </c>
      <c r="AW364" s="14" t="s">
        <v>33</v>
      </c>
      <c r="AX364" s="14" t="s">
        <v>80</v>
      </c>
      <c r="AY364" s="246" t="s">
        <v>118</v>
      </c>
    </row>
    <row r="365" spans="1:65" s="2" customFormat="1" ht="24.15" customHeight="1">
      <c r="A365" s="40"/>
      <c r="B365" s="41"/>
      <c r="C365" s="206" t="s">
        <v>306</v>
      </c>
      <c r="D365" s="206" t="s">
        <v>120</v>
      </c>
      <c r="E365" s="207" t="s">
        <v>307</v>
      </c>
      <c r="F365" s="208" t="s">
        <v>308</v>
      </c>
      <c r="G365" s="209" t="s">
        <v>148</v>
      </c>
      <c r="H365" s="210">
        <v>254.2</v>
      </c>
      <c r="I365" s="211"/>
      <c r="J365" s="212">
        <f>ROUND(I365*H365,2)</f>
        <v>0</v>
      </c>
      <c r="K365" s="208" t="s">
        <v>124</v>
      </c>
      <c r="L365" s="46"/>
      <c r="M365" s="213" t="s">
        <v>19</v>
      </c>
      <c r="N365" s="214" t="s">
        <v>43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125</v>
      </c>
      <c r="AT365" s="217" t="s">
        <v>120</v>
      </c>
      <c r="AU365" s="217" t="s">
        <v>82</v>
      </c>
      <c r="AY365" s="19" t="s">
        <v>118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80</v>
      </c>
      <c r="BK365" s="218">
        <f>ROUND(I365*H365,2)</f>
        <v>0</v>
      </c>
      <c r="BL365" s="19" t="s">
        <v>125</v>
      </c>
      <c r="BM365" s="217" t="s">
        <v>309</v>
      </c>
    </row>
    <row r="366" spans="1:47" s="2" customFormat="1" ht="12">
      <c r="A366" s="40"/>
      <c r="B366" s="41"/>
      <c r="C366" s="42"/>
      <c r="D366" s="219" t="s">
        <v>127</v>
      </c>
      <c r="E366" s="42"/>
      <c r="F366" s="220" t="s">
        <v>310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127</v>
      </c>
      <c r="AU366" s="19" t="s">
        <v>82</v>
      </c>
    </row>
    <row r="367" spans="1:47" s="2" customFormat="1" ht="12">
      <c r="A367" s="40"/>
      <c r="B367" s="41"/>
      <c r="C367" s="42"/>
      <c r="D367" s="224" t="s">
        <v>129</v>
      </c>
      <c r="E367" s="42"/>
      <c r="F367" s="225" t="s">
        <v>311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129</v>
      </c>
      <c r="AU367" s="19" t="s">
        <v>82</v>
      </c>
    </row>
    <row r="368" spans="1:65" s="2" customFormat="1" ht="33" customHeight="1">
      <c r="A368" s="40"/>
      <c r="B368" s="41"/>
      <c r="C368" s="206" t="s">
        <v>312</v>
      </c>
      <c r="D368" s="206" t="s">
        <v>120</v>
      </c>
      <c r="E368" s="207" t="s">
        <v>313</v>
      </c>
      <c r="F368" s="208" t="s">
        <v>314</v>
      </c>
      <c r="G368" s="209" t="s">
        <v>315</v>
      </c>
      <c r="H368" s="210">
        <v>457.56</v>
      </c>
      <c r="I368" s="211"/>
      <c r="J368" s="212">
        <f>ROUND(I368*H368,2)</f>
        <v>0</v>
      </c>
      <c r="K368" s="208" t="s">
        <v>124</v>
      </c>
      <c r="L368" s="46"/>
      <c r="M368" s="213" t="s">
        <v>19</v>
      </c>
      <c r="N368" s="214" t="s">
        <v>43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125</v>
      </c>
      <c r="AT368" s="217" t="s">
        <v>120</v>
      </c>
      <c r="AU368" s="217" t="s">
        <v>82</v>
      </c>
      <c r="AY368" s="19" t="s">
        <v>118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80</v>
      </c>
      <c r="BK368" s="218">
        <f>ROUND(I368*H368,2)</f>
        <v>0</v>
      </c>
      <c r="BL368" s="19" t="s">
        <v>125</v>
      </c>
      <c r="BM368" s="217" t="s">
        <v>316</v>
      </c>
    </row>
    <row r="369" spans="1:47" s="2" customFormat="1" ht="12">
      <c r="A369" s="40"/>
      <c r="B369" s="41"/>
      <c r="C369" s="42"/>
      <c r="D369" s="219" t="s">
        <v>127</v>
      </c>
      <c r="E369" s="42"/>
      <c r="F369" s="220" t="s">
        <v>317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127</v>
      </c>
      <c r="AU369" s="19" t="s">
        <v>82</v>
      </c>
    </row>
    <row r="370" spans="1:47" s="2" customFormat="1" ht="12">
      <c r="A370" s="40"/>
      <c r="B370" s="41"/>
      <c r="C370" s="42"/>
      <c r="D370" s="224" t="s">
        <v>129</v>
      </c>
      <c r="E370" s="42"/>
      <c r="F370" s="225" t="s">
        <v>318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129</v>
      </c>
      <c r="AU370" s="19" t="s">
        <v>82</v>
      </c>
    </row>
    <row r="371" spans="1:51" s="14" customFormat="1" ht="12">
      <c r="A371" s="14"/>
      <c r="B371" s="236"/>
      <c r="C371" s="237"/>
      <c r="D371" s="219" t="s">
        <v>131</v>
      </c>
      <c r="E371" s="238" t="s">
        <v>19</v>
      </c>
      <c r="F371" s="239" t="s">
        <v>319</v>
      </c>
      <c r="G371" s="237"/>
      <c r="H371" s="240">
        <v>457.56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6" t="s">
        <v>131</v>
      </c>
      <c r="AU371" s="246" t="s">
        <v>82</v>
      </c>
      <c r="AV371" s="14" t="s">
        <v>82</v>
      </c>
      <c r="AW371" s="14" t="s">
        <v>33</v>
      </c>
      <c r="AX371" s="14" t="s">
        <v>80</v>
      </c>
      <c r="AY371" s="246" t="s">
        <v>118</v>
      </c>
    </row>
    <row r="372" spans="1:63" s="12" customFormat="1" ht="22.8" customHeight="1">
      <c r="A372" s="12"/>
      <c r="B372" s="190"/>
      <c r="C372" s="191"/>
      <c r="D372" s="192" t="s">
        <v>71</v>
      </c>
      <c r="E372" s="204" t="s">
        <v>82</v>
      </c>
      <c r="F372" s="204" t="s">
        <v>320</v>
      </c>
      <c r="G372" s="191"/>
      <c r="H372" s="191"/>
      <c r="I372" s="194"/>
      <c r="J372" s="205">
        <f>BK372</f>
        <v>0</v>
      </c>
      <c r="K372" s="191"/>
      <c r="L372" s="196"/>
      <c r="M372" s="197"/>
      <c r="N372" s="198"/>
      <c r="O372" s="198"/>
      <c r="P372" s="199">
        <f>SUM(P373:P396)</f>
        <v>0</v>
      </c>
      <c r="Q372" s="198"/>
      <c r="R372" s="199">
        <f>SUM(R373:R396)</f>
        <v>11.577801999999998</v>
      </c>
      <c r="S372" s="198"/>
      <c r="T372" s="200">
        <f>SUM(T373:T396)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1" t="s">
        <v>80</v>
      </c>
      <c r="AT372" s="202" t="s">
        <v>71</v>
      </c>
      <c r="AU372" s="202" t="s">
        <v>80</v>
      </c>
      <c r="AY372" s="201" t="s">
        <v>118</v>
      </c>
      <c r="BK372" s="203">
        <f>SUM(BK373:BK396)</f>
        <v>0</v>
      </c>
    </row>
    <row r="373" spans="1:65" s="2" customFormat="1" ht="24.15" customHeight="1">
      <c r="A373" s="40"/>
      <c r="B373" s="41"/>
      <c r="C373" s="206" t="s">
        <v>321</v>
      </c>
      <c r="D373" s="206" t="s">
        <v>120</v>
      </c>
      <c r="E373" s="207" t="s">
        <v>322</v>
      </c>
      <c r="F373" s="208" t="s">
        <v>323</v>
      </c>
      <c r="G373" s="209" t="s">
        <v>148</v>
      </c>
      <c r="H373" s="210">
        <v>4.6</v>
      </c>
      <c r="I373" s="211"/>
      <c r="J373" s="212">
        <f>ROUND(I373*H373,2)</f>
        <v>0</v>
      </c>
      <c r="K373" s="208" t="s">
        <v>124</v>
      </c>
      <c r="L373" s="46"/>
      <c r="M373" s="213" t="s">
        <v>19</v>
      </c>
      <c r="N373" s="214" t="s">
        <v>43</v>
      </c>
      <c r="O373" s="86"/>
      <c r="P373" s="215">
        <f>O373*H373</f>
        <v>0</v>
      </c>
      <c r="Q373" s="215">
        <v>2.50187</v>
      </c>
      <c r="R373" s="215">
        <f>Q373*H373</f>
        <v>11.508601999999998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125</v>
      </c>
      <c r="AT373" s="217" t="s">
        <v>120</v>
      </c>
      <c r="AU373" s="217" t="s">
        <v>82</v>
      </c>
      <c r="AY373" s="19" t="s">
        <v>118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80</v>
      </c>
      <c r="BK373" s="218">
        <f>ROUND(I373*H373,2)</f>
        <v>0</v>
      </c>
      <c r="BL373" s="19" t="s">
        <v>125</v>
      </c>
      <c r="BM373" s="217" t="s">
        <v>324</v>
      </c>
    </row>
    <row r="374" spans="1:47" s="2" customFormat="1" ht="12">
      <c r="A374" s="40"/>
      <c r="B374" s="41"/>
      <c r="C374" s="42"/>
      <c r="D374" s="219" t="s">
        <v>127</v>
      </c>
      <c r="E374" s="42"/>
      <c r="F374" s="220" t="s">
        <v>325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127</v>
      </c>
      <c r="AU374" s="19" t="s">
        <v>82</v>
      </c>
    </row>
    <row r="375" spans="1:47" s="2" customFormat="1" ht="12">
      <c r="A375" s="40"/>
      <c r="B375" s="41"/>
      <c r="C375" s="42"/>
      <c r="D375" s="224" t="s">
        <v>129</v>
      </c>
      <c r="E375" s="42"/>
      <c r="F375" s="225" t="s">
        <v>326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129</v>
      </c>
      <c r="AU375" s="19" t="s">
        <v>82</v>
      </c>
    </row>
    <row r="376" spans="1:51" s="13" customFormat="1" ht="12">
      <c r="A376" s="13"/>
      <c r="B376" s="226"/>
      <c r="C376" s="227"/>
      <c r="D376" s="219" t="s">
        <v>131</v>
      </c>
      <c r="E376" s="228" t="s">
        <v>19</v>
      </c>
      <c r="F376" s="229" t="s">
        <v>141</v>
      </c>
      <c r="G376" s="227"/>
      <c r="H376" s="228" t="s">
        <v>19</v>
      </c>
      <c r="I376" s="230"/>
      <c r="J376" s="227"/>
      <c r="K376" s="227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131</v>
      </c>
      <c r="AU376" s="235" t="s">
        <v>82</v>
      </c>
      <c r="AV376" s="13" t="s">
        <v>80</v>
      </c>
      <c r="AW376" s="13" t="s">
        <v>33</v>
      </c>
      <c r="AX376" s="13" t="s">
        <v>72</v>
      </c>
      <c r="AY376" s="235" t="s">
        <v>118</v>
      </c>
    </row>
    <row r="377" spans="1:51" s="14" customFormat="1" ht="12">
      <c r="A377" s="14"/>
      <c r="B377" s="236"/>
      <c r="C377" s="237"/>
      <c r="D377" s="219" t="s">
        <v>131</v>
      </c>
      <c r="E377" s="238" t="s">
        <v>19</v>
      </c>
      <c r="F377" s="239" t="s">
        <v>327</v>
      </c>
      <c r="G377" s="237"/>
      <c r="H377" s="240">
        <v>0.6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6" t="s">
        <v>131</v>
      </c>
      <c r="AU377" s="246" t="s">
        <v>82</v>
      </c>
      <c r="AV377" s="14" t="s">
        <v>82</v>
      </c>
      <c r="AW377" s="14" t="s">
        <v>33</v>
      </c>
      <c r="AX377" s="14" t="s">
        <v>72</v>
      </c>
      <c r="AY377" s="246" t="s">
        <v>118</v>
      </c>
    </row>
    <row r="378" spans="1:51" s="13" customFormat="1" ht="12">
      <c r="A378" s="13"/>
      <c r="B378" s="226"/>
      <c r="C378" s="227"/>
      <c r="D378" s="219" t="s">
        <v>131</v>
      </c>
      <c r="E378" s="228" t="s">
        <v>19</v>
      </c>
      <c r="F378" s="229" t="s">
        <v>328</v>
      </c>
      <c r="G378" s="227"/>
      <c r="H378" s="228" t="s">
        <v>19</v>
      </c>
      <c r="I378" s="230"/>
      <c r="J378" s="227"/>
      <c r="K378" s="227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131</v>
      </c>
      <c r="AU378" s="235" t="s">
        <v>82</v>
      </c>
      <c r="AV378" s="13" t="s">
        <v>80</v>
      </c>
      <c r="AW378" s="13" t="s">
        <v>33</v>
      </c>
      <c r="AX378" s="13" t="s">
        <v>72</v>
      </c>
      <c r="AY378" s="235" t="s">
        <v>118</v>
      </c>
    </row>
    <row r="379" spans="1:51" s="14" customFormat="1" ht="12">
      <c r="A379" s="14"/>
      <c r="B379" s="236"/>
      <c r="C379" s="237"/>
      <c r="D379" s="219" t="s">
        <v>131</v>
      </c>
      <c r="E379" s="238" t="s">
        <v>19</v>
      </c>
      <c r="F379" s="239" t="s">
        <v>125</v>
      </c>
      <c r="G379" s="237"/>
      <c r="H379" s="240">
        <v>4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6" t="s">
        <v>131</v>
      </c>
      <c r="AU379" s="246" t="s">
        <v>82</v>
      </c>
      <c r="AV379" s="14" t="s">
        <v>82</v>
      </c>
      <c r="AW379" s="14" t="s">
        <v>33</v>
      </c>
      <c r="AX379" s="14" t="s">
        <v>72</v>
      </c>
      <c r="AY379" s="246" t="s">
        <v>118</v>
      </c>
    </row>
    <row r="380" spans="1:51" s="15" customFormat="1" ht="12">
      <c r="A380" s="15"/>
      <c r="B380" s="247"/>
      <c r="C380" s="248"/>
      <c r="D380" s="219" t="s">
        <v>131</v>
      </c>
      <c r="E380" s="249" t="s">
        <v>19</v>
      </c>
      <c r="F380" s="250" t="s">
        <v>145</v>
      </c>
      <c r="G380" s="248"/>
      <c r="H380" s="251">
        <v>4.6</v>
      </c>
      <c r="I380" s="252"/>
      <c r="J380" s="248"/>
      <c r="K380" s="248"/>
      <c r="L380" s="253"/>
      <c r="M380" s="254"/>
      <c r="N380" s="255"/>
      <c r="O380" s="255"/>
      <c r="P380" s="255"/>
      <c r="Q380" s="255"/>
      <c r="R380" s="255"/>
      <c r="S380" s="255"/>
      <c r="T380" s="256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7" t="s">
        <v>131</v>
      </c>
      <c r="AU380" s="257" t="s">
        <v>82</v>
      </c>
      <c r="AV380" s="15" t="s">
        <v>125</v>
      </c>
      <c r="AW380" s="15" t="s">
        <v>33</v>
      </c>
      <c r="AX380" s="15" t="s">
        <v>80</v>
      </c>
      <c r="AY380" s="257" t="s">
        <v>118</v>
      </c>
    </row>
    <row r="381" spans="1:65" s="2" customFormat="1" ht="16.5" customHeight="1">
      <c r="A381" s="40"/>
      <c r="B381" s="41"/>
      <c r="C381" s="206" t="s">
        <v>7</v>
      </c>
      <c r="D381" s="206" t="s">
        <v>120</v>
      </c>
      <c r="E381" s="207" t="s">
        <v>329</v>
      </c>
      <c r="F381" s="208" t="s">
        <v>330</v>
      </c>
      <c r="G381" s="209" t="s">
        <v>123</v>
      </c>
      <c r="H381" s="210">
        <v>20</v>
      </c>
      <c r="I381" s="211"/>
      <c r="J381" s="212">
        <f>ROUND(I381*H381,2)</f>
        <v>0</v>
      </c>
      <c r="K381" s="208" t="s">
        <v>124</v>
      </c>
      <c r="L381" s="46"/>
      <c r="M381" s="213" t="s">
        <v>19</v>
      </c>
      <c r="N381" s="214" t="s">
        <v>43</v>
      </c>
      <c r="O381" s="86"/>
      <c r="P381" s="215">
        <f>O381*H381</f>
        <v>0</v>
      </c>
      <c r="Q381" s="215">
        <v>0.00346</v>
      </c>
      <c r="R381" s="215">
        <f>Q381*H381</f>
        <v>0.0692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125</v>
      </c>
      <c r="AT381" s="217" t="s">
        <v>120</v>
      </c>
      <c r="AU381" s="217" t="s">
        <v>82</v>
      </c>
      <c r="AY381" s="19" t="s">
        <v>118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80</v>
      </c>
      <c r="BK381" s="218">
        <f>ROUND(I381*H381,2)</f>
        <v>0</v>
      </c>
      <c r="BL381" s="19" t="s">
        <v>125</v>
      </c>
      <c r="BM381" s="217" t="s">
        <v>331</v>
      </c>
    </row>
    <row r="382" spans="1:47" s="2" customFormat="1" ht="12">
      <c r="A382" s="40"/>
      <c r="B382" s="41"/>
      <c r="C382" s="42"/>
      <c r="D382" s="219" t="s">
        <v>127</v>
      </c>
      <c r="E382" s="42"/>
      <c r="F382" s="220" t="s">
        <v>332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127</v>
      </c>
      <c r="AU382" s="19" t="s">
        <v>82</v>
      </c>
    </row>
    <row r="383" spans="1:47" s="2" customFormat="1" ht="12">
      <c r="A383" s="40"/>
      <c r="B383" s="41"/>
      <c r="C383" s="42"/>
      <c r="D383" s="224" t="s">
        <v>129</v>
      </c>
      <c r="E383" s="42"/>
      <c r="F383" s="225" t="s">
        <v>333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129</v>
      </c>
      <c r="AU383" s="19" t="s">
        <v>82</v>
      </c>
    </row>
    <row r="384" spans="1:51" s="13" customFormat="1" ht="12">
      <c r="A384" s="13"/>
      <c r="B384" s="226"/>
      <c r="C384" s="227"/>
      <c r="D384" s="219" t="s">
        <v>131</v>
      </c>
      <c r="E384" s="228" t="s">
        <v>19</v>
      </c>
      <c r="F384" s="229" t="s">
        <v>141</v>
      </c>
      <c r="G384" s="227"/>
      <c r="H384" s="228" t="s">
        <v>19</v>
      </c>
      <c r="I384" s="230"/>
      <c r="J384" s="227"/>
      <c r="K384" s="227"/>
      <c r="L384" s="231"/>
      <c r="M384" s="232"/>
      <c r="N384" s="233"/>
      <c r="O384" s="233"/>
      <c r="P384" s="233"/>
      <c r="Q384" s="233"/>
      <c r="R384" s="233"/>
      <c r="S384" s="233"/>
      <c r="T384" s="23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5" t="s">
        <v>131</v>
      </c>
      <c r="AU384" s="235" t="s">
        <v>82</v>
      </c>
      <c r="AV384" s="13" t="s">
        <v>80</v>
      </c>
      <c r="AW384" s="13" t="s">
        <v>33</v>
      </c>
      <c r="AX384" s="13" t="s">
        <v>72</v>
      </c>
      <c r="AY384" s="235" t="s">
        <v>118</v>
      </c>
    </row>
    <row r="385" spans="1:51" s="14" customFormat="1" ht="12">
      <c r="A385" s="14"/>
      <c r="B385" s="236"/>
      <c r="C385" s="237"/>
      <c r="D385" s="219" t="s">
        <v>131</v>
      </c>
      <c r="E385" s="238" t="s">
        <v>19</v>
      </c>
      <c r="F385" s="239" t="s">
        <v>82</v>
      </c>
      <c r="G385" s="237"/>
      <c r="H385" s="240">
        <v>2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6" t="s">
        <v>131</v>
      </c>
      <c r="AU385" s="246" t="s">
        <v>82</v>
      </c>
      <c r="AV385" s="14" t="s">
        <v>82</v>
      </c>
      <c r="AW385" s="14" t="s">
        <v>33</v>
      </c>
      <c r="AX385" s="14" t="s">
        <v>72</v>
      </c>
      <c r="AY385" s="246" t="s">
        <v>118</v>
      </c>
    </row>
    <row r="386" spans="1:51" s="13" customFormat="1" ht="12">
      <c r="A386" s="13"/>
      <c r="B386" s="226"/>
      <c r="C386" s="227"/>
      <c r="D386" s="219" t="s">
        <v>131</v>
      </c>
      <c r="E386" s="228" t="s">
        <v>19</v>
      </c>
      <c r="F386" s="229" t="s">
        <v>328</v>
      </c>
      <c r="G386" s="227"/>
      <c r="H386" s="228" t="s">
        <v>19</v>
      </c>
      <c r="I386" s="230"/>
      <c r="J386" s="227"/>
      <c r="K386" s="227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131</v>
      </c>
      <c r="AU386" s="235" t="s">
        <v>82</v>
      </c>
      <c r="AV386" s="13" t="s">
        <v>80</v>
      </c>
      <c r="AW386" s="13" t="s">
        <v>33</v>
      </c>
      <c r="AX386" s="13" t="s">
        <v>72</v>
      </c>
      <c r="AY386" s="235" t="s">
        <v>118</v>
      </c>
    </row>
    <row r="387" spans="1:51" s="14" customFormat="1" ht="12">
      <c r="A387" s="14"/>
      <c r="B387" s="236"/>
      <c r="C387" s="237"/>
      <c r="D387" s="219" t="s">
        <v>131</v>
      </c>
      <c r="E387" s="238" t="s">
        <v>19</v>
      </c>
      <c r="F387" s="239" t="s">
        <v>306</v>
      </c>
      <c r="G387" s="237"/>
      <c r="H387" s="240">
        <v>18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131</v>
      </c>
      <c r="AU387" s="246" t="s">
        <v>82</v>
      </c>
      <c r="AV387" s="14" t="s">
        <v>82</v>
      </c>
      <c r="AW387" s="14" t="s">
        <v>33</v>
      </c>
      <c r="AX387" s="14" t="s">
        <v>72</v>
      </c>
      <c r="AY387" s="246" t="s">
        <v>118</v>
      </c>
    </row>
    <row r="388" spans="1:51" s="15" customFormat="1" ht="12">
      <c r="A388" s="15"/>
      <c r="B388" s="247"/>
      <c r="C388" s="248"/>
      <c r="D388" s="219" t="s">
        <v>131</v>
      </c>
      <c r="E388" s="249" t="s">
        <v>19</v>
      </c>
      <c r="F388" s="250" t="s">
        <v>145</v>
      </c>
      <c r="G388" s="248"/>
      <c r="H388" s="251">
        <v>20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7" t="s">
        <v>131</v>
      </c>
      <c r="AU388" s="257" t="s">
        <v>82</v>
      </c>
      <c r="AV388" s="15" t="s">
        <v>125</v>
      </c>
      <c r="AW388" s="15" t="s">
        <v>33</v>
      </c>
      <c r="AX388" s="15" t="s">
        <v>80</v>
      </c>
      <c r="AY388" s="257" t="s">
        <v>118</v>
      </c>
    </row>
    <row r="389" spans="1:65" s="2" customFormat="1" ht="21.75" customHeight="1">
      <c r="A389" s="40"/>
      <c r="B389" s="41"/>
      <c r="C389" s="206" t="s">
        <v>334</v>
      </c>
      <c r="D389" s="206" t="s">
        <v>120</v>
      </c>
      <c r="E389" s="207" t="s">
        <v>335</v>
      </c>
      <c r="F389" s="208" t="s">
        <v>336</v>
      </c>
      <c r="G389" s="209" t="s">
        <v>123</v>
      </c>
      <c r="H389" s="210">
        <v>20</v>
      </c>
      <c r="I389" s="211"/>
      <c r="J389" s="212">
        <f>ROUND(I389*H389,2)</f>
        <v>0</v>
      </c>
      <c r="K389" s="208" t="s">
        <v>124</v>
      </c>
      <c r="L389" s="46"/>
      <c r="M389" s="213" t="s">
        <v>19</v>
      </c>
      <c r="N389" s="214" t="s">
        <v>43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125</v>
      </c>
      <c r="AT389" s="217" t="s">
        <v>120</v>
      </c>
      <c r="AU389" s="217" t="s">
        <v>82</v>
      </c>
      <c r="AY389" s="19" t="s">
        <v>118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125</v>
      </c>
      <c r="BM389" s="217" t="s">
        <v>337</v>
      </c>
    </row>
    <row r="390" spans="1:47" s="2" customFormat="1" ht="12">
      <c r="A390" s="40"/>
      <c r="B390" s="41"/>
      <c r="C390" s="42"/>
      <c r="D390" s="219" t="s">
        <v>127</v>
      </c>
      <c r="E390" s="42"/>
      <c r="F390" s="220" t="s">
        <v>338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127</v>
      </c>
      <c r="AU390" s="19" t="s">
        <v>82</v>
      </c>
    </row>
    <row r="391" spans="1:47" s="2" customFormat="1" ht="12">
      <c r="A391" s="40"/>
      <c r="B391" s="41"/>
      <c r="C391" s="42"/>
      <c r="D391" s="224" t="s">
        <v>129</v>
      </c>
      <c r="E391" s="42"/>
      <c r="F391" s="225" t="s">
        <v>339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129</v>
      </c>
      <c r="AU391" s="19" t="s">
        <v>82</v>
      </c>
    </row>
    <row r="392" spans="1:51" s="13" customFormat="1" ht="12">
      <c r="A392" s="13"/>
      <c r="B392" s="226"/>
      <c r="C392" s="227"/>
      <c r="D392" s="219" t="s">
        <v>131</v>
      </c>
      <c r="E392" s="228" t="s">
        <v>19</v>
      </c>
      <c r="F392" s="229" t="s">
        <v>141</v>
      </c>
      <c r="G392" s="227"/>
      <c r="H392" s="228" t="s">
        <v>19</v>
      </c>
      <c r="I392" s="230"/>
      <c r="J392" s="227"/>
      <c r="K392" s="227"/>
      <c r="L392" s="231"/>
      <c r="M392" s="232"/>
      <c r="N392" s="233"/>
      <c r="O392" s="233"/>
      <c r="P392" s="233"/>
      <c r="Q392" s="233"/>
      <c r="R392" s="233"/>
      <c r="S392" s="233"/>
      <c r="T392" s="23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5" t="s">
        <v>131</v>
      </c>
      <c r="AU392" s="235" t="s">
        <v>82</v>
      </c>
      <c r="AV392" s="13" t="s">
        <v>80</v>
      </c>
      <c r="AW392" s="13" t="s">
        <v>33</v>
      </c>
      <c r="AX392" s="13" t="s">
        <v>72</v>
      </c>
      <c r="AY392" s="235" t="s">
        <v>118</v>
      </c>
    </row>
    <row r="393" spans="1:51" s="14" customFormat="1" ht="12">
      <c r="A393" s="14"/>
      <c r="B393" s="236"/>
      <c r="C393" s="237"/>
      <c r="D393" s="219" t="s">
        <v>131</v>
      </c>
      <c r="E393" s="238" t="s">
        <v>19</v>
      </c>
      <c r="F393" s="239" t="s">
        <v>82</v>
      </c>
      <c r="G393" s="237"/>
      <c r="H393" s="240">
        <v>2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6" t="s">
        <v>131</v>
      </c>
      <c r="AU393" s="246" t="s">
        <v>82</v>
      </c>
      <c r="AV393" s="14" t="s">
        <v>82</v>
      </c>
      <c r="AW393" s="14" t="s">
        <v>33</v>
      </c>
      <c r="AX393" s="14" t="s">
        <v>72</v>
      </c>
      <c r="AY393" s="246" t="s">
        <v>118</v>
      </c>
    </row>
    <row r="394" spans="1:51" s="13" customFormat="1" ht="12">
      <c r="A394" s="13"/>
      <c r="B394" s="226"/>
      <c r="C394" s="227"/>
      <c r="D394" s="219" t="s">
        <v>131</v>
      </c>
      <c r="E394" s="228" t="s">
        <v>19</v>
      </c>
      <c r="F394" s="229" t="s">
        <v>328</v>
      </c>
      <c r="G394" s="227"/>
      <c r="H394" s="228" t="s">
        <v>19</v>
      </c>
      <c r="I394" s="230"/>
      <c r="J394" s="227"/>
      <c r="K394" s="227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131</v>
      </c>
      <c r="AU394" s="235" t="s">
        <v>82</v>
      </c>
      <c r="AV394" s="13" t="s">
        <v>80</v>
      </c>
      <c r="AW394" s="13" t="s">
        <v>33</v>
      </c>
      <c r="AX394" s="13" t="s">
        <v>72</v>
      </c>
      <c r="AY394" s="235" t="s">
        <v>118</v>
      </c>
    </row>
    <row r="395" spans="1:51" s="14" customFormat="1" ht="12">
      <c r="A395" s="14"/>
      <c r="B395" s="236"/>
      <c r="C395" s="237"/>
      <c r="D395" s="219" t="s">
        <v>131</v>
      </c>
      <c r="E395" s="238" t="s">
        <v>19</v>
      </c>
      <c r="F395" s="239" t="s">
        <v>306</v>
      </c>
      <c r="G395" s="237"/>
      <c r="H395" s="240">
        <v>18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6" t="s">
        <v>131</v>
      </c>
      <c r="AU395" s="246" t="s">
        <v>82</v>
      </c>
      <c r="AV395" s="14" t="s">
        <v>82</v>
      </c>
      <c r="AW395" s="14" t="s">
        <v>33</v>
      </c>
      <c r="AX395" s="14" t="s">
        <v>72</v>
      </c>
      <c r="AY395" s="246" t="s">
        <v>118</v>
      </c>
    </row>
    <row r="396" spans="1:51" s="15" customFormat="1" ht="12">
      <c r="A396" s="15"/>
      <c r="B396" s="247"/>
      <c r="C396" s="248"/>
      <c r="D396" s="219" t="s">
        <v>131</v>
      </c>
      <c r="E396" s="249" t="s">
        <v>19</v>
      </c>
      <c r="F396" s="250" t="s">
        <v>145</v>
      </c>
      <c r="G396" s="248"/>
      <c r="H396" s="251">
        <v>20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7" t="s">
        <v>131</v>
      </c>
      <c r="AU396" s="257" t="s">
        <v>82</v>
      </c>
      <c r="AV396" s="15" t="s">
        <v>125</v>
      </c>
      <c r="AW396" s="15" t="s">
        <v>33</v>
      </c>
      <c r="AX396" s="15" t="s">
        <v>80</v>
      </c>
      <c r="AY396" s="257" t="s">
        <v>118</v>
      </c>
    </row>
    <row r="397" spans="1:63" s="12" customFormat="1" ht="22.8" customHeight="1">
      <c r="A397" s="12"/>
      <c r="B397" s="190"/>
      <c r="C397" s="191"/>
      <c r="D397" s="192" t="s">
        <v>71</v>
      </c>
      <c r="E397" s="204" t="s">
        <v>176</v>
      </c>
      <c r="F397" s="204" t="s">
        <v>340</v>
      </c>
      <c r="G397" s="191"/>
      <c r="H397" s="191"/>
      <c r="I397" s="194"/>
      <c r="J397" s="205">
        <f>BK397</f>
        <v>0</v>
      </c>
      <c r="K397" s="191"/>
      <c r="L397" s="196"/>
      <c r="M397" s="197"/>
      <c r="N397" s="198"/>
      <c r="O397" s="198"/>
      <c r="P397" s="199">
        <f>SUM(P398:P402)</f>
        <v>0</v>
      </c>
      <c r="Q397" s="198"/>
      <c r="R397" s="199">
        <f>SUM(R398:R402)</f>
        <v>0</v>
      </c>
      <c r="S397" s="198"/>
      <c r="T397" s="200">
        <f>SUM(T398:T402)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1" t="s">
        <v>80</v>
      </c>
      <c r="AT397" s="202" t="s">
        <v>71</v>
      </c>
      <c r="AU397" s="202" t="s">
        <v>80</v>
      </c>
      <c r="AY397" s="201" t="s">
        <v>118</v>
      </c>
      <c r="BK397" s="203">
        <f>SUM(BK398:BK402)</f>
        <v>0</v>
      </c>
    </row>
    <row r="398" spans="1:65" s="2" customFormat="1" ht="24.15" customHeight="1">
      <c r="A398" s="40"/>
      <c r="B398" s="41"/>
      <c r="C398" s="206" t="s">
        <v>341</v>
      </c>
      <c r="D398" s="206" t="s">
        <v>120</v>
      </c>
      <c r="E398" s="207" t="s">
        <v>342</v>
      </c>
      <c r="F398" s="208" t="s">
        <v>343</v>
      </c>
      <c r="G398" s="209" t="s">
        <v>123</v>
      </c>
      <c r="H398" s="210">
        <v>31</v>
      </c>
      <c r="I398" s="211"/>
      <c r="J398" s="212">
        <f>ROUND(I398*H398,2)</f>
        <v>0</v>
      </c>
      <c r="K398" s="208" t="s">
        <v>124</v>
      </c>
      <c r="L398" s="46"/>
      <c r="M398" s="213" t="s">
        <v>19</v>
      </c>
      <c r="N398" s="214" t="s">
        <v>43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125</v>
      </c>
      <c r="AT398" s="217" t="s">
        <v>120</v>
      </c>
      <c r="AU398" s="217" t="s">
        <v>82</v>
      </c>
      <c r="AY398" s="19" t="s">
        <v>118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80</v>
      </c>
      <c r="BK398" s="218">
        <f>ROUND(I398*H398,2)</f>
        <v>0</v>
      </c>
      <c r="BL398" s="19" t="s">
        <v>125</v>
      </c>
      <c r="BM398" s="217" t="s">
        <v>344</v>
      </c>
    </row>
    <row r="399" spans="1:47" s="2" customFormat="1" ht="12">
      <c r="A399" s="40"/>
      <c r="B399" s="41"/>
      <c r="C399" s="42"/>
      <c r="D399" s="219" t="s">
        <v>127</v>
      </c>
      <c r="E399" s="42"/>
      <c r="F399" s="220" t="s">
        <v>343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127</v>
      </c>
      <c r="AU399" s="19" t="s">
        <v>82</v>
      </c>
    </row>
    <row r="400" spans="1:47" s="2" customFormat="1" ht="12">
      <c r="A400" s="40"/>
      <c r="B400" s="41"/>
      <c r="C400" s="42"/>
      <c r="D400" s="224" t="s">
        <v>129</v>
      </c>
      <c r="E400" s="42"/>
      <c r="F400" s="225" t="s">
        <v>345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129</v>
      </c>
      <c r="AU400" s="19" t="s">
        <v>82</v>
      </c>
    </row>
    <row r="401" spans="1:51" s="13" customFormat="1" ht="12">
      <c r="A401" s="13"/>
      <c r="B401" s="226"/>
      <c r="C401" s="227"/>
      <c r="D401" s="219" t="s">
        <v>131</v>
      </c>
      <c r="E401" s="228" t="s">
        <v>19</v>
      </c>
      <c r="F401" s="229" t="s">
        <v>346</v>
      </c>
      <c r="G401" s="227"/>
      <c r="H401" s="228" t="s">
        <v>19</v>
      </c>
      <c r="I401" s="230"/>
      <c r="J401" s="227"/>
      <c r="K401" s="227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131</v>
      </c>
      <c r="AU401" s="235" t="s">
        <v>82</v>
      </c>
      <c r="AV401" s="13" t="s">
        <v>80</v>
      </c>
      <c r="AW401" s="13" t="s">
        <v>33</v>
      </c>
      <c r="AX401" s="13" t="s">
        <v>72</v>
      </c>
      <c r="AY401" s="235" t="s">
        <v>118</v>
      </c>
    </row>
    <row r="402" spans="1:51" s="14" customFormat="1" ht="12">
      <c r="A402" s="14"/>
      <c r="B402" s="236"/>
      <c r="C402" s="237"/>
      <c r="D402" s="219" t="s">
        <v>131</v>
      </c>
      <c r="E402" s="238" t="s">
        <v>19</v>
      </c>
      <c r="F402" s="239" t="s">
        <v>347</v>
      </c>
      <c r="G402" s="237"/>
      <c r="H402" s="240">
        <v>31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6" t="s">
        <v>131</v>
      </c>
      <c r="AU402" s="246" t="s">
        <v>82</v>
      </c>
      <c r="AV402" s="14" t="s">
        <v>82</v>
      </c>
      <c r="AW402" s="14" t="s">
        <v>33</v>
      </c>
      <c r="AX402" s="14" t="s">
        <v>80</v>
      </c>
      <c r="AY402" s="246" t="s">
        <v>118</v>
      </c>
    </row>
    <row r="403" spans="1:63" s="12" customFormat="1" ht="22.8" customHeight="1">
      <c r="A403" s="12"/>
      <c r="B403" s="190"/>
      <c r="C403" s="191"/>
      <c r="D403" s="192" t="s">
        <v>71</v>
      </c>
      <c r="E403" s="204" t="s">
        <v>234</v>
      </c>
      <c r="F403" s="204" t="s">
        <v>348</v>
      </c>
      <c r="G403" s="191"/>
      <c r="H403" s="191"/>
      <c r="I403" s="194"/>
      <c r="J403" s="205">
        <f>BK403</f>
        <v>0</v>
      </c>
      <c r="K403" s="191"/>
      <c r="L403" s="196"/>
      <c r="M403" s="197"/>
      <c r="N403" s="198"/>
      <c r="O403" s="198"/>
      <c r="P403" s="199">
        <f>SUM(P404:P425)</f>
        <v>0</v>
      </c>
      <c r="Q403" s="198"/>
      <c r="R403" s="199">
        <f>SUM(R404:R425)</f>
        <v>5.5772200000000005</v>
      </c>
      <c r="S403" s="198"/>
      <c r="T403" s="200">
        <f>SUM(T404:T425)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1" t="s">
        <v>80</v>
      </c>
      <c r="AT403" s="202" t="s">
        <v>71</v>
      </c>
      <c r="AU403" s="202" t="s">
        <v>80</v>
      </c>
      <c r="AY403" s="201" t="s">
        <v>118</v>
      </c>
      <c r="BK403" s="203">
        <f>SUM(BK404:BK425)</f>
        <v>0</v>
      </c>
    </row>
    <row r="404" spans="1:65" s="2" customFormat="1" ht="24.15" customHeight="1">
      <c r="A404" s="40"/>
      <c r="B404" s="41"/>
      <c r="C404" s="206" t="s">
        <v>349</v>
      </c>
      <c r="D404" s="206" t="s">
        <v>120</v>
      </c>
      <c r="E404" s="207" t="s">
        <v>350</v>
      </c>
      <c r="F404" s="208" t="s">
        <v>351</v>
      </c>
      <c r="G404" s="209" t="s">
        <v>148</v>
      </c>
      <c r="H404" s="210">
        <v>1</v>
      </c>
      <c r="I404" s="211"/>
      <c r="J404" s="212">
        <f>ROUND(I404*H404,2)</f>
        <v>0</v>
      </c>
      <c r="K404" s="208" t="s">
        <v>124</v>
      </c>
      <c r="L404" s="46"/>
      <c r="M404" s="213" t="s">
        <v>19</v>
      </c>
      <c r="N404" s="214" t="s">
        <v>43</v>
      </c>
      <c r="O404" s="86"/>
      <c r="P404" s="215">
        <f>O404*H404</f>
        <v>0</v>
      </c>
      <c r="Q404" s="215">
        <v>0.50426</v>
      </c>
      <c r="R404" s="215">
        <f>Q404*H404</f>
        <v>0.50426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125</v>
      </c>
      <c r="AT404" s="217" t="s">
        <v>120</v>
      </c>
      <c r="AU404" s="217" t="s">
        <v>82</v>
      </c>
      <c r="AY404" s="19" t="s">
        <v>118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80</v>
      </c>
      <c r="BK404" s="218">
        <f>ROUND(I404*H404,2)</f>
        <v>0</v>
      </c>
      <c r="BL404" s="19" t="s">
        <v>125</v>
      </c>
      <c r="BM404" s="217" t="s">
        <v>352</v>
      </c>
    </row>
    <row r="405" spans="1:47" s="2" customFormat="1" ht="12">
      <c r="A405" s="40"/>
      <c r="B405" s="41"/>
      <c r="C405" s="42"/>
      <c r="D405" s="219" t="s">
        <v>127</v>
      </c>
      <c r="E405" s="42"/>
      <c r="F405" s="220" t="s">
        <v>353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127</v>
      </c>
      <c r="AU405" s="19" t="s">
        <v>82</v>
      </c>
    </row>
    <row r="406" spans="1:47" s="2" customFormat="1" ht="12">
      <c r="A406" s="40"/>
      <c r="B406" s="41"/>
      <c r="C406" s="42"/>
      <c r="D406" s="224" t="s">
        <v>129</v>
      </c>
      <c r="E406" s="42"/>
      <c r="F406" s="225" t="s">
        <v>354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129</v>
      </c>
      <c r="AU406" s="19" t="s">
        <v>82</v>
      </c>
    </row>
    <row r="407" spans="1:51" s="13" customFormat="1" ht="12">
      <c r="A407" s="13"/>
      <c r="B407" s="226"/>
      <c r="C407" s="227"/>
      <c r="D407" s="219" t="s">
        <v>131</v>
      </c>
      <c r="E407" s="228" t="s">
        <v>19</v>
      </c>
      <c r="F407" s="229" t="s">
        <v>346</v>
      </c>
      <c r="G407" s="227"/>
      <c r="H407" s="228" t="s">
        <v>19</v>
      </c>
      <c r="I407" s="230"/>
      <c r="J407" s="227"/>
      <c r="K407" s="227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131</v>
      </c>
      <c r="AU407" s="235" t="s">
        <v>82</v>
      </c>
      <c r="AV407" s="13" t="s">
        <v>80</v>
      </c>
      <c r="AW407" s="13" t="s">
        <v>33</v>
      </c>
      <c r="AX407" s="13" t="s">
        <v>72</v>
      </c>
      <c r="AY407" s="235" t="s">
        <v>118</v>
      </c>
    </row>
    <row r="408" spans="1:51" s="14" customFormat="1" ht="12">
      <c r="A408" s="14"/>
      <c r="B408" s="236"/>
      <c r="C408" s="237"/>
      <c r="D408" s="219" t="s">
        <v>131</v>
      </c>
      <c r="E408" s="238" t="s">
        <v>19</v>
      </c>
      <c r="F408" s="239" t="s">
        <v>80</v>
      </c>
      <c r="G408" s="237"/>
      <c r="H408" s="240">
        <v>1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6" t="s">
        <v>131</v>
      </c>
      <c r="AU408" s="246" t="s">
        <v>82</v>
      </c>
      <c r="AV408" s="14" t="s">
        <v>82</v>
      </c>
      <c r="AW408" s="14" t="s">
        <v>33</v>
      </c>
      <c r="AX408" s="14" t="s">
        <v>80</v>
      </c>
      <c r="AY408" s="246" t="s">
        <v>118</v>
      </c>
    </row>
    <row r="409" spans="1:65" s="2" customFormat="1" ht="16.5" customHeight="1">
      <c r="A409" s="40"/>
      <c r="B409" s="41"/>
      <c r="C409" s="269" t="s">
        <v>355</v>
      </c>
      <c r="D409" s="269" t="s">
        <v>235</v>
      </c>
      <c r="E409" s="270" t="s">
        <v>356</v>
      </c>
      <c r="F409" s="271" t="s">
        <v>357</v>
      </c>
      <c r="G409" s="272" t="s">
        <v>315</v>
      </c>
      <c r="H409" s="273">
        <v>2.65</v>
      </c>
      <c r="I409" s="274"/>
      <c r="J409" s="275">
        <f>ROUND(I409*H409,2)</f>
        <v>0</v>
      </c>
      <c r="K409" s="271" t="s">
        <v>124</v>
      </c>
      <c r="L409" s="276"/>
      <c r="M409" s="277" t="s">
        <v>19</v>
      </c>
      <c r="N409" s="278" t="s">
        <v>43</v>
      </c>
      <c r="O409" s="86"/>
      <c r="P409" s="215">
        <f>O409*H409</f>
        <v>0</v>
      </c>
      <c r="Q409" s="215">
        <v>1</v>
      </c>
      <c r="R409" s="215">
        <f>Q409*H409</f>
        <v>2.65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224</v>
      </c>
      <c r="AT409" s="217" t="s">
        <v>235</v>
      </c>
      <c r="AU409" s="217" t="s">
        <v>82</v>
      </c>
      <c r="AY409" s="19" t="s">
        <v>118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80</v>
      </c>
      <c r="BK409" s="218">
        <f>ROUND(I409*H409,2)</f>
        <v>0</v>
      </c>
      <c r="BL409" s="19" t="s">
        <v>125</v>
      </c>
      <c r="BM409" s="217" t="s">
        <v>358</v>
      </c>
    </row>
    <row r="410" spans="1:47" s="2" customFormat="1" ht="12">
      <c r="A410" s="40"/>
      <c r="B410" s="41"/>
      <c r="C410" s="42"/>
      <c r="D410" s="219" t="s">
        <v>127</v>
      </c>
      <c r="E410" s="42"/>
      <c r="F410" s="220" t="s">
        <v>357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127</v>
      </c>
      <c r="AU410" s="19" t="s">
        <v>82</v>
      </c>
    </row>
    <row r="411" spans="1:51" s="13" customFormat="1" ht="12">
      <c r="A411" s="13"/>
      <c r="B411" s="226"/>
      <c r="C411" s="227"/>
      <c r="D411" s="219" t="s">
        <v>131</v>
      </c>
      <c r="E411" s="228" t="s">
        <v>19</v>
      </c>
      <c r="F411" s="229" t="s">
        <v>346</v>
      </c>
      <c r="G411" s="227"/>
      <c r="H411" s="228" t="s">
        <v>19</v>
      </c>
      <c r="I411" s="230"/>
      <c r="J411" s="227"/>
      <c r="K411" s="227"/>
      <c r="L411" s="231"/>
      <c r="M411" s="232"/>
      <c r="N411" s="233"/>
      <c r="O411" s="233"/>
      <c r="P411" s="233"/>
      <c r="Q411" s="233"/>
      <c r="R411" s="233"/>
      <c r="S411" s="233"/>
      <c r="T411" s="23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5" t="s">
        <v>131</v>
      </c>
      <c r="AU411" s="235" t="s">
        <v>82</v>
      </c>
      <c r="AV411" s="13" t="s">
        <v>80</v>
      </c>
      <c r="AW411" s="13" t="s">
        <v>33</v>
      </c>
      <c r="AX411" s="13" t="s">
        <v>72</v>
      </c>
      <c r="AY411" s="235" t="s">
        <v>118</v>
      </c>
    </row>
    <row r="412" spans="1:51" s="14" customFormat="1" ht="12">
      <c r="A412" s="14"/>
      <c r="B412" s="236"/>
      <c r="C412" s="237"/>
      <c r="D412" s="219" t="s">
        <v>131</v>
      </c>
      <c r="E412" s="238" t="s">
        <v>19</v>
      </c>
      <c r="F412" s="239" t="s">
        <v>359</v>
      </c>
      <c r="G412" s="237"/>
      <c r="H412" s="240">
        <v>2.65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131</v>
      </c>
      <c r="AU412" s="246" t="s">
        <v>82</v>
      </c>
      <c r="AV412" s="14" t="s">
        <v>82</v>
      </c>
      <c r="AW412" s="14" t="s">
        <v>33</v>
      </c>
      <c r="AX412" s="14" t="s">
        <v>80</v>
      </c>
      <c r="AY412" s="246" t="s">
        <v>118</v>
      </c>
    </row>
    <row r="413" spans="1:65" s="2" customFormat="1" ht="16.5" customHeight="1">
      <c r="A413" s="40"/>
      <c r="B413" s="41"/>
      <c r="C413" s="206" t="s">
        <v>248</v>
      </c>
      <c r="D413" s="206" t="s">
        <v>120</v>
      </c>
      <c r="E413" s="207" t="s">
        <v>360</v>
      </c>
      <c r="F413" s="208" t="s">
        <v>361</v>
      </c>
      <c r="G413" s="209" t="s">
        <v>148</v>
      </c>
      <c r="H413" s="210">
        <v>1</v>
      </c>
      <c r="I413" s="211"/>
      <c r="J413" s="212">
        <f>ROUND(I413*H413,2)</f>
        <v>0</v>
      </c>
      <c r="K413" s="208" t="s">
        <v>124</v>
      </c>
      <c r="L413" s="46"/>
      <c r="M413" s="213" t="s">
        <v>19</v>
      </c>
      <c r="N413" s="214" t="s">
        <v>43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125</v>
      </c>
      <c r="AT413" s="217" t="s">
        <v>120</v>
      </c>
      <c r="AU413" s="217" t="s">
        <v>82</v>
      </c>
      <c r="AY413" s="19" t="s">
        <v>118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80</v>
      </c>
      <c r="BK413" s="218">
        <f>ROUND(I413*H413,2)</f>
        <v>0</v>
      </c>
      <c r="BL413" s="19" t="s">
        <v>125</v>
      </c>
      <c r="BM413" s="217" t="s">
        <v>362</v>
      </c>
    </row>
    <row r="414" spans="1:47" s="2" customFormat="1" ht="12">
      <c r="A414" s="40"/>
      <c r="B414" s="41"/>
      <c r="C414" s="42"/>
      <c r="D414" s="219" t="s">
        <v>127</v>
      </c>
      <c r="E414" s="42"/>
      <c r="F414" s="220" t="s">
        <v>363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127</v>
      </c>
      <c r="AU414" s="19" t="s">
        <v>82</v>
      </c>
    </row>
    <row r="415" spans="1:47" s="2" customFormat="1" ht="12">
      <c r="A415" s="40"/>
      <c r="B415" s="41"/>
      <c r="C415" s="42"/>
      <c r="D415" s="224" t="s">
        <v>129</v>
      </c>
      <c r="E415" s="42"/>
      <c r="F415" s="225" t="s">
        <v>364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129</v>
      </c>
      <c r="AU415" s="19" t="s">
        <v>82</v>
      </c>
    </row>
    <row r="416" spans="1:65" s="2" customFormat="1" ht="24.15" customHeight="1">
      <c r="A416" s="40"/>
      <c r="B416" s="41"/>
      <c r="C416" s="206" t="s">
        <v>365</v>
      </c>
      <c r="D416" s="206" t="s">
        <v>120</v>
      </c>
      <c r="E416" s="207" t="s">
        <v>366</v>
      </c>
      <c r="F416" s="208" t="s">
        <v>367</v>
      </c>
      <c r="G416" s="209" t="s">
        <v>123</v>
      </c>
      <c r="H416" s="210">
        <v>31</v>
      </c>
      <c r="I416" s="211"/>
      <c r="J416" s="212">
        <f>ROUND(I416*H416,2)</f>
        <v>0</v>
      </c>
      <c r="K416" s="208" t="s">
        <v>124</v>
      </c>
      <c r="L416" s="46"/>
      <c r="M416" s="213" t="s">
        <v>19</v>
      </c>
      <c r="N416" s="214" t="s">
        <v>43</v>
      </c>
      <c r="O416" s="86"/>
      <c r="P416" s="215">
        <f>O416*H416</f>
        <v>0</v>
      </c>
      <c r="Q416" s="215">
        <v>0.07816</v>
      </c>
      <c r="R416" s="215">
        <f>Q416*H416</f>
        <v>2.42296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125</v>
      </c>
      <c r="AT416" s="217" t="s">
        <v>120</v>
      </c>
      <c r="AU416" s="217" t="s">
        <v>82</v>
      </c>
      <c r="AY416" s="19" t="s">
        <v>118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80</v>
      </c>
      <c r="BK416" s="218">
        <f>ROUND(I416*H416,2)</f>
        <v>0</v>
      </c>
      <c r="BL416" s="19" t="s">
        <v>125</v>
      </c>
      <c r="BM416" s="217" t="s">
        <v>368</v>
      </c>
    </row>
    <row r="417" spans="1:47" s="2" customFormat="1" ht="12">
      <c r="A417" s="40"/>
      <c r="B417" s="41"/>
      <c r="C417" s="42"/>
      <c r="D417" s="219" t="s">
        <v>127</v>
      </c>
      <c r="E417" s="42"/>
      <c r="F417" s="220" t="s">
        <v>369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127</v>
      </c>
      <c r="AU417" s="19" t="s">
        <v>82</v>
      </c>
    </row>
    <row r="418" spans="1:47" s="2" customFormat="1" ht="12">
      <c r="A418" s="40"/>
      <c r="B418" s="41"/>
      <c r="C418" s="42"/>
      <c r="D418" s="224" t="s">
        <v>129</v>
      </c>
      <c r="E418" s="42"/>
      <c r="F418" s="225" t="s">
        <v>370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129</v>
      </c>
      <c r="AU418" s="19" t="s">
        <v>82</v>
      </c>
    </row>
    <row r="419" spans="1:51" s="13" customFormat="1" ht="12">
      <c r="A419" s="13"/>
      <c r="B419" s="226"/>
      <c r="C419" s="227"/>
      <c r="D419" s="219" t="s">
        <v>131</v>
      </c>
      <c r="E419" s="228" t="s">
        <v>19</v>
      </c>
      <c r="F419" s="229" t="s">
        <v>346</v>
      </c>
      <c r="G419" s="227"/>
      <c r="H419" s="228" t="s">
        <v>19</v>
      </c>
      <c r="I419" s="230"/>
      <c r="J419" s="227"/>
      <c r="K419" s="227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131</v>
      </c>
      <c r="AU419" s="235" t="s">
        <v>82</v>
      </c>
      <c r="AV419" s="13" t="s">
        <v>80</v>
      </c>
      <c r="AW419" s="13" t="s">
        <v>33</v>
      </c>
      <c r="AX419" s="13" t="s">
        <v>72</v>
      </c>
      <c r="AY419" s="235" t="s">
        <v>118</v>
      </c>
    </row>
    <row r="420" spans="1:51" s="14" customFormat="1" ht="12">
      <c r="A420" s="14"/>
      <c r="B420" s="236"/>
      <c r="C420" s="237"/>
      <c r="D420" s="219" t="s">
        <v>131</v>
      </c>
      <c r="E420" s="238" t="s">
        <v>19</v>
      </c>
      <c r="F420" s="239" t="s">
        <v>347</v>
      </c>
      <c r="G420" s="237"/>
      <c r="H420" s="240">
        <v>31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131</v>
      </c>
      <c r="AU420" s="246" t="s">
        <v>82</v>
      </c>
      <c r="AV420" s="14" t="s">
        <v>82</v>
      </c>
      <c r="AW420" s="14" t="s">
        <v>33</v>
      </c>
      <c r="AX420" s="14" t="s">
        <v>80</v>
      </c>
      <c r="AY420" s="246" t="s">
        <v>118</v>
      </c>
    </row>
    <row r="421" spans="1:65" s="2" customFormat="1" ht="24.15" customHeight="1">
      <c r="A421" s="40"/>
      <c r="B421" s="41"/>
      <c r="C421" s="206" t="s">
        <v>371</v>
      </c>
      <c r="D421" s="206" t="s">
        <v>120</v>
      </c>
      <c r="E421" s="207" t="s">
        <v>372</v>
      </c>
      <c r="F421" s="208" t="s">
        <v>373</v>
      </c>
      <c r="G421" s="209" t="s">
        <v>123</v>
      </c>
      <c r="H421" s="210">
        <v>31</v>
      </c>
      <c r="I421" s="211"/>
      <c r="J421" s="212">
        <f>ROUND(I421*H421,2)</f>
        <v>0</v>
      </c>
      <c r="K421" s="208" t="s">
        <v>124</v>
      </c>
      <c r="L421" s="46"/>
      <c r="M421" s="213" t="s">
        <v>19</v>
      </c>
      <c r="N421" s="214" t="s">
        <v>43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125</v>
      </c>
      <c r="AT421" s="217" t="s">
        <v>120</v>
      </c>
      <c r="AU421" s="217" t="s">
        <v>82</v>
      </c>
      <c r="AY421" s="19" t="s">
        <v>118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80</v>
      </c>
      <c r="BK421" s="218">
        <f>ROUND(I421*H421,2)</f>
        <v>0</v>
      </c>
      <c r="BL421" s="19" t="s">
        <v>125</v>
      </c>
      <c r="BM421" s="217" t="s">
        <v>374</v>
      </c>
    </row>
    <row r="422" spans="1:47" s="2" customFormat="1" ht="12">
      <c r="A422" s="40"/>
      <c r="B422" s="41"/>
      <c r="C422" s="42"/>
      <c r="D422" s="219" t="s">
        <v>127</v>
      </c>
      <c r="E422" s="42"/>
      <c r="F422" s="220" t="s">
        <v>375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127</v>
      </c>
      <c r="AU422" s="19" t="s">
        <v>82</v>
      </c>
    </row>
    <row r="423" spans="1:47" s="2" customFormat="1" ht="12">
      <c r="A423" s="40"/>
      <c r="B423" s="41"/>
      <c r="C423" s="42"/>
      <c r="D423" s="224" t="s">
        <v>129</v>
      </c>
      <c r="E423" s="42"/>
      <c r="F423" s="225" t="s">
        <v>376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129</v>
      </c>
      <c r="AU423" s="19" t="s">
        <v>82</v>
      </c>
    </row>
    <row r="424" spans="1:51" s="13" customFormat="1" ht="12">
      <c r="A424" s="13"/>
      <c r="B424" s="226"/>
      <c r="C424" s="227"/>
      <c r="D424" s="219" t="s">
        <v>131</v>
      </c>
      <c r="E424" s="228" t="s">
        <v>19</v>
      </c>
      <c r="F424" s="229" t="s">
        <v>346</v>
      </c>
      <c r="G424" s="227"/>
      <c r="H424" s="228" t="s">
        <v>19</v>
      </c>
      <c r="I424" s="230"/>
      <c r="J424" s="227"/>
      <c r="K424" s="227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131</v>
      </c>
      <c r="AU424" s="235" t="s">
        <v>82</v>
      </c>
      <c r="AV424" s="13" t="s">
        <v>80</v>
      </c>
      <c r="AW424" s="13" t="s">
        <v>33</v>
      </c>
      <c r="AX424" s="13" t="s">
        <v>72</v>
      </c>
      <c r="AY424" s="235" t="s">
        <v>118</v>
      </c>
    </row>
    <row r="425" spans="1:51" s="14" customFormat="1" ht="12">
      <c r="A425" s="14"/>
      <c r="B425" s="236"/>
      <c r="C425" s="237"/>
      <c r="D425" s="219" t="s">
        <v>131</v>
      </c>
      <c r="E425" s="238" t="s">
        <v>19</v>
      </c>
      <c r="F425" s="239" t="s">
        <v>347</v>
      </c>
      <c r="G425" s="237"/>
      <c r="H425" s="240">
        <v>31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6" t="s">
        <v>131</v>
      </c>
      <c r="AU425" s="246" t="s">
        <v>82</v>
      </c>
      <c r="AV425" s="14" t="s">
        <v>82</v>
      </c>
      <c r="AW425" s="14" t="s">
        <v>33</v>
      </c>
      <c r="AX425" s="14" t="s">
        <v>80</v>
      </c>
      <c r="AY425" s="246" t="s">
        <v>118</v>
      </c>
    </row>
    <row r="426" spans="1:63" s="12" customFormat="1" ht="22.8" customHeight="1">
      <c r="A426" s="12"/>
      <c r="B426" s="190"/>
      <c r="C426" s="191"/>
      <c r="D426" s="192" t="s">
        <v>71</v>
      </c>
      <c r="E426" s="204" t="s">
        <v>377</v>
      </c>
      <c r="F426" s="204" t="s">
        <v>378</v>
      </c>
      <c r="G426" s="191"/>
      <c r="H426" s="191"/>
      <c r="I426" s="194"/>
      <c r="J426" s="205">
        <f>BK426</f>
        <v>0</v>
      </c>
      <c r="K426" s="191"/>
      <c r="L426" s="196"/>
      <c r="M426" s="197"/>
      <c r="N426" s="198"/>
      <c r="O426" s="198"/>
      <c r="P426" s="199">
        <f>SUM(P427:P429)</f>
        <v>0</v>
      </c>
      <c r="Q426" s="198"/>
      <c r="R426" s="199">
        <f>SUM(R427:R429)</f>
        <v>0</v>
      </c>
      <c r="S426" s="198"/>
      <c r="T426" s="200">
        <f>SUM(T427:T429)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1" t="s">
        <v>80</v>
      </c>
      <c r="AT426" s="202" t="s">
        <v>71</v>
      </c>
      <c r="AU426" s="202" t="s">
        <v>80</v>
      </c>
      <c r="AY426" s="201" t="s">
        <v>118</v>
      </c>
      <c r="BK426" s="203">
        <f>SUM(BK427:BK429)</f>
        <v>0</v>
      </c>
    </row>
    <row r="427" spans="1:65" s="2" customFormat="1" ht="16.5" customHeight="1">
      <c r="A427" s="40"/>
      <c r="B427" s="41"/>
      <c r="C427" s="206" t="s">
        <v>379</v>
      </c>
      <c r="D427" s="206" t="s">
        <v>120</v>
      </c>
      <c r="E427" s="207" t="s">
        <v>380</v>
      </c>
      <c r="F427" s="208" t="s">
        <v>381</v>
      </c>
      <c r="G427" s="209" t="s">
        <v>315</v>
      </c>
      <c r="H427" s="210">
        <v>85.967</v>
      </c>
      <c r="I427" s="211"/>
      <c r="J427" s="212">
        <f>ROUND(I427*H427,2)</f>
        <v>0</v>
      </c>
      <c r="K427" s="208" t="s">
        <v>124</v>
      </c>
      <c r="L427" s="46"/>
      <c r="M427" s="213" t="s">
        <v>19</v>
      </c>
      <c r="N427" s="214" t="s">
        <v>43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125</v>
      </c>
      <c r="AT427" s="217" t="s">
        <v>120</v>
      </c>
      <c r="AU427" s="217" t="s">
        <v>82</v>
      </c>
      <c r="AY427" s="19" t="s">
        <v>118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80</v>
      </c>
      <c r="BK427" s="218">
        <f>ROUND(I427*H427,2)</f>
        <v>0</v>
      </c>
      <c r="BL427" s="19" t="s">
        <v>125</v>
      </c>
      <c r="BM427" s="217" t="s">
        <v>382</v>
      </c>
    </row>
    <row r="428" spans="1:47" s="2" customFormat="1" ht="12">
      <c r="A428" s="40"/>
      <c r="B428" s="41"/>
      <c r="C428" s="42"/>
      <c r="D428" s="219" t="s">
        <v>127</v>
      </c>
      <c r="E428" s="42"/>
      <c r="F428" s="220" t="s">
        <v>383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127</v>
      </c>
      <c r="AU428" s="19" t="s">
        <v>82</v>
      </c>
    </row>
    <row r="429" spans="1:47" s="2" customFormat="1" ht="12">
      <c r="A429" s="40"/>
      <c r="B429" s="41"/>
      <c r="C429" s="42"/>
      <c r="D429" s="224" t="s">
        <v>129</v>
      </c>
      <c r="E429" s="42"/>
      <c r="F429" s="225" t="s">
        <v>384</v>
      </c>
      <c r="G429" s="42"/>
      <c r="H429" s="42"/>
      <c r="I429" s="221"/>
      <c r="J429" s="42"/>
      <c r="K429" s="42"/>
      <c r="L429" s="46"/>
      <c r="M429" s="279"/>
      <c r="N429" s="280"/>
      <c r="O429" s="281"/>
      <c r="P429" s="281"/>
      <c r="Q429" s="281"/>
      <c r="R429" s="281"/>
      <c r="S429" s="281"/>
      <c r="T429" s="282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129</v>
      </c>
      <c r="AU429" s="19" t="s">
        <v>82</v>
      </c>
    </row>
    <row r="430" spans="1:31" s="2" customFormat="1" ht="6.95" customHeight="1">
      <c r="A430" s="40"/>
      <c r="B430" s="61"/>
      <c r="C430" s="62"/>
      <c r="D430" s="62"/>
      <c r="E430" s="62"/>
      <c r="F430" s="62"/>
      <c r="G430" s="62"/>
      <c r="H430" s="62"/>
      <c r="I430" s="62"/>
      <c r="J430" s="62"/>
      <c r="K430" s="62"/>
      <c r="L430" s="46"/>
      <c r="M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</row>
  </sheetData>
  <sheetProtection password="CC35" sheet="1" objects="1" scenarios="1" formatColumns="0" formatRows="0" autoFilter="0"/>
  <autoFilter ref="C84:K42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1/155211112"/>
    <hyperlink ref="F108" r:id="rId2" display="https://podminky.urs.cz/item/CS_URS_2022_01/155211122"/>
    <hyperlink ref="F126" r:id="rId3" display="https://podminky.urs.cz/item/CS_URS_2022_01/155211241"/>
    <hyperlink ref="F138" r:id="rId4" display="https://podminky.urs.cz/item/CS_URS_2022_01/155211311"/>
    <hyperlink ref="F156" r:id="rId5" display="https://podminky.urs.cz/item/CS_URS_2022_01/155211533"/>
    <hyperlink ref="F168" r:id="rId6" display="https://podminky.urs.cz/item/CS_URS_2022_01/155212116"/>
    <hyperlink ref="F219" r:id="rId7" display="https://podminky.urs.cz/item/CS_URS_2022_01/155214111"/>
    <hyperlink ref="F235" r:id="rId8" display="https://podminky.urs.cz/item/CS_URS_2022_01/155214312"/>
    <hyperlink ref="F256" r:id="rId9" display="https://podminky.urs.cz/item/CS_URS_2022_01/155214511"/>
    <hyperlink ref="F277" r:id="rId10" display="https://podminky.urs.cz/item/CS_URS_2022_01/155214521"/>
    <hyperlink ref="F319" r:id="rId11" display="https://podminky.urs.cz/item/CS_URS_2022_01/155214525"/>
    <hyperlink ref="F359" r:id="rId12" display="https://podminky.urs.cz/item/CS_URS_2022_01/162751157"/>
    <hyperlink ref="F363" r:id="rId13" display="https://podminky.urs.cz/item/CS_URS_2022_01/162751159"/>
    <hyperlink ref="F367" r:id="rId14" display="https://podminky.urs.cz/item/CS_URS_2022_01/167111103"/>
    <hyperlink ref="F370" r:id="rId15" display="https://podminky.urs.cz/item/CS_URS_2022_01/171201231"/>
    <hyperlink ref="F375" r:id="rId16" display="https://podminky.urs.cz/item/CS_URS_2022_01/279311116"/>
    <hyperlink ref="F383" r:id="rId17" display="https://podminky.urs.cz/item/CS_URS_2022_01/279351311"/>
    <hyperlink ref="F391" r:id="rId18" display="https://podminky.urs.cz/item/CS_URS_2022_01/279351312"/>
    <hyperlink ref="F400" r:id="rId19" display="https://podminky.urs.cz/item/CS_URS_2022_01/628195001"/>
    <hyperlink ref="F406" r:id="rId20" display="https://podminky.urs.cz/item/CS_URS_2022_01/985221112"/>
    <hyperlink ref="F415" r:id="rId21" display="https://podminky.urs.cz/item/CS_URS_2022_01/985221120"/>
    <hyperlink ref="F418" r:id="rId22" display="https://podminky.urs.cz/item/CS_URS_2022_01/985232112"/>
    <hyperlink ref="F423" r:id="rId23" display="https://podminky.urs.cz/item/CS_URS_2022_01/985233121"/>
    <hyperlink ref="F429" r:id="rId24" display="https://podminky.urs.cz/item/CS_URS_2022_01/998004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Karlovy Vary, ulice Slovenská - sanace svahů - úseky č.1 a 11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385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ROUND((SUM(BE82:BE184)),2)</f>
        <v>0</v>
      </c>
      <c r="G33" s="40"/>
      <c r="H33" s="40"/>
      <c r="I33" s="150">
        <v>0.21</v>
      </c>
      <c r="J33" s="149">
        <f>ROUND(((SUM(BE82:BE184))*I33),2)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ROUND((SUM(BF82:BF184)),2)</f>
        <v>0</v>
      </c>
      <c r="G34" s="40"/>
      <c r="H34" s="40"/>
      <c r="I34" s="150">
        <v>0.15</v>
      </c>
      <c r="J34" s="149">
        <f>ROUND(((SUM(BF82:BF184))*I34),2)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ROUND((SUM(BG82:BG184)),2)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ROUND((SUM(BH82:BH184)),2)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ROUND((SUM(BI82:BI184)),2)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Karlovy Vary, ulice Slovenská - sanace svahů - úseky č.1 a 11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Stavební část - úsek č.11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Slovenská, Karlovy Vary</v>
      </c>
      <c r="G52" s="42"/>
      <c r="H52" s="42"/>
      <c r="I52" s="34" t="s">
        <v>23</v>
      </c>
      <c r="J52" s="74" t="str">
        <f>IF(J12="","",J12)</f>
        <v>1. 4. 2022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Karlovy Vary</v>
      </c>
      <c r="G54" s="42"/>
      <c r="H54" s="42"/>
      <c r="I54" s="34" t="s">
        <v>31</v>
      </c>
      <c r="J54" s="38" t="str">
        <f>E21</f>
        <v>Kancelář stavebního inženýrství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102</v>
      </c>
      <c r="E62" s="176"/>
      <c r="F62" s="176"/>
      <c r="G62" s="176"/>
      <c r="H62" s="176"/>
      <c r="I62" s="176"/>
      <c r="J62" s="177">
        <f>J181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103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Karlovy Vary, ulice Slovenská - sanace svahů - úseky č.1 a 11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91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02 - Stavební část - úsek č.11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ul. Slovenská, Karlovy Vary</v>
      </c>
      <c r="G76" s="42"/>
      <c r="H76" s="42"/>
      <c r="I76" s="34" t="s">
        <v>23</v>
      </c>
      <c r="J76" s="74" t="str">
        <f>IF(J12="","",J12)</f>
        <v>1. 4. 2022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5.65" customHeight="1">
      <c r="A78" s="40"/>
      <c r="B78" s="41"/>
      <c r="C78" s="34" t="s">
        <v>25</v>
      </c>
      <c r="D78" s="42"/>
      <c r="E78" s="42"/>
      <c r="F78" s="29" t="str">
        <f>E15</f>
        <v>Statutární město Karlovy Vary</v>
      </c>
      <c r="G78" s="42"/>
      <c r="H78" s="42"/>
      <c r="I78" s="34" t="s">
        <v>31</v>
      </c>
      <c r="J78" s="38" t="str">
        <f>E21</f>
        <v>Kancelář stavebního inženýrství s.r.o.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104</v>
      </c>
      <c r="D81" s="182" t="s">
        <v>57</v>
      </c>
      <c r="E81" s="182" t="s">
        <v>53</v>
      </c>
      <c r="F81" s="182" t="s">
        <v>54</v>
      </c>
      <c r="G81" s="182" t="s">
        <v>105</v>
      </c>
      <c r="H81" s="182" t="s">
        <v>106</v>
      </c>
      <c r="I81" s="182" t="s">
        <v>107</v>
      </c>
      <c r="J81" s="182" t="s">
        <v>95</v>
      </c>
      <c r="K81" s="183" t="s">
        <v>108</v>
      </c>
      <c r="L81" s="184"/>
      <c r="M81" s="94" t="s">
        <v>19</v>
      </c>
      <c r="N81" s="95" t="s">
        <v>42</v>
      </c>
      <c r="O81" s="95" t="s">
        <v>109</v>
      </c>
      <c r="P81" s="95" t="s">
        <v>110</v>
      </c>
      <c r="Q81" s="95" t="s">
        <v>111</v>
      </c>
      <c r="R81" s="95" t="s">
        <v>112</v>
      </c>
      <c r="S81" s="95" t="s">
        <v>113</v>
      </c>
      <c r="T81" s="96" t="s">
        <v>114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115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17.687808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96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71</v>
      </c>
      <c r="E83" s="193" t="s">
        <v>116</v>
      </c>
      <c r="F83" s="193" t="s">
        <v>117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P84+P181</f>
        <v>0</v>
      </c>
      <c r="Q83" s="198"/>
      <c r="R83" s="199">
        <f>R84+R181</f>
        <v>17.687808</v>
      </c>
      <c r="S83" s="198"/>
      <c r="T83" s="200">
        <f>T84+T181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80</v>
      </c>
      <c r="AT83" s="202" t="s">
        <v>71</v>
      </c>
      <c r="AU83" s="202" t="s">
        <v>72</v>
      </c>
      <c r="AY83" s="201" t="s">
        <v>118</v>
      </c>
      <c r="BK83" s="203">
        <f>BK84+BK181</f>
        <v>0</v>
      </c>
    </row>
    <row r="84" spans="1:63" s="12" customFormat="1" ht="22.8" customHeight="1">
      <c r="A84" s="12"/>
      <c r="B84" s="190"/>
      <c r="C84" s="191"/>
      <c r="D84" s="192" t="s">
        <v>71</v>
      </c>
      <c r="E84" s="204" t="s">
        <v>80</v>
      </c>
      <c r="F84" s="204" t="s">
        <v>119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SUM(P85:P180)</f>
        <v>0</v>
      </c>
      <c r="Q84" s="198"/>
      <c r="R84" s="199">
        <f>SUM(R85:R180)</f>
        <v>17.687808</v>
      </c>
      <c r="S84" s="198"/>
      <c r="T84" s="200">
        <f>SUM(T85:T180)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80</v>
      </c>
      <c r="AT84" s="202" t="s">
        <v>71</v>
      </c>
      <c r="AU84" s="202" t="s">
        <v>80</v>
      </c>
      <c r="AY84" s="201" t="s">
        <v>118</v>
      </c>
      <c r="BK84" s="203">
        <f>SUM(BK85:BK180)</f>
        <v>0</v>
      </c>
    </row>
    <row r="85" spans="1:65" s="2" customFormat="1" ht="24.15" customHeight="1">
      <c r="A85" s="40"/>
      <c r="B85" s="41"/>
      <c r="C85" s="206" t="s">
        <v>80</v>
      </c>
      <c r="D85" s="206" t="s">
        <v>120</v>
      </c>
      <c r="E85" s="207" t="s">
        <v>121</v>
      </c>
      <c r="F85" s="208" t="s">
        <v>122</v>
      </c>
      <c r="G85" s="209" t="s">
        <v>123</v>
      </c>
      <c r="H85" s="210">
        <v>147</v>
      </c>
      <c r="I85" s="211"/>
      <c r="J85" s="212">
        <f>ROUND(I85*H85,2)</f>
        <v>0</v>
      </c>
      <c r="K85" s="208" t="s">
        <v>124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125</v>
      </c>
      <c r="AT85" s="217" t="s">
        <v>120</v>
      </c>
      <c r="AU85" s="217" t="s">
        <v>82</v>
      </c>
      <c r="AY85" s="19" t="s">
        <v>118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125</v>
      </c>
      <c r="BM85" s="217" t="s">
        <v>386</v>
      </c>
    </row>
    <row r="86" spans="1:47" s="2" customFormat="1" ht="12">
      <c r="A86" s="40"/>
      <c r="B86" s="41"/>
      <c r="C86" s="42"/>
      <c r="D86" s="219" t="s">
        <v>127</v>
      </c>
      <c r="E86" s="42"/>
      <c r="F86" s="220" t="s">
        <v>128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127</v>
      </c>
      <c r="AU86" s="19" t="s">
        <v>82</v>
      </c>
    </row>
    <row r="87" spans="1:47" s="2" customFormat="1" ht="12">
      <c r="A87" s="40"/>
      <c r="B87" s="41"/>
      <c r="C87" s="42"/>
      <c r="D87" s="224" t="s">
        <v>129</v>
      </c>
      <c r="E87" s="42"/>
      <c r="F87" s="225" t="s">
        <v>130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129</v>
      </c>
      <c r="AU87" s="19" t="s">
        <v>82</v>
      </c>
    </row>
    <row r="88" spans="1:51" s="13" customFormat="1" ht="12">
      <c r="A88" s="13"/>
      <c r="B88" s="226"/>
      <c r="C88" s="227"/>
      <c r="D88" s="219" t="s">
        <v>131</v>
      </c>
      <c r="E88" s="228" t="s">
        <v>19</v>
      </c>
      <c r="F88" s="229" t="s">
        <v>132</v>
      </c>
      <c r="G88" s="227"/>
      <c r="H88" s="228" t="s">
        <v>19</v>
      </c>
      <c r="I88" s="230"/>
      <c r="J88" s="227"/>
      <c r="K88" s="227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131</v>
      </c>
      <c r="AU88" s="235" t="s">
        <v>82</v>
      </c>
      <c r="AV88" s="13" t="s">
        <v>80</v>
      </c>
      <c r="AW88" s="13" t="s">
        <v>33</v>
      </c>
      <c r="AX88" s="13" t="s">
        <v>72</v>
      </c>
      <c r="AY88" s="235" t="s">
        <v>118</v>
      </c>
    </row>
    <row r="89" spans="1:51" s="14" customFormat="1" ht="12">
      <c r="A89" s="14"/>
      <c r="B89" s="236"/>
      <c r="C89" s="237"/>
      <c r="D89" s="219" t="s">
        <v>131</v>
      </c>
      <c r="E89" s="238" t="s">
        <v>19</v>
      </c>
      <c r="F89" s="239" t="s">
        <v>387</v>
      </c>
      <c r="G89" s="237"/>
      <c r="H89" s="240">
        <v>65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6" t="s">
        <v>131</v>
      </c>
      <c r="AU89" s="246" t="s">
        <v>82</v>
      </c>
      <c r="AV89" s="14" t="s">
        <v>82</v>
      </c>
      <c r="AW89" s="14" t="s">
        <v>33</v>
      </c>
      <c r="AX89" s="14" t="s">
        <v>72</v>
      </c>
      <c r="AY89" s="246" t="s">
        <v>118</v>
      </c>
    </row>
    <row r="90" spans="1:51" s="13" customFormat="1" ht="12">
      <c r="A90" s="13"/>
      <c r="B90" s="226"/>
      <c r="C90" s="227"/>
      <c r="D90" s="219" t="s">
        <v>131</v>
      </c>
      <c r="E90" s="228" t="s">
        <v>19</v>
      </c>
      <c r="F90" s="229" t="s">
        <v>134</v>
      </c>
      <c r="G90" s="227"/>
      <c r="H90" s="228" t="s">
        <v>19</v>
      </c>
      <c r="I90" s="230"/>
      <c r="J90" s="227"/>
      <c r="K90" s="227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131</v>
      </c>
      <c r="AU90" s="235" t="s">
        <v>82</v>
      </c>
      <c r="AV90" s="13" t="s">
        <v>80</v>
      </c>
      <c r="AW90" s="13" t="s">
        <v>33</v>
      </c>
      <c r="AX90" s="13" t="s">
        <v>72</v>
      </c>
      <c r="AY90" s="235" t="s">
        <v>118</v>
      </c>
    </row>
    <row r="91" spans="1:51" s="14" customFormat="1" ht="12">
      <c r="A91" s="14"/>
      <c r="B91" s="236"/>
      <c r="C91" s="237"/>
      <c r="D91" s="219" t="s">
        <v>131</v>
      </c>
      <c r="E91" s="238" t="s">
        <v>19</v>
      </c>
      <c r="F91" s="239" t="s">
        <v>241</v>
      </c>
      <c r="G91" s="237"/>
      <c r="H91" s="240">
        <v>10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131</v>
      </c>
      <c r="AU91" s="246" t="s">
        <v>82</v>
      </c>
      <c r="AV91" s="14" t="s">
        <v>82</v>
      </c>
      <c r="AW91" s="14" t="s">
        <v>33</v>
      </c>
      <c r="AX91" s="14" t="s">
        <v>72</v>
      </c>
      <c r="AY91" s="246" t="s">
        <v>118</v>
      </c>
    </row>
    <row r="92" spans="1:51" s="13" customFormat="1" ht="12">
      <c r="A92" s="13"/>
      <c r="B92" s="226"/>
      <c r="C92" s="227"/>
      <c r="D92" s="219" t="s">
        <v>131</v>
      </c>
      <c r="E92" s="228" t="s">
        <v>19</v>
      </c>
      <c r="F92" s="229" t="s">
        <v>136</v>
      </c>
      <c r="G92" s="227"/>
      <c r="H92" s="228" t="s">
        <v>19</v>
      </c>
      <c r="I92" s="230"/>
      <c r="J92" s="227"/>
      <c r="K92" s="227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131</v>
      </c>
      <c r="AU92" s="235" t="s">
        <v>82</v>
      </c>
      <c r="AV92" s="13" t="s">
        <v>80</v>
      </c>
      <c r="AW92" s="13" t="s">
        <v>33</v>
      </c>
      <c r="AX92" s="13" t="s">
        <v>72</v>
      </c>
      <c r="AY92" s="235" t="s">
        <v>118</v>
      </c>
    </row>
    <row r="93" spans="1:51" s="14" customFormat="1" ht="12">
      <c r="A93" s="14"/>
      <c r="B93" s="236"/>
      <c r="C93" s="237"/>
      <c r="D93" s="219" t="s">
        <v>131</v>
      </c>
      <c r="E93" s="238" t="s">
        <v>19</v>
      </c>
      <c r="F93" s="239" t="s">
        <v>215</v>
      </c>
      <c r="G93" s="237"/>
      <c r="H93" s="240">
        <v>7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131</v>
      </c>
      <c r="AU93" s="246" t="s">
        <v>82</v>
      </c>
      <c r="AV93" s="14" t="s">
        <v>82</v>
      </c>
      <c r="AW93" s="14" t="s">
        <v>33</v>
      </c>
      <c r="AX93" s="14" t="s">
        <v>72</v>
      </c>
      <c r="AY93" s="246" t="s">
        <v>118</v>
      </c>
    </row>
    <row r="94" spans="1:51" s="13" customFormat="1" ht="12">
      <c r="A94" s="13"/>
      <c r="B94" s="226"/>
      <c r="C94" s="227"/>
      <c r="D94" s="219" t="s">
        <v>131</v>
      </c>
      <c r="E94" s="228" t="s">
        <v>19</v>
      </c>
      <c r="F94" s="229" t="s">
        <v>138</v>
      </c>
      <c r="G94" s="227"/>
      <c r="H94" s="228" t="s">
        <v>19</v>
      </c>
      <c r="I94" s="230"/>
      <c r="J94" s="227"/>
      <c r="K94" s="227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131</v>
      </c>
      <c r="AU94" s="235" t="s">
        <v>82</v>
      </c>
      <c r="AV94" s="13" t="s">
        <v>80</v>
      </c>
      <c r="AW94" s="13" t="s">
        <v>33</v>
      </c>
      <c r="AX94" s="13" t="s">
        <v>72</v>
      </c>
      <c r="AY94" s="235" t="s">
        <v>118</v>
      </c>
    </row>
    <row r="95" spans="1:51" s="14" customFormat="1" ht="12">
      <c r="A95" s="14"/>
      <c r="B95" s="236"/>
      <c r="C95" s="237"/>
      <c r="D95" s="219" t="s">
        <v>131</v>
      </c>
      <c r="E95" s="238" t="s">
        <v>19</v>
      </c>
      <c r="F95" s="239" t="s">
        <v>8</v>
      </c>
      <c r="G95" s="237"/>
      <c r="H95" s="240">
        <v>15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131</v>
      </c>
      <c r="AU95" s="246" t="s">
        <v>82</v>
      </c>
      <c r="AV95" s="14" t="s">
        <v>82</v>
      </c>
      <c r="AW95" s="14" t="s">
        <v>33</v>
      </c>
      <c r="AX95" s="14" t="s">
        <v>72</v>
      </c>
      <c r="AY95" s="246" t="s">
        <v>118</v>
      </c>
    </row>
    <row r="96" spans="1:51" s="13" customFormat="1" ht="12">
      <c r="A96" s="13"/>
      <c r="B96" s="226"/>
      <c r="C96" s="227"/>
      <c r="D96" s="219" t="s">
        <v>131</v>
      </c>
      <c r="E96" s="228" t="s">
        <v>19</v>
      </c>
      <c r="F96" s="229" t="s">
        <v>139</v>
      </c>
      <c r="G96" s="227"/>
      <c r="H96" s="228" t="s">
        <v>19</v>
      </c>
      <c r="I96" s="230"/>
      <c r="J96" s="227"/>
      <c r="K96" s="227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131</v>
      </c>
      <c r="AU96" s="235" t="s">
        <v>82</v>
      </c>
      <c r="AV96" s="13" t="s">
        <v>80</v>
      </c>
      <c r="AW96" s="13" t="s">
        <v>33</v>
      </c>
      <c r="AX96" s="13" t="s">
        <v>72</v>
      </c>
      <c r="AY96" s="235" t="s">
        <v>118</v>
      </c>
    </row>
    <row r="97" spans="1:51" s="14" customFormat="1" ht="12">
      <c r="A97" s="14"/>
      <c r="B97" s="236"/>
      <c r="C97" s="237"/>
      <c r="D97" s="219" t="s">
        <v>131</v>
      </c>
      <c r="E97" s="238" t="s">
        <v>19</v>
      </c>
      <c r="F97" s="239" t="s">
        <v>388</v>
      </c>
      <c r="G97" s="237"/>
      <c r="H97" s="240">
        <v>50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131</v>
      </c>
      <c r="AU97" s="246" t="s">
        <v>82</v>
      </c>
      <c r="AV97" s="14" t="s">
        <v>82</v>
      </c>
      <c r="AW97" s="14" t="s">
        <v>33</v>
      </c>
      <c r="AX97" s="14" t="s">
        <v>72</v>
      </c>
      <c r="AY97" s="246" t="s">
        <v>118</v>
      </c>
    </row>
    <row r="98" spans="1:51" s="15" customFormat="1" ht="12">
      <c r="A98" s="15"/>
      <c r="B98" s="247"/>
      <c r="C98" s="248"/>
      <c r="D98" s="219" t="s">
        <v>131</v>
      </c>
      <c r="E98" s="249" t="s">
        <v>19</v>
      </c>
      <c r="F98" s="250" t="s">
        <v>145</v>
      </c>
      <c r="G98" s="248"/>
      <c r="H98" s="251">
        <v>147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7" t="s">
        <v>131</v>
      </c>
      <c r="AU98" s="257" t="s">
        <v>82</v>
      </c>
      <c r="AV98" s="15" t="s">
        <v>125</v>
      </c>
      <c r="AW98" s="15" t="s">
        <v>33</v>
      </c>
      <c r="AX98" s="15" t="s">
        <v>80</v>
      </c>
      <c r="AY98" s="257" t="s">
        <v>118</v>
      </c>
    </row>
    <row r="99" spans="1:65" s="2" customFormat="1" ht="24.15" customHeight="1">
      <c r="A99" s="40"/>
      <c r="B99" s="41"/>
      <c r="C99" s="206" t="s">
        <v>82</v>
      </c>
      <c r="D99" s="206" t="s">
        <v>120</v>
      </c>
      <c r="E99" s="207" t="s">
        <v>146</v>
      </c>
      <c r="F99" s="208" t="s">
        <v>147</v>
      </c>
      <c r="G99" s="209" t="s">
        <v>148</v>
      </c>
      <c r="H99" s="210">
        <v>7.35</v>
      </c>
      <c r="I99" s="211"/>
      <c r="J99" s="212">
        <f>ROUND(I99*H99,2)</f>
        <v>0</v>
      </c>
      <c r="K99" s="208" t="s">
        <v>124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125</v>
      </c>
      <c r="AT99" s="217" t="s">
        <v>120</v>
      </c>
      <c r="AU99" s="217" t="s">
        <v>82</v>
      </c>
      <c r="AY99" s="19" t="s">
        <v>118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125</v>
      </c>
      <c r="BM99" s="217" t="s">
        <v>389</v>
      </c>
    </row>
    <row r="100" spans="1:47" s="2" customFormat="1" ht="12">
      <c r="A100" s="40"/>
      <c r="B100" s="41"/>
      <c r="C100" s="42"/>
      <c r="D100" s="219" t="s">
        <v>127</v>
      </c>
      <c r="E100" s="42"/>
      <c r="F100" s="220" t="s">
        <v>150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127</v>
      </c>
      <c r="AU100" s="19" t="s">
        <v>82</v>
      </c>
    </row>
    <row r="101" spans="1:47" s="2" customFormat="1" ht="12">
      <c r="A101" s="40"/>
      <c r="B101" s="41"/>
      <c r="C101" s="42"/>
      <c r="D101" s="224" t="s">
        <v>129</v>
      </c>
      <c r="E101" s="42"/>
      <c r="F101" s="225" t="s">
        <v>151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129</v>
      </c>
      <c r="AU101" s="19" t="s">
        <v>82</v>
      </c>
    </row>
    <row r="102" spans="1:51" s="13" customFormat="1" ht="12">
      <c r="A102" s="13"/>
      <c r="B102" s="226"/>
      <c r="C102" s="227"/>
      <c r="D102" s="219" t="s">
        <v>131</v>
      </c>
      <c r="E102" s="228" t="s">
        <v>19</v>
      </c>
      <c r="F102" s="229" t="s">
        <v>132</v>
      </c>
      <c r="G102" s="227"/>
      <c r="H102" s="228" t="s">
        <v>19</v>
      </c>
      <c r="I102" s="230"/>
      <c r="J102" s="227"/>
      <c r="K102" s="227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131</v>
      </c>
      <c r="AU102" s="235" t="s">
        <v>82</v>
      </c>
      <c r="AV102" s="13" t="s">
        <v>80</v>
      </c>
      <c r="AW102" s="13" t="s">
        <v>33</v>
      </c>
      <c r="AX102" s="13" t="s">
        <v>72</v>
      </c>
      <c r="AY102" s="235" t="s">
        <v>118</v>
      </c>
    </row>
    <row r="103" spans="1:51" s="14" customFormat="1" ht="12">
      <c r="A103" s="14"/>
      <c r="B103" s="236"/>
      <c r="C103" s="237"/>
      <c r="D103" s="219" t="s">
        <v>131</v>
      </c>
      <c r="E103" s="238" t="s">
        <v>19</v>
      </c>
      <c r="F103" s="239" t="s">
        <v>390</v>
      </c>
      <c r="G103" s="237"/>
      <c r="H103" s="240">
        <v>3.25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131</v>
      </c>
      <c r="AU103" s="246" t="s">
        <v>82</v>
      </c>
      <c r="AV103" s="14" t="s">
        <v>82</v>
      </c>
      <c r="AW103" s="14" t="s">
        <v>33</v>
      </c>
      <c r="AX103" s="14" t="s">
        <v>72</v>
      </c>
      <c r="AY103" s="246" t="s">
        <v>118</v>
      </c>
    </row>
    <row r="104" spans="1:51" s="13" customFormat="1" ht="12">
      <c r="A104" s="13"/>
      <c r="B104" s="226"/>
      <c r="C104" s="227"/>
      <c r="D104" s="219" t="s">
        <v>131</v>
      </c>
      <c r="E104" s="228" t="s">
        <v>19</v>
      </c>
      <c r="F104" s="229" t="s">
        <v>134</v>
      </c>
      <c r="G104" s="227"/>
      <c r="H104" s="228" t="s">
        <v>19</v>
      </c>
      <c r="I104" s="230"/>
      <c r="J104" s="227"/>
      <c r="K104" s="227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131</v>
      </c>
      <c r="AU104" s="235" t="s">
        <v>82</v>
      </c>
      <c r="AV104" s="13" t="s">
        <v>80</v>
      </c>
      <c r="AW104" s="13" t="s">
        <v>33</v>
      </c>
      <c r="AX104" s="13" t="s">
        <v>72</v>
      </c>
      <c r="AY104" s="235" t="s">
        <v>118</v>
      </c>
    </row>
    <row r="105" spans="1:51" s="14" customFormat="1" ht="12">
      <c r="A105" s="14"/>
      <c r="B105" s="236"/>
      <c r="C105" s="237"/>
      <c r="D105" s="219" t="s">
        <v>131</v>
      </c>
      <c r="E105" s="238" t="s">
        <v>19</v>
      </c>
      <c r="F105" s="239" t="s">
        <v>391</v>
      </c>
      <c r="G105" s="237"/>
      <c r="H105" s="240">
        <v>0.5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131</v>
      </c>
      <c r="AU105" s="246" t="s">
        <v>82</v>
      </c>
      <c r="AV105" s="14" t="s">
        <v>82</v>
      </c>
      <c r="AW105" s="14" t="s">
        <v>33</v>
      </c>
      <c r="AX105" s="14" t="s">
        <v>72</v>
      </c>
      <c r="AY105" s="246" t="s">
        <v>118</v>
      </c>
    </row>
    <row r="106" spans="1:51" s="13" customFormat="1" ht="12">
      <c r="A106" s="13"/>
      <c r="B106" s="226"/>
      <c r="C106" s="227"/>
      <c r="D106" s="219" t="s">
        <v>131</v>
      </c>
      <c r="E106" s="228" t="s">
        <v>19</v>
      </c>
      <c r="F106" s="229" t="s">
        <v>136</v>
      </c>
      <c r="G106" s="227"/>
      <c r="H106" s="228" t="s">
        <v>19</v>
      </c>
      <c r="I106" s="230"/>
      <c r="J106" s="227"/>
      <c r="K106" s="227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131</v>
      </c>
      <c r="AU106" s="235" t="s">
        <v>82</v>
      </c>
      <c r="AV106" s="13" t="s">
        <v>80</v>
      </c>
      <c r="AW106" s="13" t="s">
        <v>33</v>
      </c>
      <c r="AX106" s="13" t="s">
        <v>72</v>
      </c>
      <c r="AY106" s="235" t="s">
        <v>118</v>
      </c>
    </row>
    <row r="107" spans="1:51" s="14" customFormat="1" ht="12">
      <c r="A107" s="14"/>
      <c r="B107" s="236"/>
      <c r="C107" s="237"/>
      <c r="D107" s="219" t="s">
        <v>131</v>
      </c>
      <c r="E107" s="238" t="s">
        <v>19</v>
      </c>
      <c r="F107" s="239" t="s">
        <v>392</v>
      </c>
      <c r="G107" s="237"/>
      <c r="H107" s="240">
        <v>0.35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131</v>
      </c>
      <c r="AU107" s="246" t="s">
        <v>82</v>
      </c>
      <c r="AV107" s="14" t="s">
        <v>82</v>
      </c>
      <c r="AW107" s="14" t="s">
        <v>33</v>
      </c>
      <c r="AX107" s="14" t="s">
        <v>72</v>
      </c>
      <c r="AY107" s="246" t="s">
        <v>118</v>
      </c>
    </row>
    <row r="108" spans="1:51" s="13" customFormat="1" ht="12">
      <c r="A108" s="13"/>
      <c r="B108" s="226"/>
      <c r="C108" s="227"/>
      <c r="D108" s="219" t="s">
        <v>131</v>
      </c>
      <c r="E108" s="228" t="s">
        <v>19</v>
      </c>
      <c r="F108" s="229" t="s">
        <v>138</v>
      </c>
      <c r="G108" s="227"/>
      <c r="H108" s="228" t="s">
        <v>19</v>
      </c>
      <c r="I108" s="230"/>
      <c r="J108" s="227"/>
      <c r="K108" s="227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131</v>
      </c>
      <c r="AU108" s="235" t="s">
        <v>82</v>
      </c>
      <c r="AV108" s="13" t="s">
        <v>80</v>
      </c>
      <c r="AW108" s="13" t="s">
        <v>33</v>
      </c>
      <c r="AX108" s="13" t="s">
        <v>72</v>
      </c>
      <c r="AY108" s="235" t="s">
        <v>118</v>
      </c>
    </row>
    <row r="109" spans="1:51" s="14" customFormat="1" ht="12">
      <c r="A109" s="14"/>
      <c r="B109" s="236"/>
      <c r="C109" s="237"/>
      <c r="D109" s="219" t="s">
        <v>131</v>
      </c>
      <c r="E109" s="238" t="s">
        <v>19</v>
      </c>
      <c r="F109" s="239" t="s">
        <v>155</v>
      </c>
      <c r="G109" s="237"/>
      <c r="H109" s="240">
        <v>0.75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131</v>
      </c>
      <c r="AU109" s="246" t="s">
        <v>82</v>
      </c>
      <c r="AV109" s="14" t="s">
        <v>82</v>
      </c>
      <c r="AW109" s="14" t="s">
        <v>33</v>
      </c>
      <c r="AX109" s="14" t="s">
        <v>72</v>
      </c>
      <c r="AY109" s="246" t="s">
        <v>118</v>
      </c>
    </row>
    <row r="110" spans="1:51" s="13" customFormat="1" ht="12">
      <c r="A110" s="13"/>
      <c r="B110" s="226"/>
      <c r="C110" s="227"/>
      <c r="D110" s="219" t="s">
        <v>131</v>
      </c>
      <c r="E110" s="228" t="s">
        <v>19</v>
      </c>
      <c r="F110" s="229" t="s">
        <v>139</v>
      </c>
      <c r="G110" s="227"/>
      <c r="H110" s="228" t="s">
        <v>19</v>
      </c>
      <c r="I110" s="230"/>
      <c r="J110" s="227"/>
      <c r="K110" s="227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131</v>
      </c>
      <c r="AU110" s="235" t="s">
        <v>82</v>
      </c>
      <c r="AV110" s="13" t="s">
        <v>80</v>
      </c>
      <c r="AW110" s="13" t="s">
        <v>33</v>
      </c>
      <c r="AX110" s="13" t="s">
        <v>72</v>
      </c>
      <c r="AY110" s="235" t="s">
        <v>118</v>
      </c>
    </row>
    <row r="111" spans="1:51" s="14" customFormat="1" ht="12">
      <c r="A111" s="14"/>
      <c r="B111" s="236"/>
      <c r="C111" s="237"/>
      <c r="D111" s="219" t="s">
        <v>131</v>
      </c>
      <c r="E111" s="238" t="s">
        <v>19</v>
      </c>
      <c r="F111" s="239" t="s">
        <v>393</v>
      </c>
      <c r="G111" s="237"/>
      <c r="H111" s="240">
        <v>2.5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131</v>
      </c>
      <c r="AU111" s="246" t="s">
        <v>82</v>
      </c>
      <c r="AV111" s="14" t="s">
        <v>82</v>
      </c>
      <c r="AW111" s="14" t="s">
        <v>33</v>
      </c>
      <c r="AX111" s="14" t="s">
        <v>72</v>
      </c>
      <c r="AY111" s="246" t="s">
        <v>118</v>
      </c>
    </row>
    <row r="112" spans="1:51" s="15" customFormat="1" ht="12">
      <c r="A112" s="15"/>
      <c r="B112" s="247"/>
      <c r="C112" s="248"/>
      <c r="D112" s="219" t="s">
        <v>131</v>
      </c>
      <c r="E112" s="249" t="s">
        <v>19</v>
      </c>
      <c r="F112" s="250" t="s">
        <v>145</v>
      </c>
      <c r="G112" s="248"/>
      <c r="H112" s="251">
        <v>7.35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7" t="s">
        <v>131</v>
      </c>
      <c r="AU112" s="257" t="s">
        <v>82</v>
      </c>
      <c r="AV112" s="15" t="s">
        <v>125</v>
      </c>
      <c r="AW112" s="15" t="s">
        <v>33</v>
      </c>
      <c r="AX112" s="15" t="s">
        <v>80</v>
      </c>
      <c r="AY112" s="257" t="s">
        <v>118</v>
      </c>
    </row>
    <row r="113" spans="1:65" s="2" customFormat="1" ht="33" customHeight="1">
      <c r="A113" s="40"/>
      <c r="B113" s="41"/>
      <c r="C113" s="206" t="s">
        <v>142</v>
      </c>
      <c r="D113" s="206" t="s">
        <v>120</v>
      </c>
      <c r="E113" s="207" t="s">
        <v>159</v>
      </c>
      <c r="F113" s="208" t="s">
        <v>160</v>
      </c>
      <c r="G113" s="209" t="s">
        <v>148</v>
      </c>
      <c r="H113" s="210">
        <v>9.5</v>
      </c>
      <c r="I113" s="211"/>
      <c r="J113" s="212">
        <f>ROUND(I113*H113,2)</f>
        <v>0</v>
      </c>
      <c r="K113" s="208" t="s">
        <v>124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125</v>
      </c>
      <c r="AT113" s="217" t="s">
        <v>120</v>
      </c>
      <c r="AU113" s="217" t="s">
        <v>82</v>
      </c>
      <c r="AY113" s="19" t="s">
        <v>118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125</v>
      </c>
      <c r="BM113" s="217" t="s">
        <v>394</v>
      </c>
    </row>
    <row r="114" spans="1:47" s="2" customFormat="1" ht="12">
      <c r="A114" s="40"/>
      <c r="B114" s="41"/>
      <c r="C114" s="42"/>
      <c r="D114" s="219" t="s">
        <v>127</v>
      </c>
      <c r="E114" s="42"/>
      <c r="F114" s="220" t="s">
        <v>162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127</v>
      </c>
      <c r="AU114" s="19" t="s">
        <v>82</v>
      </c>
    </row>
    <row r="115" spans="1:47" s="2" customFormat="1" ht="12">
      <c r="A115" s="40"/>
      <c r="B115" s="41"/>
      <c r="C115" s="42"/>
      <c r="D115" s="224" t="s">
        <v>129</v>
      </c>
      <c r="E115" s="42"/>
      <c r="F115" s="225" t="s">
        <v>163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129</v>
      </c>
      <c r="AU115" s="19" t="s">
        <v>82</v>
      </c>
    </row>
    <row r="116" spans="1:51" s="13" customFormat="1" ht="12">
      <c r="A116" s="13"/>
      <c r="B116" s="226"/>
      <c r="C116" s="227"/>
      <c r="D116" s="219" t="s">
        <v>131</v>
      </c>
      <c r="E116" s="228" t="s">
        <v>19</v>
      </c>
      <c r="F116" s="229" t="s">
        <v>134</v>
      </c>
      <c r="G116" s="227"/>
      <c r="H116" s="228" t="s">
        <v>19</v>
      </c>
      <c r="I116" s="230"/>
      <c r="J116" s="227"/>
      <c r="K116" s="227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131</v>
      </c>
      <c r="AU116" s="235" t="s">
        <v>82</v>
      </c>
      <c r="AV116" s="13" t="s">
        <v>80</v>
      </c>
      <c r="AW116" s="13" t="s">
        <v>33</v>
      </c>
      <c r="AX116" s="13" t="s">
        <v>72</v>
      </c>
      <c r="AY116" s="235" t="s">
        <v>118</v>
      </c>
    </row>
    <row r="117" spans="1:51" s="14" customFormat="1" ht="12">
      <c r="A117" s="14"/>
      <c r="B117" s="236"/>
      <c r="C117" s="237"/>
      <c r="D117" s="219" t="s">
        <v>131</v>
      </c>
      <c r="E117" s="238" t="s">
        <v>19</v>
      </c>
      <c r="F117" s="239" t="s">
        <v>395</v>
      </c>
      <c r="G117" s="237"/>
      <c r="H117" s="240">
        <v>2.5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131</v>
      </c>
      <c r="AU117" s="246" t="s">
        <v>82</v>
      </c>
      <c r="AV117" s="14" t="s">
        <v>82</v>
      </c>
      <c r="AW117" s="14" t="s">
        <v>33</v>
      </c>
      <c r="AX117" s="14" t="s">
        <v>72</v>
      </c>
      <c r="AY117" s="246" t="s">
        <v>118</v>
      </c>
    </row>
    <row r="118" spans="1:51" s="13" customFormat="1" ht="12">
      <c r="A118" s="13"/>
      <c r="B118" s="226"/>
      <c r="C118" s="227"/>
      <c r="D118" s="219" t="s">
        <v>131</v>
      </c>
      <c r="E118" s="228" t="s">
        <v>19</v>
      </c>
      <c r="F118" s="229" t="s">
        <v>136</v>
      </c>
      <c r="G118" s="227"/>
      <c r="H118" s="228" t="s">
        <v>19</v>
      </c>
      <c r="I118" s="230"/>
      <c r="J118" s="227"/>
      <c r="K118" s="227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131</v>
      </c>
      <c r="AU118" s="235" t="s">
        <v>82</v>
      </c>
      <c r="AV118" s="13" t="s">
        <v>80</v>
      </c>
      <c r="AW118" s="13" t="s">
        <v>33</v>
      </c>
      <c r="AX118" s="13" t="s">
        <v>72</v>
      </c>
      <c r="AY118" s="235" t="s">
        <v>118</v>
      </c>
    </row>
    <row r="119" spans="1:51" s="14" customFormat="1" ht="12">
      <c r="A119" s="14"/>
      <c r="B119" s="236"/>
      <c r="C119" s="237"/>
      <c r="D119" s="219" t="s">
        <v>131</v>
      </c>
      <c r="E119" s="238" t="s">
        <v>19</v>
      </c>
      <c r="F119" s="239" t="s">
        <v>396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131</v>
      </c>
      <c r="AU119" s="246" t="s">
        <v>82</v>
      </c>
      <c r="AV119" s="14" t="s">
        <v>82</v>
      </c>
      <c r="AW119" s="14" t="s">
        <v>33</v>
      </c>
      <c r="AX119" s="14" t="s">
        <v>72</v>
      </c>
      <c r="AY119" s="246" t="s">
        <v>118</v>
      </c>
    </row>
    <row r="120" spans="1:51" s="13" customFormat="1" ht="12">
      <c r="A120" s="13"/>
      <c r="B120" s="226"/>
      <c r="C120" s="227"/>
      <c r="D120" s="219" t="s">
        <v>131</v>
      </c>
      <c r="E120" s="228" t="s">
        <v>19</v>
      </c>
      <c r="F120" s="229" t="s">
        <v>139</v>
      </c>
      <c r="G120" s="227"/>
      <c r="H120" s="228" t="s">
        <v>19</v>
      </c>
      <c r="I120" s="230"/>
      <c r="J120" s="227"/>
      <c r="K120" s="227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131</v>
      </c>
      <c r="AU120" s="235" t="s">
        <v>82</v>
      </c>
      <c r="AV120" s="13" t="s">
        <v>80</v>
      </c>
      <c r="AW120" s="13" t="s">
        <v>33</v>
      </c>
      <c r="AX120" s="13" t="s">
        <v>72</v>
      </c>
      <c r="AY120" s="235" t="s">
        <v>118</v>
      </c>
    </row>
    <row r="121" spans="1:51" s="14" customFormat="1" ht="12">
      <c r="A121" s="14"/>
      <c r="B121" s="236"/>
      <c r="C121" s="237"/>
      <c r="D121" s="219" t="s">
        <v>131</v>
      </c>
      <c r="E121" s="238" t="s">
        <v>19</v>
      </c>
      <c r="F121" s="239" t="s">
        <v>397</v>
      </c>
      <c r="G121" s="237"/>
      <c r="H121" s="240">
        <v>6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131</v>
      </c>
      <c r="AU121" s="246" t="s">
        <v>82</v>
      </c>
      <c r="AV121" s="14" t="s">
        <v>82</v>
      </c>
      <c r="AW121" s="14" t="s">
        <v>33</v>
      </c>
      <c r="AX121" s="14" t="s">
        <v>72</v>
      </c>
      <c r="AY121" s="246" t="s">
        <v>118</v>
      </c>
    </row>
    <row r="122" spans="1:51" s="15" customFormat="1" ht="12">
      <c r="A122" s="15"/>
      <c r="B122" s="247"/>
      <c r="C122" s="248"/>
      <c r="D122" s="219" t="s">
        <v>131</v>
      </c>
      <c r="E122" s="249" t="s">
        <v>19</v>
      </c>
      <c r="F122" s="250" t="s">
        <v>145</v>
      </c>
      <c r="G122" s="248"/>
      <c r="H122" s="251">
        <v>9.5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131</v>
      </c>
      <c r="AU122" s="257" t="s">
        <v>82</v>
      </c>
      <c r="AV122" s="15" t="s">
        <v>125</v>
      </c>
      <c r="AW122" s="15" t="s">
        <v>33</v>
      </c>
      <c r="AX122" s="15" t="s">
        <v>80</v>
      </c>
      <c r="AY122" s="257" t="s">
        <v>118</v>
      </c>
    </row>
    <row r="123" spans="1:65" s="2" customFormat="1" ht="24.15" customHeight="1">
      <c r="A123" s="40"/>
      <c r="B123" s="41"/>
      <c r="C123" s="206" t="s">
        <v>125</v>
      </c>
      <c r="D123" s="206" t="s">
        <v>120</v>
      </c>
      <c r="E123" s="207" t="s">
        <v>168</v>
      </c>
      <c r="F123" s="208" t="s">
        <v>169</v>
      </c>
      <c r="G123" s="209" t="s">
        <v>148</v>
      </c>
      <c r="H123" s="210">
        <v>66.6</v>
      </c>
      <c r="I123" s="211"/>
      <c r="J123" s="212">
        <f>ROUND(I123*H123,2)</f>
        <v>0</v>
      </c>
      <c r="K123" s="208" t="s">
        <v>124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125</v>
      </c>
      <c r="AT123" s="217" t="s">
        <v>120</v>
      </c>
      <c r="AU123" s="217" t="s">
        <v>82</v>
      </c>
      <c r="AY123" s="19" t="s">
        <v>118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125</v>
      </c>
      <c r="BM123" s="217" t="s">
        <v>398</v>
      </c>
    </row>
    <row r="124" spans="1:47" s="2" customFormat="1" ht="12">
      <c r="A124" s="40"/>
      <c r="B124" s="41"/>
      <c r="C124" s="42"/>
      <c r="D124" s="219" t="s">
        <v>127</v>
      </c>
      <c r="E124" s="42"/>
      <c r="F124" s="220" t="s">
        <v>171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127</v>
      </c>
      <c r="AU124" s="19" t="s">
        <v>82</v>
      </c>
    </row>
    <row r="125" spans="1:47" s="2" customFormat="1" ht="12">
      <c r="A125" s="40"/>
      <c r="B125" s="41"/>
      <c r="C125" s="42"/>
      <c r="D125" s="224" t="s">
        <v>129</v>
      </c>
      <c r="E125" s="42"/>
      <c r="F125" s="225" t="s">
        <v>172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129</v>
      </c>
      <c r="AU125" s="19" t="s">
        <v>82</v>
      </c>
    </row>
    <row r="126" spans="1:51" s="13" customFormat="1" ht="12">
      <c r="A126" s="13"/>
      <c r="B126" s="226"/>
      <c r="C126" s="227"/>
      <c r="D126" s="219" t="s">
        <v>131</v>
      </c>
      <c r="E126" s="228" t="s">
        <v>19</v>
      </c>
      <c r="F126" s="229" t="s">
        <v>132</v>
      </c>
      <c r="G126" s="227"/>
      <c r="H126" s="228" t="s">
        <v>19</v>
      </c>
      <c r="I126" s="230"/>
      <c r="J126" s="227"/>
      <c r="K126" s="227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131</v>
      </c>
      <c r="AU126" s="235" t="s">
        <v>82</v>
      </c>
      <c r="AV126" s="13" t="s">
        <v>80</v>
      </c>
      <c r="AW126" s="13" t="s">
        <v>33</v>
      </c>
      <c r="AX126" s="13" t="s">
        <v>72</v>
      </c>
      <c r="AY126" s="235" t="s">
        <v>118</v>
      </c>
    </row>
    <row r="127" spans="1:51" s="14" customFormat="1" ht="12">
      <c r="A127" s="14"/>
      <c r="B127" s="236"/>
      <c r="C127" s="237"/>
      <c r="D127" s="219" t="s">
        <v>131</v>
      </c>
      <c r="E127" s="238" t="s">
        <v>19</v>
      </c>
      <c r="F127" s="239" t="s">
        <v>399</v>
      </c>
      <c r="G127" s="237"/>
      <c r="H127" s="240">
        <v>21.9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131</v>
      </c>
      <c r="AU127" s="246" t="s">
        <v>82</v>
      </c>
      <c r="AV127" s="14" t="s">
        <v>82</v>
      </c>
      <c r="AW127" s="14" t="s">
        <v>33</v>
      </c>
      <c r="AX127" s="14" t="s">
        <v>72</v>
      </c>
      <c r="AY127" s="246" t="s">
        <v>118</v>
      </c>
    </row>
    <row r="128" spans="1:51" s="13" customFormat="1" ht="12">
      <c r="A128" s="13"/>
      <c r="B128" s="226"/>
      <c r="C128" s="227"/>
      <c r="D128" s="219" t="s">
        <v>131</v>
      </c>
      <c r="E128" s="228" t="s">
        <v>19</v>
      </c>
      <c r="F128" s="229" t="s">
        <v>134</v>
      </c>
      <c r="G128" s="227"/>
      <c r="H128" s="228" t="s">
        <v>19</v>
      </c>
      <c r="I128" s="230"/>
      <c r="J128" s="227"/>
      <c r="K128" s="227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131</v>
      </c>
      <c r="AU128" s="235" t="s">
        <v>82</v>
      </c>
      <c r="AV128" s="13" t="s">
        <v>80</v>
      </c>
      <c r="AW128" s="13" t="s">
        <v>33</v>
      </c>
      <c r="AX128" s="13" t="s">
        <v>72</v>
      </c>
      <c r="AY128" s="235" t="s">
        <v>118</v>
      </c>
    </row>
    <row r="129" spans="1:51" s="14" customFormat="1" ht="12">
      <c r="A129" s="14"/>
      <c r="B129" s="236"/>
      <c r="C129" s="237"/>
      <c r="D129" s="219" t="s">
        <v>131</v>
      </c>
      <c r="E129" s="238" t="s">
        <v>19</v>
      </c>
      <c r="F129" s="239" t="s">
        <v>400</v>
      </c>
      <c r="G129" s="237"/>
      <c r="H129" s="240">
        <v>12.7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131</v>
      </c>
      <c r="AU129" s="246" t="s">
        <v>82</v>
      </c>
      <c r="AV129" s="14" t="s">
        <v>82</v>
      </c>
      <c r="AW129" s="14" t="s">
        <v>33</v>
      </c>
      <c r="AX129" s="14" t="s">
        <v>72</v>
      </c>
      <c r="AY129" s="246" t="s">
        <v>118</v>
      </c>
    </row>
    <row r="130" spans="1:51" s="13" customFormat="1" ht="12">
      <c r="A130" s="13"/>
      <c r="B130" s="226"/>
      <c r="C130" s="227"/>
      <c r="D130" s="219" t="s">
        <v>131</v>
      </c>
      <c r="E130" s="228" t="s">
        <v>19</v>
      </c>
      <c r="F130" s="229" t="s">
        <v>136</v>
      </c>
      <c r="G130" s="227"/>
      <c r="H130" s="228" t="s">
        <v>19</v>
      </c>
      <c r="I130" s="230"/>
      <c r="J130" s="227"/>
      <c r="K130" s="227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131</v>
      </c>
      <c r="AU130" s="235" t="s">
        <v>82</v>
      </c>
      <c r="AV130" s="13" t="s">
        <v>80</v>
      </c>
      <c r="AW130" s="13" t="s">
        <v>33</v>
      </c>
      <c r="AX130" s="13" t="s">
        <v>72</v>
      </c>
      <c r="AY130" s="235" t="s">
        <v>118</v>
      </c>
    </row>
    <row r="131" spans="1:51" s="14" customFormat="1" ht="12">
      <c r="A131" s="14"/>
      <c r="B131" s="236"/>
      <c r="C131" s="237"/>
      <c r="D131" s="219" t="s">
        <v>131</v>
      </c>
      <c r="E131" s="238" t="s">
        <v>19</v>
      </c>
      <c r="F131" s="239" t="s">
        <v>401</v>
      </c>
      <c r="G131" s="237"/>
      <c r="H131" s="240">
        <v>4.6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131</v>
      </c>
      <c r="AU131" s="246" t="s">
        <v>82</v>
      </c>
      <c r="AV131" s="14" t="s">
        <v>82</v>
      </c>
      <c r="AW131" s="14" t="s">
        <v>33</v>
      </c>
      <c r="AX131" s="14" t="s">
        <v>72</v>
      </c>
      <c r="AY131" s="246" t="s">
        <v>118</v>
      </c>
    </row>
    <row r="132" spans="1:51" s="13" customFormat="1" ht="12">
      <c r="A132" s="13"/>
      <c r="B132" s="226"/>
      <c r="C132" s="227"/>
      <c r="D132" s="219" t="s">
        <v>131</v>
      </c>
      <c r="E132" s="228" t="s">
        <v>19</v>
      </c>
      <c r="F132" s="229" t="s">
        <v>138</v>
      </c>
      <c r="G132" s="227"/>
      <c r="H132" s="228" t="s">
        <v>19</v>
      </c>
      <c r="I132" s="230"/>
      <c r="J132" s="227"/>
      <c r="K132" s="227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131</v>
      </c>
      <c r="AU132" s="235" t="s">
        <v>82</v>
      </c>
      <c r="AV132" s="13" t="s">
        <v>80</v>
      </c>
      <c r="AW132" s="13" t="s">
        <v>33</v>
      </c>
      <c r="AX132" s="13" t="s">
        <v>72</v>
      </c>
      <c r="AY132" s="235" t="s">
        <v>118</v>
      </c>
    </row>
    <row r="133" spans="1:51" s="14" customFormat="1" ht="12">
      <c r="A133" s="14"/>
      <c r="B133" s="236"/>
      <c r="C133" s="237"/>
      <c r="D133" s="219" t="s">
        <v>131</v>
      </c>
      <c r="E133" s="238" t="s">
        <v>19</v>
      </c>
      <c r="F133" s="239" t="s">
        <v>402</v>
      </c>
      <c r="G133" s="237"/>
      <c r="H133" s="240">
        <v>12.9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131</v>
      </c>
      <c r="AU133" s="246" t="s">
        <v>82</v>
      </c>
      <c r="AV133" s="14" t="s">
        <v>82</v>
      </c>
      <c r="AW133" s="14" t="s">
        <v>33</v>
      </c>
      <c r="AX133" s="14" t="s">
        <v>72</v>
      </c>
      <c r="AY133" s="246" t="s">
        <v>118</v>
      </c>
    </row>
    <row r="134" spans="1:51" s="13" customFormat="1" ht="12">
      <c r="A134" s="13"/>
      <c r="B134" s="226"/>
      <c r="C134" s="227"/>
      <c r="D134" s="219" t="s">
        <v>131</v>
      </c>
      <c r="E134" s="228" t="s">
        <v>19</v>
      </c>
      <c r="F134" s="229" t="s">
        <v>139</v>
      </c>
      <c r="G134" s="227"/>
      <c r="H134" s="228" t="s">
        <v>19</v>
      </c>
      <c r="I134" s="230"/>
      <c r="J134" s="227"/>
      <c r="K134" s="227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131</v>
      </c>
      <c r="AU134" s="235" t="s">
        <v>82</v>
      </c>
      <c r="AV134" s="13" t="s">
        <v>80</v>
      </c>
      <c r="AW134" s="13" t="s">
        <v>33</v>
      </c>
      <c r="AX134" s="13" t="s">
        <v>72</v>
      </c>
      <c r="AY134" s="235" t="s">
        <v>118</v>
      </c>
    </row>
    <row r="135" spans="1:51" s="14" customFormat="1" ht="12">
      <c r="A135" s="14"/>
      <c r="B135" s="236"/>
      <c r="C135" s="237"/>
      <c r="D135" s="219" t="s">
        <v>131</v>
      </c>
      <c r="E135" s="238" t="s">
        <v>19</v>
      </c>
      <c r="F135" s="239" t="s">
        <v>403</v>
      </c>
      <c r="G135" s="237"/>
      <c r="H135" s="240">
        <v>14.5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131</v>
      </c>
      <c r="AU135" s="246" t="s">
        <v>82</v>
      </c>
      <c r="AV135" s="14" t="s">
        <v>82</v>
      </c>
      <c r="AW135" s="14" t="s">
        <v>33</v>
      </c>
      <c r="AX135" s="14" t="s">
        <v>72</v>
      </c>
      <c r="AY135" s="246" t="s">
        <v>118</v>
      </c>
    </row>
    <row r="136" spans="1:51" s="15" customFormat="1" ht="12">
      <c r="A136" s="15"/>
      <c r="B136" s="247"/>
      <c r="C136" s="248"/>
      <c r="D136" s="219" t="s">
        <v>131</v>
      </c>
      <c r="E136" s="249" t="s">
        <v>19</v>
      </c>
      <c r="F136" s="250" t="s">
        <v>145</v>
      </c>
      <c r="G136" s="248"/>
      <c r="H136" s="251">
        <v>66.6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131</v>
      </c>
      <c r="AU136" s="257" t="s">
        <v>82</v>
      </c>
      <c r="AV136" s="15" t="s">
        <v>125</v>
      </c>
      <c r="AW136" s="15" t="s">
        <v>33</v>
      </c>
      <c r="AX136" s="15" t="s">
        <v>80</v>
      </c>
      <c r="AY136" s="257" t="s">
        <v>118</v>
      </c>
    </row>
    <row r="137" spans="1:65" s="2" customFormat="1" ht="24.15" customHeight="1">
      <c r="A137" s="40"/>
      <c r="B137" s="41"/>
      <c r="C137" s="206" t="s">
        <v>180</v>
      </c>
      <c r="D137" s="206" t="s">
        <v>120</v>
      </c>
      <c r="E137" s="207" t="s">
        <v>181</v>
      </c>
      <c r="F137" s="208" t="s">
        <v>182</v>
      </c>
      <c r="G137" s="209" t="s">
        <v>148</v>
      </c>
      <c r="H137" s="210">
        <v>9.5</v>
      </c>
      <c r="I137" s="211"/>
      <c r="J137" s="212">
        <f>ROUND(I137*H137,2)</f>
        <v>0</v>
      </c>
      <c r="K137" s="208" t="s">
        <v>124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1.5684</v>
      </c>
      <c r="R137" s="215">
        <f>Q137*H137</f>
        <v>14.8998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125</v>
      </c>
      <c r="AT137" s="217" t="s">
        <v>120</v>
      </c>
      <c r="AU137" s="217" t="s">
        <v>82</v>
      </c>
      <c r="AY137" s="19" t="s">
        <v>118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125</v>
      </c>
      <c r="BM137" s="217" t="s">
        <v>404</v>
      </c>
    </row>
    <row r="138" spans="1:47" s="2" customFormat="1" ht="12">
      <c r="A138" s="40"/>
      <c r="B138" s="41"/>
      <c r="C138" s="42"/>
      <c r="D138" s="219" t="s">
        <v>127</v>
      </c>
      <c r="E138" s="42"/>
      <c r="F138" s="220" t="s">
        <v>184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127</v>
      </c>
      <c r="AU138" s="19" t="s">
        <v>82</v>
      </c>
    </row>
    <row r="139" spans="1:47" s="2" customFormat="1" ht="12">
      <c r="A139" s="40"/>
      <c r="B139" s="41"/>
      <c r="C139" s="42"/>
      <c r="D139" s="224" t="s">
        <v>129</v>
      </c>
      <c r="E139" s="42"/>
      <c r="F139" s="225" t="s">
        <v>185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129</v>
      </c>
      <c r="AU139" s="19" t="s">
        <v>82</v>
      </c>
    </row>
    <row r="140" spans="1:51" s="13" customFormat="1" ht="12">
      <c r="A140" s="13"/>
      <c r="B140" s="226"/>
      <c r="C140" s="227"/>
      <c r="D140" s="219" t="s">
        <v>131</v>
      </c>
      <c r="E140" s="228" t="s">
        <v>19</v>
      </c>
      <c r="F140" s="229" t="s">
        <v>134</v>
      </c>
      <c r="G140" s="227"/>
      <c r="H140" s="228" t="s">
        <v>19</v>
      </c>
      <c r="I140" s="230"/>
      <c r="J140" s="227"/>
      <c r="K140" s="227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131</v>
      </c>
      <c r="AU140" s="235" t="s">
        <v>82</v>
      </c>
      <c r="AV140" s="13" t="s">
        <v>80</v>
      </c>
      <c r="AW140" s="13" t="s">
        <v>33</v>
      </c>
      <c r="AX140" s="13" t="s">
        <v>72</v>
      </c>
      <c r="AY140" s="235" t="s">
        <v>118</v>
      </c>
    </row>
    <row r="141" spans="1:51" s="14" customFormat="1" ht="12">
      <c r="A141" s="14"/>
      <c r="B141" s="236"/>
      <c r="C141" s="237"/>
      <c r="D141" s="219" t="s">
        <v>131</v>
      </c>
      <c r="E141" s="238" t="s">
        <v>19</v>
      </c>
      <c r="F141" s="239" t="s">
        <v>395</v>
      </c>
      <c r="G141" s="237"/>
      <c r="H141" s="240">
        <v>2.5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131</v>
      </c>
      <c r="AU141" s="246" t="s">
        <v>82</v>
      </c>
      <c r="AV141" s="14" t="s">
        <v>82</v>
      </c>
      <c r="AW141" s="14" t="s">
        <v>33</v>
      </c>
      <c r="AX141" s="14" t="s">
        <v>72</v>
      </c>
      <c r="AY141" s="246" t="s">
        <v>118</v>
      </c>
    </row>
    <row r="142" spans="1:51" s="13" customFormat="1" ht="12">
      <c r="A142" s="13"/>
      <c r="B142" s="226"/>
      <c r="C142" s="227"/>
      <c r="D142" s="219" t="s">
        <v>131</v>
      </c>
      <c r="E142" s="228" t="s">
        <v>19</v>
      </c>
      <c r="F142" s="229" t="s">
        <v>136</v>
      </c>
      <c r="G142" s="227"/>
      <c r="H142" s="228" t="s">
        <v>19</v>
      </c>
      <c r="I142" s="230"/>
      <c r="J142" s="227"/>
      <c r="K142" s="227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131</v>
      </c>
      <c r="AU142" s="235" t="s">
        <v>82</v>
      </c>
      <c r="AV142" s="13" t="s">
        <v>80</v>
      </c>
      <c r="AW142" s="13" t="s">
        <v>33</v>
      </c>
      <c r="AX142" s="13" t="s">
        <v>72</v>
      </c>
      <c r="AY142" s="235" t="s">
        <v>118</v>
      </c>
    </row>
    <row r="143" spans="1:51" s="14" customFormat="1" ht="12">
      <c r="A143" s="14"/>
      <c r="B143" s="236"/>
      <c r="C143" s="237"/>
      <c r="D143" s="219" t="s">
        <v>131</v>
      </c>
      <c r="E143" s="238" t="s">
        <v>19</v>
      </c>
      <c r="F143" s="239" t="s">
        <v>396</v>
      </c>
      <c r="G143" s="237"/>
      <c r="H143" s="240">
        <v>1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131</v>
      </c>
      <c r="AU143" s="246" t="s">
        <v>82</v>
      </c>
      <c r="AV143" s="14" t="s">
        <v>82</v>
      </c>
      <c r="AW143" s="14" t="s">
        <v>33</v>
      </c>
      <c r="AX143" s="14" t="s">
        <v>72</v>
      </c>
      <c r="AY143" s="246" t="s">
        <v>118</v>
      </c>
    </row>
    <row r="144" spans="1:51" s="13" customFormat="1" ht="12">
      <c r="A144" s="13"/>
      <c r="B144" s="226"/>
      <c r="C144" s="227"/>
      <c r="D144" s="219" t="s">
        <v>131</v>
      </c>
      <c r="E144" s="228" t="s">
        <v>19</v>
      </c>
      <c r="F144" s="229" t="s">
        <v>139</v>
      </c>
      <c r="G144" s="227"/>
      <c r="H144" s="228" t="s">
        <v>19</v>
      </c>
      <c r="I144" s="230"/>
      <c r="J144" s="227"/>
      <c r="K144" s="227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131</v>
      </c>
      <c r="AU144" s="235" t="s">
        <v>82</v>
      </c>
      <c r="AV144" s="13" t="s">
        <v>80</v>
      </c>
      <c r="AW144" s="13" t="s">
        <v>33</v>
      </c>
      <c r="AX144" s="13" t="s">
        <v>72</v>
      </c>
      <c r="AY144" s="235" t="s">
        <v>118</v>
      </c>
    </row>
    <row r="145" spans="1:51" s="14" customFormat="1" ht="12">
      <c r="A145" s="14"/>
      <c r="B145" s="236"/>
      <c r="C145" s="237"/>
      <c r="D145" s="219" t="s">
        <v>131</v>
      </c>
      <c r="E145" s="238" t="s">
        <v>19</v>
      </c>
      <c r="F145" s="239" t="s">
        <v>397</v>
      </c>
      <c r="G145" s="237"/>
      <c r="H145" s="240">
        <v>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131</v>
      </c>
      <c r="AU145" s="246" t="s">
        <v>82</v>
      </c>
      <c r="AV145" s="14" t="s">
        <v>82</v>
      </c>
      <c r="AW145" s="14" t="s">
        <v>33</v>
      </c>
      <c r="AX145" s="14" t="s">
        <v>72</v>
      </c>
      <c r="AY145" s="246" t="s">
        <v>118</v>
      </c>
    </row>
    <row r="146" spans="1:51" s="15" customFormat="1" ht="12">
      <c r="A146" s="15"/>
      <c r="B146" s="247"/>
      <c r="C146" s="248"/>
      <c r="D146" s="219" t="s">
        <v>131</v>
      </c>
      <c r="E146" s="249" t="s">
        <v>19</v>
      </c>
      <c r="F146" s="250" t="s">
        <v>145</v>
      </c>
      <c r="G146" s="248"/>
      <c r="H146" s="251">
        <v>9.5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131</v>
      </c>
      <c r="AU146" s="257" t="s">
        <v>82</v>
      </c>
      <c r="AV146" s="15" t="s">
        <v>125</v>
      </c>
      <c r="AW146" s="15" t="s">
        <v>33</v>
      </c>
      <c r="AX146" s="15" t="s">
        <v>80</v>
      </c>
      <c r="AY146" s="257" t="s">
        <v>118</v>
      </c>
    </row>
    <row r="147" spans="1:65" s="2" customFormat="1" ht="33" customHeight="1">
      <c r="A147" s="40"/>
      <c r="B147" s="41"/>
      <c r="C147" s="206" t="s">
        <v>176</v>
      </c>
      <c r="D147" s="206" t="s">
        <v>120</v>
      </c>
      <c r="E147" s="207" t="s">
        <v>216</v>
      </c>
      <c r="F147" s="208" t="s">
        <v>217</v>
      </c>
      <c r="G147" s="209" t="s">
        <v>218</v>
      </c>
      <c r="H147" s="210">
        <v>33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0.0724</v>
      </c>
      <c r="R147" s="215">
        <f>Q147*H147</f>
        <v>2.3892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125</v>
      </c>
      <c r="AT147" s="217" t="s">
        <v>120</v>
      </c>
      <c r="AU147" s="217" t="s">
        <v>82</v>
      </c>
      <c r="AY147" s="19" t="s">
        <v>118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125</v>
      </c>
      <c r="BM147" s="217" t="s">
        <v>405</v>
      </c>
    </row>
    <row r="148" spans="1:47" s="2" customFormat="1" ht="12">
      <c r="A148" s="40"/>
      <c r="B148" s="41"/>
      <c r="C148" s="42"/>
      <c r="D148" s="219" t="s">
        <v>127</v>
      </c>
      <c r="E148" s="42"/>
      <c r="F148" s="220" t="s">
        <v>220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127</v>
      </c>
      <c r="AU148" s="19" t="s">
        <v>82</v>
      </c>
    </row>
    <row r="149" spans="1:51" s="13" customFormat="1" ht="12">
      <c r="A149" s="13"/>
      <c r="B149" s="226"/>
      <c r="C149" s="227"/>
      <c r="D149" s="219" t="s">
        <v>131</v>
      </c>
      <c r="E149" s="228" t="s">
        <v>19</v>
      </c>
      <c r="F149" s="229" t="s">
        <v>136</v>
      </c>
      <c r="G149" s="227"/>
      <c r="H149" s="228" t="s">
        <v>19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131</v>
      </c>
      <c r="AU149" s="235" t="s">
        <v>82</v>
      </c>
      <c r="AV149" s="13" t="s">
        <v>80</v>
      </c>
      <c r="AW149" s="13" t="s">
        <v>33</v>
      </c>
      <c r="AX149" s="13" t="s">
        <v>72</v>
      </c>
      <c r="AY149" s="235" t="s">
        <v>118</v>
      </c>
    </row>
    <row r="150" spans="1:51" s="14" customFormat="1" ht="12">
      <c r="A150" s="14"/>
      <c r="B150" s="236"/>
      <c r="C150" s="237"/>
      <c r="D150" s="219" t="s">
        <v>131</v>
      </c>
      <c r="E150" s="238" t="s">
        <v>19</v>
      </c>
      <c r="F150" s="239" t="s">
        <v>224</v>
      </c>
      <c r="G150" s="237"/>
      <c r="H150" s="240">
        <v>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131</v>
      </c>
      <c r="AU150" s="246" t="s">
        <v>82</v>
      </c>
      <c r="AV150" s="14" t="s">
        <v>82</v>
      </c>
      <c r="AW150" s="14" t="s">
        <v>33</v>
      </c>
      <c r="AX150" s="14" t="s">
        <v>72</v>
      </c>
      <c r="AY150" s="246" t="s">
        <v>118</v>
      </c>
    </row>
    <row r="151" spans="1:51" s="13" customFormat="1" ht="12">
      <c r="A151" s="13"/>
      <c r="B151" s="226"/>
      <c r="C151" s="227"/>
      <c r="D151" s="219" t="s">
        <v>131</v>
      </c>
      <c r="E151" s="228" t="s">
        <v>19</v>
      </c>
      <c r="F151" s="229" t="s">
        <v>139</v>
      </c>
      <c r="G151" s="227"/>
      <c r="H151" s="228" t="s">
        <v>19</v>
      </c>
      <c r="I151" s="230"/>
      <c r="J151" s="227"/>
      <c r="K151" s="227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131</v>
      </c>
      <c r="AU151" s="235" t="s">
        <v>82</v>
      </c>
      <c r="AV151" s="13" t="s">
        <v>80</v>
      </c>
      <c r="AW151" s="13" t="s">
        <v>33</v>
      </c>
      <c r="AX151" s="13" t="s">
        <v>72</v>
      </c>
      <c r="AY151" s="235" t="s">
        <v>118</v>
      </c>
    </row>
    <row r="152" spans="1:51" s="14" customFormat="1" ht="12">
      <c r="A152" s="14"/>
      <c r="B152" s="236"/>
      <c r="C152" s="237"/>
      <c r="D152" s="219" t="s">
        <v>131</v>
      </c>
      <c r="E152" s="238" t="s">
        <v>19</v>
      </c>
      <c r="F152" s="239" t="s">
        <v>355</v>
      </c>
      <c r="G152" s="237"/>
      <c r="H152" s="240">
        <v>25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131</v>
      </c>
      <c r="AU152" s="246" t="s">
        <v>82</v>
      </c>
      <c r="AV152" s="14" t="s">
        <v>82</v>
      </c>
      <c r="AW152" s="14" t="s">
        <v>33</v>
      </c>
      <c r="AX152" s="14" t="s">
        <v>72</v>
      </c>
      <c r="AY152" s="246" t="s">
        <v>118</v>
      </c>
    </row>
    <row r="153" spans="1:51" s="15" customFormat="1" ht="12">
      <c r="A153" s="15"/>
      <c r="B153" s="247"/>
      <c r="C153" s="248"/>
      <c r="D153" s="219" t="s">
        <v>131</v>
      </c>
      <c r="E153" s="249" t="s">
        <v>19</v>
      </c>
      <c r="F153" s="250" t="s">
        <v>145</v>
      </c>
      <c r="G153" s="248"/>
      <c r="H153" s="251">
        <v>33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7" t="s">
        <v>131</v>
      </c>
      <c r="AU153" s="257" t="s">
        <v>82</v>
      </c>
      <c r="AV153" s="15" t="s">
        <v>125</v>
      </c>
      <c r="AW153" s="15" t="s">
        <v>33</v>
      </c>
      <c r="AX153" s="15" t="s">
        <v>80</v>
      </c>
      <c r="AY153" s="257" t="s">
        <v>118</v>
      </c>
    </row>
    <row r="154" spans="1:65" s="2" customFormat="1" ht="24.15" customHeight="1">
      <c r="A154" s="40"/>
      <c r="B154" s="41"/>
      <c r="C154" s="206" t="s">
        <v>215</v>
      </c>
      <c r="D154" s="206" t="s">
        <v>120</v>
      </c>
      <c r="E154" s="207" t="s">
        <v>225</v>
      </c>
      <c r="F154" s="208" t="s">
        <v>226</v>
      </c>
      <c r="G154" s="209" t="s">
        <v>123</v>
      </c>
      <c r="H154" s="210">
        <v>191</v>
      </c>
      <c r="I154" s="211"/>
      <c r="J154" s="212">
        <f>ROUND(I154*H154,2)</f>
        <v>0</v>
      </c>
      <c r="K154" s="208" t="s">
        <v>124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125</v>
      </c>
      <c r="AT154" s="217" t="s">
        <v>120</v>
      </c>
      <c r="AU154" s="217" t="s">
        <v>82</v>
      </c>
      <c r="AY154" s="19" t="s">
        <v>118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125</v>
      </c>
      <c r="BM154" s="217" t="s">
        <v>406</v>
      </c>
    </row>
    <row r="155" spans="1:47" s="2" customFormat="1" ht="12">
      <c r="A155" s="40"/>
      <c r="B155" s="41"/>
      <c r="C155" s="42"/>
      <c r="D155" s="219" t="s">
        <v>127</v>
      </c>
      <c r="E155" s="42"/>
      <c r="F155" s="220" t="s">
        <v>228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127</v>
      </c>
      <c r="AU155" s="19" t="s">
        <v>82</v>
      </c>
    </row>
    <row r="156" spans="1:47" s="2" customFormat="1" ht="12">
      <c r="A156" s="40"/>
      <c r="B156" s="41"/>
      <c r="C156" s="42"/>
      <c r="D156" s="224" t="s">
        <v>129</v>
      </c>
      <c r="E156" s="42"/>
      <c r="F156" s="225" t="s">
        <v>229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129</v>
      </c>
      <c r="AU156" s="19" t="s">
        <v>82</v>
      </c>
    </row>
    <row r="157" spans="1:51" s="13" customFormat="1" ht="12">
      <c r="A157" s="13"/>
      <c r="B157" s="226"/>
      <c r="C157" s="227"/>
      <c r="D157" s="219" t="s">
        <v>131</v>
      </c>
      <c r="E157" s="228" t="s">
        <v>19</v>
      </c>
      <c r="F157" s="229" t="s">
        <v>136</v>
      </c>
      <c r="G157" s="227"/>
      <c r="H157" s="228" t="s">
        <v>19</v>
      </c>
      <c r="I157" s="230"/>
      <c r="J157" s="227"/>
      <c r="K157" s="227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131</v>
      </c>
      <c r="AU157" s="235" t="s">
        <v>82</v>
      </c>
      <c r="AV157" s="13" t="s">
        <v>80</v>
      </c>
      <c r="AW157" s="13" t="s">
        <v>33</v>
      </c>
      <c r="AX157" s="13" t="s">
        <v>72</v>
      </c>
      <c r="AY157" s="235" t="s">
        <v>118</v>
      </c>
    </row>
    <row r="158" spans="1:51" s="14" customFormat="1" ht="12">
      <c r="A158" s="14"/>
      <c r="B158" s="236"/>
      <c r="C158" s="237"/>
      <c r="D158" s="219" t="s">
        <v>131</v>
      </c>
      <c r="E158" s="238" t="s">
        <v>19</v>
      </c>
      <c r="F158" s="239" t="s">
        <v>407</v>
      </c>
      <c r="G158" s="237"/>
      <c r="H158" s="240">
        <v>46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131</v>
      </c>
      <c r="AU158" s="246" t="s">
        <v>82</v>
      </c>
      <c r="AV158" s="14" t="s">
        <v>82</v>
      </c>
      <c r="AW158" s="14" t="s">
        <v>33</v>
      </c>
      <c r="AX158" s="14" t="s">
        <v>72</v>
      </c>
      <c r="AY158" s="246" t="s">
        <v>118</v>
      </c>
    </row>
    <row r="159" spans="1:51" s="13" customFormat="1" ht="12">
      <c r="A159" s="13"/>
      <c r="B159" s="226"/>
      <c r="C159" s="227"/>
      <c r="D159" s="219" t="s">
        <v>131</v>
      </c>
      <c r="E159" s="228" t="s">
        <v>19</v>
      </c>
      <c r="F159" s="229" t="s">
        <v>139</v>
      </c>
      <c r="G159" s="227"/>
      <c r="H159" s="228" t="s">
        <v>19</v>
      </c>
      <c r="I159" s="230"/>
      <c r="J159" s="227"/>
      <c r="K159" s="227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131</v>
      </c>
      <c r="AU159" s="235" t="s">
        <v>82</v>
      </c>
      <c r="AV159" s="13" t="s">
        <v>80</v>
      </c>
      <c r="AW159" s="13" t="s">
        <v>33</v>
      </c>
      <c r="AX159" s="13" t="s">
        <v>72</v>
      </c>
      <c r="AY159" s="235" t="s">
        <v>118</v>
      </c>
    </row>
    <row r="160" spans="1:51" s="14" customFormat="1" ht="12">
      <c r="A160" s="14"/>
      <c r="B160" s="236"/>
      <c r="C160" s="237"/>
      <c r="D160" s="219" t="s">
        <v>131</v>
      </c>
      <c r="E160" s="238" t="s">
        <v>19</v>
      </c>
      <c r="F160" s="239" t="s">
        <v>408</v>
      </c>
      <c r="G160" s="237"/>
      <c r="H160" s="240">
        <v>145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131</v>
      </c>
      <c r="AU160" s="246" t="s">
        <v>82</v>
      </c>
      <c r="AV160" s="14" t="s">
        <v>82</v>
      </c>
      <c r="AW160" s="14" t="s">
        <v>33</v>
      </c>
      <c r="AX160" s="14" t="s">
        <v>72</v>
      </c>
      <c r="AY160" s="246" t="s">
        <v>118</v>
      </c>
    </row>
    <row r="161" spans="1:51" s="15" customFormat="1" ht="12">
      <c r="A161" s="15"/>
      <c r="B161" s="247"/>
      <c r="C161" s="248"/>
      <c r="D161" s="219" t="s">
        <v>131</v>
      </c>
      <c r="E161" s="249" t="s">
        <v>19</v>
      </c>
      <c r="F161" s="250" t="s">
        <v>145</v>
      </c>
      <c r="G161" s="248"/>
      <c r="H161" s="251">
        <v>191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7" t="s">
        <v>131</v>
      </c>
      <c r="AU161" s="257" t="s">
        <v>82</v>
      </c>
      <c r="AV161" s="15" t="s">
        <v>125</v>
      </c>
      <c r="AW161" s="15" t="s">
        <v>33</v>
      </c>
      <c r="AX161" s="15" t="s">
        <v>80</v>
      </c>
      <c r="AY161" s="257" t="s">
        <v>118</v>
      </c>
    </row>
    <row r="162" spans="1:65" s="2" customFormat="1" ht="24.15" customHeight="1">
      <c r="A162" s="40"/>
      <c r="B162" s="41"/>
      <c r="C162" s="269" t="s">
        <v>224</v>
      </c>
      <c r="D162" s="269" t="s">
        <v>235</v>
      </c>
      <c r="E162" s="270" t="s">
        <v>236</v>
      </c>
      <c r="F162" s="271" t="s">
        <v>237</v>
      </c>
      <c r="G162" s="272" t="s">
        <v>123</v>
      </c>
      <c r="H162" s="273">
        <v>229.2</v>
      </c>
      <c r="I162" s="274"/>
      <c r="J162" s="275">
        <f>ROUND(I162*H162,2)</f>
        <v>0</v>
      </c>
      <c r="K162" s="271" t="s">
        <v>124</v>
      </c>
      <c r="L162" s="276"/>
      <c r="M162" s="277" t="s">
        <v>19</v>
      </c>
      <c r="N162" s="278" t="s">
        <v>43</v>
      </c>
      <c r="O162" s="86"/>
      <c r="P162" s="215">
        <f>O162*H162</f>
        <v>0</v>
      </c>
      <c r="Q162" s="215">
        <v>0.00174</v>
      </c>
      <c r="R162" s="215">
        <f>Q162*H162</f>
        <v>0.398808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224</v>
      </c>
      <c r="AT162" s="217" t="s">
        <v>235</v>
      </c>
      <c r="AU162" s="217" t="s">
        <v>82</v>
      </c>
      <c r="AY162" s="19" t="s">
        <v>118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125</v>
      </c>
      <c r="BM162" s="217" t="s">
        <v>409</v>
      </c>
    </row>
    <row r="163" spans="1:47" s="2" customFormat="1" ht="12">
      <c r="A163" s="40"/>
      <c r="B163" s="41"/>
      <c r="C163" s="42"/>
      <c r="D163" s="219" t="s">
        <v>127</v>
      </c>
      <c r="E163" s="42"/>
      <c r="F163" s="220" t="s">
        <v>237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127</v>
      </c>
      <c r="AU163" s="19" t="s">
        <v>82</v>
      </c>
    </row>
    <row r="164" spans="1:51" s="14" customFormat="1" ht="12">
      <c r="A164" s="14"/>
      <c r="B164" s="236"/>
      <c r="C164" s="237"/>
      <c r="D164" s="219" t="s">
        <v>131</v>
      </c>
      <c r="E164" s="238" t="s">
        <v>19</v>
      </c>
      <c r="F164" s="239" t="s">
        <v>410</v>
      </c>
      <c r="G164" s="237"/>
      <c r="H164" s="240">
        <v>191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131</v>
      </c>
      <c r="AU164" s="246" t="s">
        <v>82</v>
      </c>
      <c r="AV164" s="14" t="s">
        <v>82</v>
      </c>
      <c r="AW164" s="14" t="s">
        <v>33</v>
      </c>
      <c r="AX164" s="14" t="s">
        <v>80</v>
      </c>
      <c r="AY164" s="246" t="s">
        <v>118</v>
      </c>
    </row>
    <row r="165" spans="1:51" s="14" customFormat="1" ht="12">
      <c r="A165" s="14"/>
      <c r="B165" s="236"/>
      <c r="C165" s="237"/>
      <c r="D165" s="219" t="s">
        <v>131</v>
      </c>
      <c r="E165" s="237"/>
      <c r="F165" s="239" t="s">
        <v>411</v>
      </c>
      <c r="G165" s="237"/>
      <c r="H165" s="240">
        <v>229.2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131</v>
      </c>
      <c r="AU165" s="246" t="s">
        <v>82</v>
      </c>
      <c r="AV165" s="14" t="s">
        <v>82</v>
      </c>
      <c r="AW165" s="14" t="s">
        <v>4</v>
      </c>
      <c r="AX165" s="14" t="s">
        <v>80</v>
      </c>
      <c r="AY165" s="246" t="s">
        <v>118</v>
      </c>
    </row>
    <row r="166" spans="1:65" s="2" customFormat="1" ht="37.8" customHeight="1">
      <c r="A166" s="40"/>
      <c r="B166" s="41"/>
      <c r="C166" s="206" t="s">
        <v>234</v>
      </c>
      <c r="D166" s="206" t="s">
        <v>120</v>
      </c>
      <c r="E166" s="207" t="s">
        <v>293</v>
      </c>
      <c r="F166" s="208" t="s">
        <v>294</v>
      </c>
      <c r="G166" s="209" t="s">
        <v>148</v>
      </c>
      <c r="H166" s="210">
        <v>83.45</v>
      </c>
      <c r="I166" s="211"/>
      <c r="J166" s="212">
        <f>ROUND(I166*H166,2)</f>
        <v>0</v>
      </c>
      <c r="K166" s="208" t="s">
        <v>124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125</v>
      </c>
      <c r="AT166" s="217" t="s">
        <v>120</v>
      </c>
      <c r="AU166" s="217" t="s">
        <v>82</v>
      </c>
      <c r="AY166" s="19" t="s">
        <v>118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125</v>
      </c>
      <c r="BM166" s="217" t="s">
        <v>412</v>
      </c>
    </row>
    <row r="167" spans="1:47" s="2" customFormat="1" ht="12">
      <c r="A167" s="40"/>
      <c r="B167" s="41"/>
      <c r="C167" s="42"/>
      <c r="D167" s="219" t="s">
        <v>127</v>
      </c>
      <c r="E167" s="42"/>
      <c r="F167" s="220" t="s">
        <v>296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127</v>
      </c>
      <c r="AU167" s="19" t="s">
        <v>82</v>
      </c>
    </row>
    <row r="168" spans="1:47" s="2" customFormat="1" ht="12">
      <c r="A168" s="40"/>
      <c r="B168" s="41"/>
      <c r="C168" s="42"/>
      <c r="D168" s="224" t="s">
        <v>129</v>
      </c>
      <c r="E168" s="42"/>
      <c r="F168" s="225" t="s">
        <v>297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129</v>
      </c>
      <c r="AU168" s="19" t="s">
        <v>82</v>
      </c>
    </row>
    <row r="169" spans="1:51" s="14" customFormat="1" ht="12">
      <c r="A169" s="14"/>
      <c r="B169" s="236"/>
      <c r="C169" s="237"/>
      <c r="D169" s="219" t="s">
        <v>131</v>
      </c>
      <c r="E169" s="238" t="s">
        <v>19</v>
      </c>
      <c r="F169" s="239" t="s">
        <v>413</v>
      </c>
      <c r="G169" s="237"/>
      <c r="H169" s="240">
        <v>83.45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131</v>
      </c>
      <c r="AU169" s="246" t="s">
        <v>82</v>
      </c>
      <c r="AV169" s="14" t="s">
        <v>82</v>
      </c>
      <c r="AW169" s="14" t="s">
        <v>33</v>
      </c>
      <c r="AX169" s="14" t="s">
        <v>80</v>
      </c>
      <c r="AY169" s="246" t="s">
        <v>118</v>
      </c>
    </row>
    <row r="170" spans="1:65" s="2" customFormat="1" ht="37.8" customHeight="1">
      <c r="A170" s="40"/>
      <c r="B170" s="41"/>
      <c r="C170" s="206" t="s">
        <v>241</v>
      </c>
      <c r="D170" s="206" t="s">
        <v>120</v>
      </c>
      <c r="E170" s="207" t="s">
        <v>300</v>
      </c>
      <c r="F170" s="208" t="s">
        <v>301</v>
      </c>
      <c r="G170" s="209" t="s">
        <v>148</v>
      </c>
      <c r="H170" s="210">
        <v>1335.2</v>
      </c>
      <c r="I170" s="211"/>
      <c r="J170" s="212">
        <f>ROUND(I170*H170,2)</f>
        <v>0</v>
      </c>
      <c r="K170" s="208" t="s">
        <v>124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125</v>
      </c>
      <c r="AT170" s="217" t="s">
        <v>120</v>
      </c>
      <c r="AU170" s="217" t="s">
        <v>82</v>
      </c>
      <c r="AY170" s="19" t="s">
        <v>118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125</v>
      </c>
      <c r="BM170" s="217" t="s">
        <v>414</v>
      </c>
    </row>
    <row r="171" spans="1:47" s="2" customFormat="1" ht="12">
      <c r="A171" s="40"/>
      <c r="B171" s="41"/>
      <c r="C171" s="42"/>
      <c r="D171" s="219" t="s">
        <v>127</v>
      </c>
      <c r="E171" s="42"/>
      <c r="F171" s="220" t="s">
        <v>303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127</v>
      </c>
      <c r="AU171" s="19" t="s">
        <v>82</v>
      </c>
    </row>
    <row r="172" spans="1:47" s="2" customFormat="1" ht="12">
      <c r="A172" s="40"/>
      <c r="B172" s="41"/>
      <c r="C172" s="42"/>
      <c r="D172" s="224" t="s">
        <v>129</v>
      </c>
      <c r="E172" s="42"/>
      <c r="F172" s="225" t="s">
        <v>304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129</v>
      </c>
      <c r="AU172" s="19" t="s">
        <v>82</v>
      </c>
    </row>
    <row r="173" spans="1:51" s="14" customFormat="1" ht="12">
      <c r="A173" s="14"/>
      <c r="B173" s="236"/>
      <c r="C173" s="237"/>
      <c r="D173" s="219" t="s">
        <v>131</v>
      </c>
      <c r="E173" s="238" t="s">
        <v>19</v>
      </c>
      <c r="F173" s="239" t="s">
        <v>415</v>
      </c>
      <c r="G173" s="237"/>
      <c r="H173" s="240">
        <v>1335.2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131</v>
      </c>
      <c r="AU173" s="246" t="s">
        <v>82</v>
      </c>
      <c r="AV173" s="14" t="s">
        <v>82</v>
      </c>
      <c r="AW173" s="14" t="s">
        <v>33</v>
      </c>
      <c r="AX173" s="14" t="s">
        <v>80</v>
      </c>
      <c r="AY173" s="246" t="s">
        <v>118</v>
      </c>
    </row>
    <row r="174" spans="1:65" s="2" customFormat="1" ht="24.15" customHeight="1">
      <c r="A174" s="40"/>
      <c r="B174" s="41"/>
      <c r="C174" s="206" t="s">
        <v>250</v>
      </c>
      <c r="D174" s="206" t="s">
        <v>120</v>
      </c>
      <c r="E174" s="207" t="s">
        <v>307</v>
      </c>
      <c r="F174" s="208" t="s">
        <v>308</v>
      </c>
      <c r="G174" s="209" t="s">
        <v>148</v>
      </c>
      <c r="H174" s="210">
        <v>83.45</v>
      </c>
      <c r="I174" s="211"/>
      <c r="J174" s="212">
        <f>ROUND(I174*H174,2)</f>
        <v>0</v>
      </c>
      <c r="K174" s="208" t="s">
        <v>124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125</v>
      </c>
      <c r="AT174" s="217" t="s">
        <v>120</v>
      </c>
      <c r="AU174" s="217" t="s">
        <v>82</v>
      </c>
      <c r="AY174" s="19" t="s">
        <v>118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125</v>
      </c>
      <c r="BM174" s="217" t="s">
        <v>416</v>
      </c>
    </row>
    <row r="175" spans="1:47" s="2" customFormat="1" ht="12">
      <c r="A175" s="40"/>
      <c r="B175" s="41"/>
      <c r="C175" s="42"/>
      <c r="D175" s="219" t="s">
        <v>127</v>
      </c>
      <c r="E175" s="42"/>
      <c r="F175" s="220" t="s">
        <v>310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127</v>
      </c>
      <c r="AU175" s="19" t="s">
        <v>82</v>
      </c>
    </row>
    <row r="176" spans="1:47" s="2" customFormat="1" ht="12">
      <c r="A176" s="40"/>
      <c r="B176" s="41"/>
      <c r="C176" s="42"/>
      <c r="D176" s="224" t="s">
        <v>129</v>
      </c>
      <c r="E176" s="42"/>
      <c r="F176" s="225" t="s">
        <v>311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129</v>
      </c>
      <c r="AU176" s="19" t="s">
        <v>82</v>
      </c>
    </row>
    <row r="177" spans="1:65" s="2" customFormat="1" ht="33" customHeight="1">
      <c r="A177" s="40"/>
      <c r="B177" s="41"/>
      <c r="C177" s="206" t="s">
        <v>263</v>
      </c>
      <c r="D177" s="206" t="s">
        <v>120</v>
      </c>
      <c r="E177" s="207" t="s">
        <v>313</v>
      </c>
      <c r="F177" s="208" t="s">
        <v>314</v>
      </c>
      <c r="G177" s="209" t="s">
        <v>315</v>
      </c>
      <c r="H177" s="210">
        <v>150.21</v>
      </c>
      <c r="I177" s="211"/>
      <c r="J177" s="212">
        <f>ROUND(I177*H177,2)</f>
        <v>0</v>
      </c>
      <c r="K177" s="208" t="s">
        <v>124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125</v>
      </c>
      <c r="AT177" s="217" t="s">
        <v>120</v>
      </c>
      <c r="AU177" s="217" t="s">
        <v>82</v>
      </c>
      <c r="AY177" s="19" t="s">
        <v>118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125</v>
      </c>
      <c r="BM177" s="217" t="s">
        <v>417</v>
      </c>
    </row>
    <row r="178" spans="1:47" s="2" customFormat="1" ht="12">
      <c r="A178" s="40"/>
      <c r="B178" s="41"/>
      <c r="C178" s="42"/>
      <c r="D178" s="219" t="s">
        <v>127</v>
      </c>
      <c r="E178" s="42"/>
      <c r="F178" s="220" t="s">
        <v>317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127</v>
      </c>
      <c r="AU178" s="19" t="s">
        <v>82</v>
      </c>
    </row>
    <row r="179" spans="1:47" s="2" customFormat="1" ht="12">
      <c r="A179" s="40"/>
      <c r="B179" s="41"/>
      <c r="C179" s="42"/>
      <c r="D179" s="224" t="s">
        <v>129</v>
      </c>
      <c r="E179" s="42"/>
      <c r="F179" s="225" t="s">
        <v>318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129</v>
      </c>
      <c r="AU179" s="19" t="s">
        <v>82</v>
      </c>
    </row>
    <row r="180" spans="1:51" s="14" customFormat="1" ht="12">
      <c r="A180" s="14"/>
      <c r="B180" s="236"/>
      <c r="C180" s="237"/>
      <c r="D180" s="219" t="s">
        <v>131</v>
      </c>
      <c r="E180" s="238" t="s">
        <v>19</v>
      </c>
      <c r="F180" s="239" t="s">
        <v>418</v>
      </c>
      <c r="G180" s="237"/>
      <c r="H180" s="240">
        <v>150.21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131</v>
      </c>
      <c r="AU180" s="246" t="s">
        <v>82</v>
      </c>
      <c r="AV180" s="14" t="s">
        <v>82</v>
      </c>
      <c r="AW180" s="14" t="s">
        <v>33</v>
      </c>
      <c r="AX180" s="14" t="s">
        <v>80</v>
      </c>
      <c r="AY180" s="246" t="s">
        <v>118</v>
      </c>
    </row>
    <row r="181" spans="1:63" s="12" customFormat="1" ht="22.8" customHeight="1">
      <c r="A181" s="12"/>
      <c r="B181" s="190"/>
      <c r="C181" s="191"/>
      <c r="D181" s="192" t="s">
        <v>71</v>
      </c>
      <c r="E181" s="204" t="s">
        <v>377</v>
      </c>
      <c r="F181" s="204" t="s">
        <v>378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SUM(P182:P184)</f>
        <v>0</v>
      </c>
      <c r="Q181" s="198"/>
      <c r="R181" s="199">
        <f>SUM(R182:R184)</f>
        <v>0</v>
      </c>
      <c r="S181" s="198"/>
      <c r="T181" s="200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1" t="s">
        <v>80</v>
      </c>
      <c r="AT181" s="202" t="s">
        <v>71</v>
      </c>
      <c r="AU181" s="202" t="s">
        <v>80</v>
      </c>
      <c r="AY181" s="201" t="s">
        <v>118</v>
      </c>
      <c r="BK181" s="203">
        <f>SUM(BK182:BK184)</f>
        <v>0</v>
      </c>
    </row>
    <row r="182" spans="1:65" s="2" customFormat="1" ht="16.5" customHeight="1">
      <c r="A182" s="40"/>
      <c r="B182" s="41"/>
      <c r="C182" s="206" t="s">
        <v>278</v>
      </c>
      <c r="D182" s="206" t="s">
        <v>120</v>
      </c>
      <c r="E182" s="207" t="s">
        <v>380</v>
      </c>
      <c r="F182" s="208" t="s">
        <v>381</v>
      </c>
      <c r="G182" s="209" t="s">
        <v>315</v>
      </c>
      <c r="H182" s="210">
        <v>17.688</v>
      </c>
      <c r="I182" s="211"/>
      <c r="J182" s="212">
        <f>ROUND(I182*H182,2)</f>
        <v>0</v>
      </c>
      <c r="K182" s="208" t="s">
        <v>124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125</v>
      </c>
      <c r="AT182" s="217" t="s">
        <v>120</v>
      </c>
      <c r="AU182" s="217" t="s">
        <v>82</v>
      </c>
      <c r="AY182" s="19" t="s">
        <v>118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125</v>
      </c>
      <c r="BM182" s="217" t="s">
        <v>419</v>
      </c>
    </row>
    <row r="183" spans="1:47" s="2" customFormat="1" ht="12">
      <c r="A183" s="40"/>
      <c r="B183" s="41"/>
      <c r="C183" s="42"/>
      <c r="D183" s="219" t="s">
        <v>127</v>
      </c>
      <c r="E183" s="42"/>
      <c r="F183" s="220" t="s">
        <v>383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127</v>
      </c>
      <c r="AU183" s="19" t="s">
        <v>82</v>
      </c>
    </row>
    <row r="184" spans="1:47" s="2" customFormat="1" ht="12">
      <c r="A184" s="40"/>
      <c r="B184" s="41"/>
      <c r="C184" s="42"/>
      <c r="D184" s="224" t="s">
        <v>129</v>
      </c>
      <c r="E184" s="42"/>
      <c r="F184" s="225" t="s">
        <v>384</v>
      </c>
      <c r="G184" s="42"/>
      <c r="H184" s="42"/>
      <c r="I184" s="221"/>
      <c r="J184" s="42"/>
      <c r="K184" s="42"/>
      <c r="L184" s="46"/>
      <c r="M184" s="279"/>
      <c r="N184" s="280"/>
      <c r="O184" s="281"/>
      <c r="P184" s="281"/>
      <c r="Q184" s="281"/>
      <c r="R184" s="281"/>
      <c r="S184" s="281"/>
      <c r="T184" s="282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129</v>
      </c>
      <c r="AU184" s="19" t="s">
        <v>82</v>
      </c>
    </row>
    <row r="185" spans="1:31" s="2" customFormat="1" ht="6.95" customHeight="1">
      <c r="A185" s="40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46"/>
      <c r="M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</sheetData>
  <sheetProtection password="CC35" sheet="1" objects="1" scenarios="1" formatColumns="0" formatRows="0" autoFilter="0"/>
  <autoFilter ref="C81:K18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2_01/155211112"/>
    <hyperlink ref="F101" r:id="rId2" display="https://podminky.urs.cz/item/CS_URS_2022_01/155211122"/>
    <hyperlink ref="F115" r:id="rId3" display="https://podminky.urs.cz/item/CS_URS_2022_01/155211241"/>
    <hyperlink ref="F125" r:id="rId4" display="https://podminky.urs.cz/item/CS_URS_2022_01/155211311"/>
    <hyperlink ref="F139" r:id="rId5" display="https://podminky.urs.cz/item/CS_URS_2022_01/155211533"/>
    <hyperlink ref="F156" r:id="rId6" display="https://podminky.urs.cz/item/CS_URS_2022_01/155214111"/>
    <hyperlink ref="F168" r:id="rId7" display="https://podminky.urs.cz/item/CS_URS_2022_01/162751157"/>
    <hyperlink ref="F172" r:id="rId8" display="https://podminky.urs.cz/item/CS_URS_2022_01/162751159"/>
    <hyperlink ref="F176" r:id="rId9" display="https://podminky.urs.cz/item/CS_URS_2022_01/167111103"/>
    <hyperlink ref="F179" r:id="rId10" display="https://podminky.urs.cz/item/CS_URS_2022_01/171201231"/>
    <hyperlink ref="F184" r:id="rId11" display="https://podminky.urs.cz/item/CS_URS_2022_01/998004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Karlovy Vary, ulice Slovenská - sanace svahů - úseky č.1 a 11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420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ROUND((SUM(BE84:BE113)),2)</f>
        <v>0</v>
      </c>
      <c r="G33" s="40"/>
      <c r="H33" s="40"/>
      <c r="I33" s="150">
        <v>0.21</v>
      </c>
      <c r="J33" s="149">
        <f>ROUND(((SUM(BE84:BE113))*I33),2)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ROUND((SUM(BF84:BF113)),2)</f>
        <v>0</v>
      </c>
      <c r="G34" s="40"/>
      <c r="H34" s="40"/>
      <c r="I34" s="150">
        <v>0.15</v>
      </c>
      <c r="J34" s="149">
        <f>ROUND(((SUM(BF84:BF113))*I34),2)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ROUND((SUM(BG84:BG113)),2)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ROUND((SUM(BH84:BH113)),2)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ROUND((SUM(BI84:BI113)),2)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Karlovy Vary, ulice Slovenská - sanace svahů - úseky č.1 a 11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ul. Slovenská, Karlovy Vary</v>
      </c>
      <c r="G52" s="42"/>
      <c r="H52" s="42"/>
      <c r="I52" s="34" t="s">
        <v>23</v>
      </c>
      <c r="J52" s="74" t="str">
        <f>IF(J12="","",J12)</f>
        <v>1. 4. 2022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Karlovy Vary</v>
      </c>
      <c r="G54" s="42"/>
      <c r="H54" s="42"/>
      <c r="I54" s="34" t="s">
        <v>31</v>
      </c>
      <c r="J54" s="38" t="str">
        <f>E21</f>
        <v>Kancelář stavebního inženýrství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421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422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423</v>
      </c>
      <c r="E62" s="176"/>
      <c r="F62" s="176"/>
      <c r="G62" s="176"/>
      <c r="H62" s="176"/>
      <c r="I62" s="176"/>
      <c r="J62" s="177">
        <f>J92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424</v>
      </c>
      <c r="E63" s="176"/>
      <c r="F63" s="176"/>
      <c r="G63" s="176"/>
      <c r="H63" s="176"/>
      <c r="I63" s="176"/>
      <c r="J63" s="177">
        <f>J98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425</v>
      </c>
      <c r="E64" s="176"/>
      <c r="F64" s="176"/>
      <c r="G64" s="176"/>
      <c r="H64" s="176"/>
      <c r="I64" s="176"/>
      <c r="J64" s="177">
        <f>J107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103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Karlovy Vary, ulice Slovenská - sanace svahů - úseky č.1 a 11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03 - Vedlejší a ostatní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ul. Slovenská, Karlovy Vary</v>
      </c>
      <c r="G78" s="42"/>
      <c r="H78" s="42"/>
      <c r="I78" s="34" t="s">
        <v>23</v>
      </c>
      <c r="J78" s="74" t="str">
        <f>IF(J12="","",J12)</f>
        <v>1. 4. 2022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25</v>
      </c>
      <c r="D80" s="42"/>
      <c r="E80" s="42"/>
      <c r="F80" s="29" t="str">
        <f>E15</f>
        <v>Statutární město Karlovy Vary</v>
      </c>
      <c r="G80" s="42"/>
      <c r="H80" s="42"/>
      <c r="I80" s="34" t="s">
        <v>31</v>
      </c>
      <c r="J80" s="38" t="str">
        <f>E21</f>
        <v>Kancelář stavebního inženýrství s.r.o.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104</v>
      </c>
      <c r="D83" s="182" t="s">
        <v>57</v>
      </c>
      <c r="E83" s="182" t="s">
        <v>53</v>
      </c>
      <c r="F83" s="182" t="s">
        <v>54</v>
      </c>
      <c r="G83" s="182" t="s">
        <v>105</v>
      </c>
      <c r="H83" s="182" t="s">
        <v>106</v>
      </c>
      <c r="I83" s="182" t="s">
        <v>107</v>
      </c>
      <c r="J83" s="182" t="s">
        <v>95</v>
      </c>
      <c r="K83" s="183" t="s">
        <v>108</v>
      </c>
      <c r="L83" s="184"/>
      <c r="M83" s="94" t="s">
        <v>19</v>
      </c>
      <c r="N83" s="95" t="s">
        <v>42</v>
      </c>
      <c r="O83" s="95" t="s">
        <v>109</v>
      </c>
      <c r="P83" s="95" t="s">
        <v>110</v>
      </c>
      <c r="Q83" s="95" t="s">
        <v>111</v>
      </c>
      <c r="R83" s="95" t="s">
        <v>112</v>
      </c>
      <c r="S83" s="95" t="s">
        <v>113</v>
      </c>
      <c r="T83" s="96" t="s">
        <v>114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115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96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426</v>
      </c>
      <c r="F85" s="193" t="s">
        <v>427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P86+P92+P98+P107</f>
        <v>0</v>
      </c>
      <c r="Q85" s="198"/>
      <c r="R85" s="199">
        <f>R86+R92+R98+R107</f>
        <v>0</v>
      </c>
      <c r="S85" s="198"/>
      <c r="T85" s="200">
        <f>T86+T92+T98+T107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180</v>
      </c>
      <c r="AT85" s="202" t="s">
        <v>71</v>
      </c>
      <c r="AU85" s="202" t="s">
        <v>72</v>
      </c>
      <c r="AY85" s="201" t="s">
        <v>118</v>
      </c>
      <c r="BK85" s="203">
        <f>BK86+BK92+BK98+BK107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428</v>
      </c>
      <c r="F86" s="204" t="s">
        <v>429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SUM(P87:P91)</f>
        <v>0</v>
      </c>
      <c r="Q86" s="198"/>
      <c r="R86" s="199">
        <f>SUM(R87:R91)</f>
        <v>0</v>
      </c>
      <c r="S86" s="198"/>
      <c r="T86" s="200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180</v>
      </c>
      <c r="AT86" s="202" t="s">
        <v>71</v>
      </c>
      <c r="AU86" s="202" t="s">
        <v>80</v>
      </c>
      <c r="AY86" s="201" t="s">
        <v>118</v>
      </c>
      <c r="BK86" s="203">
        <f>SUM(BK87:BK91)</f>
        <v>0</v>
      </c>
    </row>
    <row r="87" spans="1:65" s="2" customFormat="1" ht="16.5" customHeight="1">
      <c r="A87" s="40"/>
      <c r="B87" s="41"/>
      <c r="C87" s="206" t="s">
        <v>80</v>
      </c>
      <c r="D87" s="206" t="s">
        <v>120</v>
      </c>
      <c r="E87" s="207" t="s">
        <v>430</v>
      </c>
      <c r="F87" s="208" t="s">
        <v>429</v>
      </c>
      <c r="G87" s="209" t="s">
        <v>431</v>
      </c>
      <c r="H87" s="210">
        <v>1</v>
      </c>
      <c r="I87" s="211"/>
      <c r="J87" s="212">
        <f>ROUND(I87*H87,2)</f>
        <v>0</v>
      </c>
      <c r="K87" s="208" t="s">
        <v>124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432</v>
      </c>
      <c r="AT87" s="217" t="s">
        <v>120</v>
      </c>
      <c r="AU87" s="217" t="s">
        <v>82</v>
      </c>
      <c r="AY87" s="19" t="s">
        <v>118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432</v>
      </c>
      <c r="BM87" s="217" t="s">
        <v>433</v>
      </c>
    </row>
    <row r="88" spans="1:47" s="2" customFormat="1" ht="12">
      <c r="A88" s="40"/>
      <c r="B88" s="41"/>
      <c r="C88" s="42"/>
      <c r="D88" s="219" t="s">
        <v>127</v>
      </c>
      <c r="E88" s="42"/>
      <c r="F88" s="220" t="s">
        <v>429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127</v>
      </c>
      <c r="AU88" s="19" t="s">
        <v>82</v>
      </c>
    </row>
    <row r="89" spans="1:47" s="2" customFormat="1" ht="12">
      <c r="A89" s="40"/>
      <c r="B89" s="41"/>
      <c r="C89" s="42"/>
      <c r="D89" s="224" t="s">
        <v>129</v>
      </c>
      <c r="E89" s="42"/>
      <c r="F89" s="225" t="s">
        <v>434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129</v>
      </c>
      <c r="AU89" s="19" t="s">
        <v>82</v>
      </c>
    </row>
    <row r="90" spans="1:51" s="13" customFormat="1" ht="12">
      <c r="A90" s="13"/>
      <c r="B90" s="226"/>
      <c r="C90" s="227"/>
      <c r="D90" s="219" t="s">
        <v>131</v>
      </c>
      <c r="E90" s="228" t="s">
        <v>19</v>
      </c>
      <c r="F90" s="229" t="s">
        <v>435</v>
      </c>
      <c r="G90" s="227"/>
      <c r="H90" s="228" t="s">
        <v>19</v>
      </c>
      <c r="I90" s="230"/>
      <c r="J90" s="227"/>
      <c r="K90" s="227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131</v>
      </c>
      <c r="AU90" s="235" t="s">
        <v>82</v>
      </c>
      <c r="AV90" s="13" t="s">
        <v>80</v>
      </c>
      <c r="AW90" s="13" t="s">
        <v>33</v>
      </c>
      <c r="AX90" s="13" t="s">
        <v>72</v>
      </c>
      <c r="AY90" s="235" t="s">
        <v>118</v>
      </c>
    </row>
    <row r="91" spans="1:51" s="14" customFormat="1" ht="12">
      <c r="A91" s="14"/>
      <c r="B91" s="236"/>
      <c r="C91" s="237"/>
      <c r="D91" s="219" t="s">
        <v>131</v>
      </c>
      <c r="E91" s="238" t="s">
        <v>19</v>
      </c>
      <c r="F91" s="239" t="s">
        <v>80</v>
      </c>
      <c r="G91" s="237"/>
      <c r="H91" s="240">
        <v>1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131</v>
      </c>
      <c r="AU91" s="246" t="s">
        <v>82</v>
      </c>
      <c r="AV91" s="14" t="s">
        <v>82</v>
      </c>
      <c r="AW91" s="14" t="s">
        <v>33</v>
      </c>
      <c r="AX91" s="14" t="s">
        <v>80</v>
      </c>
      <c r="AY91" s="246" t="s">
        <v>118</v>
      </c>
    </row>
    <row r="92" spans="1:63" s="12" customFormat="1" ht="22.8" customHeight="1">
      <c r="A92" s="12"/>
      <c r="B92" s="190"/>
      <c r="C92" s="191"/>
      <c r="D92" s="192" t="s">
        <v>71</v>
      </c>
      <c r="E92" s="204" t="s">
        <v>436</v>
      </c>
      <c r="F92" s="204" t="s">
        <v>437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SUM(P93:P97)</f>
        <v>0</v>
      </c>
      <c r="Q92" s="198"/>
      <c r="R92" s="199">
        <f>SUM(R93:R97)</f>
        <v>0</v>
      </c>
      <c r="S92" s="198"/>
      <c r="T92" s="200">
        <f>SUM(T93:T97)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180</v>
      </c>
      <c r="AT92" s="202" t="s">
        <v>71</v>
      </c>
      <c r="AU92" s="202" t="s">
        <v>80</v>
      </c>
      <c r="AY92" s="201" t="s">
        <v>118</v>
      </c>
      <c r="BK92" s="203">
        <f>SUM(BK93:BK97)</f>
        <v>0</v>
      </c>
    </row>
    <row r="93" spans="1:65" s="2" customFormat="1" ht="16.5" customHeight="1">
      <c r="A93" s="40"/>
      <c r="B93" s="41"/>
      <c r="C93" s="206" t="s">
        <v>82</v>
      </c>
      <c r="D93" s="206" t="s">
        <v>120</v>
      </c>
      <c r="E93" s="207" t="s">
        <v>438</v>
      </c>
      <c r="F93" s="208" t="s">
        <v>439</v>
      </c>
      <c r="G93" s="209" t="s">
        <v>431</v>
      </c>
      <c r="H93" s="210">
        <v>1</v>
      </c>
      <c r="I93" s="211"/>
      <c r="J93" s="212">
        <f>ROUND(I93*H93,2)</f>
        <v>0</v>
      </c>
      <c r="K93" s="208" t="s">
        <v>124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432</v>
      </c>
      <c r="AT93" s="217" t="s">
        <v>120</v>
      </c>
      <c r="AU93" s="217" t="s">
        <v>82</v>
      </c>
      <c r="AY93" s="19" t="s">
        <v>118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432</v>
      </c>
      <c r="BM93" s="217" t="s">
        <v>440</v>
      </c>
    </row>
    <row r="94" spans="1:47" s="2" customFormat="1" ht="12">
      <c r="A94" s="40"/>
      <c r="B94" s="41"/>
      <c r="C94" s="42"/>
      <c r="D94" s="219" t="s">
        <v>127</v>
      </c>
      <c r="E94" s="42"/>
      <c r="F94" s="220" t="s">
        <v>439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127</v>
      </c>
      <c r="AU94" s="19" t="s">
        <v>82</v>
      </c>
    </row>
    <row r="95" spans="1:47" s="2" customFormat="1" ht="12">
      <c r="A95" s="40"/>
      <c r="B95" s="41"/>
      <c r="C95" s="42"/>
      <c r="D95" s="224" t="s">
        <v>129</v>
      </c>
      <c r="E95" s="42"/>
      <c r="F95" s="225" t="s">
        <v>441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129</v>
      </c>
      <c r="AU95" s="19" t="s">
        <v>82</v>
      </c>
    </row>
    <row r="96" spans="1:51" s="13" customFormat="1" ht="12">
      <c r="A96" s="13"/>
      <c r="B96" s="226"/>
      <c r="C96" s="227"/>
      <c r="D96" s="219" t="s">
        <v>131</v>
      </c>
      <c r="E96" s="228" t="s">
        <v>19</v>
      </c>
      <c r="F96" s="229" t="s">
        <v>442</v>
      </c>
      <c r="G96" s="227"/>
      <c r="H96" s="228" t="s">
        <v>19</v>
      </c>
      <c r="I96" s="230"/>
      <c r="J96" s="227"/>
      <c r="K96" s="227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131</v>
      </c>
      <c r="AU96" s="235" t="s">
        <v>82</v>
      </c>
      <c r="AV96" s="13" t="s">
        <v>80</v>
      </c>
      <c r="AW96" s="13" t="s">
        <v>33</v>
      </c>
      <c r="AX96" s="13" t="s">
        <v>72</v>
      </c>
      <c r="AY96" s="235" t="s">
        <v>118</v>
      </c>
    </row>
    <row r="97" spans="1:51" s="14" customFormat="1" ht="12">
      <c r="A97" s="14"/>
      <c r="B97" s="236"/>
      <c r="C97" s="237"/>
      <c r="D97" s="219" t="s">
        <v>131</v>
      </c>
      <c r="E97" s="238" t="s">
        <v>19</v>
      </c>
      <c r="F97" s="239" t="s">
        <v>80</v>
      </c>
      <c r="G97" s="237"/>
      <c r="H97" s="240">
        <v>1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131</v>
      </c>
      <c r="AU97" s="246" t="s">
        <v>82</v>
      </c>
      <c r="AV97" s="14" t="s">
        <v>82</v>
      </c>
      <c r="AW97" s="14" t="s">
        <v>33</v>
      </c>
      <c r="AX97" s="14" t="s">
        <v>80</v>
      </c>
      <c r="AY97" s="246" t="s">
        <v>118</v>
      </c>
    </row>
    <row r="98" spans="1:63" s="12" customFormat="1" ht="22.8" customHeight="1">
      <c r="A98" s="12"/>
      <c r="B98" s="190"/>
      <c r="C98" s="191"/>
      <c r="D98" s="192" t="s">
        <v>71</v>
      </c>
      <c r="E98" s="204" t="s">
        <v>443</v>
      </c>
      <c r="F98" s="204" t="s">
        <v>444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SUM(P99:P106)</f>
        <v>0</v>
      </c>
      <c r="Q98" s="198"/>
      <c r="R98" s="199">
        <f>SUM(R99:R106)</f>
        <v>0</v>
      </c>
      <c r="S98" s="198"/>
      <c r="T98" s="200">
        <f>SUM(T99:T106)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180</v>
      </c>
      <c r="AT98" s="202" t="s">
        <v>71</v>
      </c>
      <c r="AU98" s="202" t="s">
        <v>80</v>
      </c>
      <c r="AY98" s="201" t="s">
        <v>118</v>
      </c>
      <c r="BK98" s="203">
        <f>SUM(BK99:BK106)</f>
        <v>0</v>
      </c>
    </row>
    <row r="99" spans="1:65" s="2" customFormat="1" ht="16.5" customHeight="1">
      <c r="A99" s="40"/>
      <c r="B99" s="41"/>
      <c r="C99" s="206" t="s">
        <v>142</v>
      </c>
      <c r="D99" s="206" t="s">
        <v>120</v>
      </c>
      <c r="E99" s="207" t="s">
        <v>445</v>
      </c>
      <c r="F99" s="208" t="s">
        <v>446</v>
      </c>
      <c r="G99" s="209" t="s">
        <v>431</v>
      </c>
      <c r="H99" s="210">
        <v>1</v>
      </c>
      <c r="I99" s="211"/>
      <c r="J99" s="212">
        <f>ROUND(I99*H99,2)</f>
        <v>0</v>
      </c>
      <c r="K99" s="208" t="s">
        <v>124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432</v>
      </c>
      <c r="AT99" s="217" t="s">
        <v>120</v>
      </c>
      <c r="AU99" s="217" t="s">
        <v>82</v>
      </c>
      <c r="AY99" s="19" t="s">
        <v>118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432</v>
      </c>
      <c r="BM99" s="217" t="s">
        <v>447</v>
      </c>
    </row>
    <row r="100" spans="1:47" s="2" customFormat="1" ht="12">
      <c r="A100" s="40"/>
      <c r="B100" s="41"/>
      <c r="C100" s="42"/>
      <c r="D100" s="219" t="s">
        <v>127</v>
      </c>
      <c r="E100" s="42"/>
      <c r="F100" s="220" t="s">
        <v>446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127</v>
      </c>
      <c r="AU100" s="19" t="s">
        <v>82</v>
      </c>
    </row>
    <row r="101" spans="1:47" s="2" customFormat="1" ht="12">
      <c r="A101" s="40"/>
      <c r="B101" s="41"/>
      <c r="C101" s="42"/>
      <c r="D101" s="224" t="s">
        <v>129</v>
      </c>
      <c r="E101" s="42"/>
      <c r="F101" s="225" t="s">
        <v>448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129</v>
      </c>
      <c r="AU101" s="19" t="s">
        <v>82</v>
      </c>
    </row>
    <row r="102" spans="1:51" s="13" customFormat="1" ht="12">
      <c r="A102" s="13"/>
      <c r="B102" s="226"/>
      <c r="C102" s="227"/>
      <c r="D102" s="219" t="s">
        <v>131</v>
      </c>
      <c r="E102" s="228" t="s">
        <v>19</v>
      </c>
      <c r="F102" s="229" t="s">
        <v>449</v>
      </c>
      <c r="G102" s="227"/>
      <c r="H102" s="228" t="s">
        <v>19</v>
      </c>
      <c r="I102" s="230"/>
      <c r="J102" s="227"/>
      <c r="K102" s="227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131</v>
      </c>
      <c r="AU102" s="235" t="s">
        <v>82</v>
      </c>
      <c r="AV102" s="13" t="s">
        <v>80</v>
      </c>
      <c r="AW102" s="13" t="s">
        <v>33</v>
      </c>
      <c r="AX102" s="13" t="s">
        <v>72</v>
      </c>
      <c r="AY102" s="235" t="s">
        <v>118</v>
      </c>
    </row>
    <row r="103" spans="1:51" s="14" customFormat="1" ht="12">
      <c r="A103" s="14"/>
      <c r="B103" s="236"/>
      <c r="C103" s="237"/>
      <c r="D103" s="219" t="s">
        <v>131</v>
      </c>
      <c r="E103" s="238" t="s">
        <v>19</v>
      </c>
      <c r="F103" s="239" t="s">
        <v>80</v>
      </c>
      <c r="G103" s="237"/>
      <c r="H103" s="240">
        <v>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131</v>
      </c>
      <c r="AU103" s="246" t="s">
        <v>82</v>
      </c>
      <c r="AV103" s="14" t="s">
        <v>82</v>
      </c>
      <c r="AW103" s="14" t="s">
        <v>33</v>
      </c>
      <c r="AX103" s="14" t="s">
        <v>80</v>
      </c>
      <c r="AY103" s="246" t="s">
        <v>118</v>
      </c>
    </row>
    <row r="104" spans="1:65" s="2" customFormat="1" ht="16.5" customHeight="1">
      <c r="A104" s="40"/>
      <c r="B104" s="41"/>
      <c r="C104" s="206" t="s">
        <v>125</v>
      </c>
      <c r="D104" s="206" t="s">
        <v>120</v>
      </c>
      <c r="E104" s="207" t="s">
        <v>450</v>
      </c>
      <c r="F104" s="208" t="s">
        <v>451</v>
      </c>
      <c r="G104" s="209" t="s">
        <v>431</v>
      </c>
      <c r="H104" s="210">
        <v>1</v>
      </c>
      <c r="I104" s="211"/>
      <c r="J104" s="212">
        <f>ROUND(I104*H104,2)</f>
        <v>0</v>
      </c>
      <c r="K104" s="208" t="s">
        <v>124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432</v>
      </c>
      <c r="AT104" s="217" t="s">
        <v>120</v>
      </c>
      <c r="AU104" s="217" t="s">
        <v>82</v>
      </c>
      <c r="AY104" s="19" t="s">
        <v>118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432</v>
      </c>
      <c r="BM104" s="217" t="s">
        <v>452</v>
      </c>
    </row>
    <row r="105" spans="1:47" s="2" customFormat="1" ht="12">
      <c r="A105" s="40"/>
      <c r="B105" s="41"/>
      <c r="C105" s="42"/>
      <c r="D105" s="219" t="s">
        <v>127</v>
      </c>
      <c r="E105" s="42"/>
      <c r="F105" s="220" t="s">
        <v>451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127</v>
      </c>
      <c r="AU105" s="19" t="s">
        <v>82</v>
      </c>
    </row>
    <row r="106" spans="1:47" s="2" customFormat="1" ht="12">
      <c r="A106" s="40"/>
      <c r="B106" s="41"/>
      <c r="C106" s="42"/>
      <c r="D106" s="224" t="s">
        <v>129</v>
      </c>
      <c r="E106" s="42"/>
      <c r="F106" s="225" t="s">
        <v>453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129</v>
      </c>
      <c r="AU106" s="19" t="s">
        <v>82</v>
      </c>
    </row>
    <row r="107" spans="1:63" s="12" customFormat="1" ht="22.8" customHeight="1">
      <c r="A107" s="12"/>
      <c r="B107" s="190"/>
      <c r="C107" s="191"/>
      <c r="D107" s="192" t="s">
        <v>71</v>
      </c>
      <c r="E107" s="204" t="s">
        <v>454</v>
      </c>
      <c r="F107" s="204" t="s">
        <v>455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SUM(P108:P113)</f>
        <v>0</v>
      </c>
      <c r="Q107" s="198"/>
      <c r="R107" s="199">
        <f>SUM(R108:R113)</f>
        <v>0</v>
      </c>
      <c r="S107" s="198"/>
      <c r="T107" s="200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180</v>
      </c>
      <c r="AT107" s="202" t="s">
        <v>71</v>
      </c>
      <c r="AU107" s="202" t="s">
        <v>80</v>
      </c>
      <c r="AY107" s="201" t="s">
        <v>118</v>
      </c>
      <c r="BK107" s="203">
        <f>SUM(BK108:BK113)</f>
        <v>0</v>
      </c>
    </row>
    <row r="108" spans="1:65" s="2" customFormat="1" ht="16.5" customHeight="1">
      <c r="A108" s="40"/>
      <c r="B108" s="41"/>
      <c r="C108" s="206" t="s">
        <v>180</v>
      </c>
      <c r="D108" s="206" t="s">
        <v>120</v>
      </c>
      <c r="E108" s="207" t="s">
        <v>456</v>
      </c>
      <c r="F108" s="208" t="s">
        <v>457</v>
      </c>
      <c r="G108" s="209" t="s">
        <v>431</v>
      </c>
      <c r="H108" s="210">
        <v>1</v>
      </c>
      <c r="I108" s="211"/>
      <c r="J108" s="212">
        <f>ROUND(I108*H108,2)</f>
        <v>0</v>
      </c>
      <c r="K108" s="208" t="s">
        <v>124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432</v>
      </c>
      <c r="AT108" s="217" t="s">
        <v>120</v>
      </c>
      <c r="AU108" s="217" t="s">
        <v>82</v>
      </c>
      <c r="AY108" s="19" t="s">
        <v>118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432</v>
      </c>
      <c r="BM108" s="217" t="s">
        <v>458</v>
      </c>
    </row>
    <row r="109" spans="1:47" s="2" customFormat="1" ht="12">
      <c r="A109" s="40"/>
      <c r="B109" s="41"/>
      <c r="C109" s="42"/>
      <c r="D109" s="219" t="s">
        <v>127</v>
      </c>
      <c r="E109" s="42"/>
      <c r="F109" s="220" t="s">
        <v>457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127</v>
      </c>
      <c r="AU109" s="19" t="s">
        <v>82</v>
      </c>
    </row>
    <row r="110" spans="1:47" s="2" customFormat="1" ht="12">
      <c r="A110" s="40"/>
      <c r="B110" s="41"/>
      <c r="C110" s="42"/>
      <c r="D110" s="224" t="s">
        <v>129</v>
      </c>
      <c r="E110" s="42"/>
      <c r="F110" s="225" t="s">
        <v>459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129</v>
      </c>
      <c r="AU110" s="19" t="s">
        <v>82</v>
      </c>
    </row>
    <row r="111" spans="1:51" s="13" customFormat="1" ht="12">
      <c r="A111" s="13"/>
      <c r="B111" s="226"/>
      <c r="C111" s="227"/>
      <c r="D111" s="219" t="s">
        <v>131</v>
      </c>
      <c r="E111" s="228" t="s">
        <v>19</v>
      </c>
      <c r="F111" s="229" t="s">
        <v>460</v>
      </c>
      <c r="G111" s="227"/>
      <c r="H111" s="228" t="s">
        <v>19</v>
      </c>
      <c r="I111" s="230"/>
      <c r="J111" s="227"/>
      <c r="K111" s="227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131</v>
      </c>
      <c r="AU111" s="235" t="s">
        <v>82</v>
      </c>
      <c r="AV111" s="13" t="s">
        <v>80</v>
      </c>
      <c r="AW111" s="13" t="s">
        <v>33</v>
      </c>
      <c r="AX111" s="13" t="s">
        <v>72</v>
      </c>
      <c r="AY111" s="235" t="s">
        <v>118</v>
      </c>
    </row>
    <row r="112" spans="1:51" s="13" customFormat="1" ht="12">
      <c r="A112" s="13"/>
      <c r="B112" s="226"/>
      <c r="C112" s="227"/>
      <c r="D112" s="219" t="s">
        <v>131</v>
      </c>
      <c r="E112" s="228" t="s">
        <v>19</v>
      </c>
      <c r="F112" s="229" t="s">
        <v>461</v>
      </c>
      <c r="G112" s="227"/>
      <c r="H112" s="228" t="s">
        <v>19</v>
      </c>
      <c r="I112" s="230"/>
      <c r="J112" s="227"/>
      <c r="K112" s="227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131</v>
      </c>
      <c r="AU112" s="235" t="s">
        <v>82</v>
      </c>
      <c r="AV112" s="13" t="s">
        <v>80</v>
      </c>
      <c r="AW112" s="13" t="s">
        <v>33</v>
      </c>
      <c r="AX112" s="13" t="s">
        <v>72</v>
      </c>
      <c r="AY112" s="235" t="s">
        <v>118</v>
      </c>
    </row>
    <row r="113" spans="1:51" s="14" customFormat="1" ht="12">
      <c r="A113" s="14"/>
      <c r="B113" s="236"/>
      <c r="C113" s="237"/>
      <c r="D113" s="219" t="s">
        <v>131</v>
      </c>
      <c r="E113" s="238" t="s">
        <v>19</v>
      </c>
      <c r="F113" s="239" t="s">
        <v>80</v>
      </c>
      <c r="G113" s="237"/>
      <c r="H113" s="240">
        <v>1</v>
      </c>
      <c r="I113" s="241"/>
      <c r="J113" s="237"/>
      <c r="K113" s="237"/>
      <c r="L113" s="242"/>
      <c r="M113" s="283"/>
      <c r="N113" s="284"/>
      <c r="O113" s="284"/>
      <c r="P113" s="284"/>
      <c r="Q113" s="284"/>
      <c r="R113" s="284"/>
      <c r="S113" s="284"/>
      <c r="T113" s="28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131</v>
      </c>
      <c r="AU113" s="246" t="s">
        <v>82</v>
      </c>
      <c r="AV113" s="14" t="s">
        <v>82</v>
      </c>
      <c r="AW113" s="14" t="s">
        <v>33</v>
      </c>
      <c r="AX113" s="14" t="s">
        <v>80</v>
      </c>
      <c r="AY113" s="246" t="s">
        <v>118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030001000"/>
    <hyperlink ref="F95" r:id="rId2" display="https://podminky.urs.cz/item/CS_URS_2022_01/045002000"/>
    <hyperlink ref="F101" r:id="rId3" display="https://podminky.urs.cz/item/CS_URS_2022_01/062002000"/>
    <hyperlink ref="F106" r:id="rId4" display="https://podminky.urs.cz/item/CS_URS_2022_01/065002000"/>
    <hyperlink ref="F110" r:id="rId5" display="https://podminky.urs.cz/item/CS_URS_2022_01/072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462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463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464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465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466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467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468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469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470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471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472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79</v>
      </c>
      <c r="F18" s="297" t="s">
        <v>473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474</v>
      </c>
      <c r="F19" s="297" t="s">
        <v>475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476</v>
      </c>
      <c r="F20" s="297" t="s">
        <v>477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88</v>
      </c>
      <c r="F21" s="297" t="s">
        <v>87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478</v>
      </c>
      <c r="F22" s="297" t="s">
        <v>479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480</v>
      </c>
      <c r="F23" s="297" t="s">
        <v>481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482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483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484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485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486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487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488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489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490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104</v>
      </c>
      <c r="F36" s="297"/>
      <c r="G36" s="297" t="s">
        <v>491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492</v>
      </c>
      <c r="F37" s="297"/>
      <c r="G37" s="297" t="s">
        <v>493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53</v>
      </c>
      <c r="F38" s="297"/>
      <c r="G38" s="297" t="s">
        <v>494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54</v>
      </c>
      <c r="F39" s="297"/>
      <c r="G39" s="297" t="s">
        <v>495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105</v>
      </c>
      <c r="F40" s="297"/>
      <c r="G40" s="297" t="s">
        <v>496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106</v>
      </c>
      <c r="F41" s="297"/>
      <c r="G41" s="297" t="s">
        <v>497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498</v>
      </c>
      <c r="F42" s="297"/>
      <c r="G42" s="297" t="s">
        <v>499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500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501</v>
      </c>
      <c r="F44" s="297"/>
      <c r="G44" s="297" t="s">
        <v>502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108</v>
      </c>
      <c r="F45" s="297"/>
      <c r="G45" s="297" t="s">
        <v>503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504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505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506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507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508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509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510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511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512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513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514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515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516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517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518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519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520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521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522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523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524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525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526</v>
      </c>
      <c r="D76" s="315"/>
      <c r="E76" s="315"/>
      <c r="F76" s="315" t="s">
        <v>527</v>
      </c>
      <c r="G76" s="316"/>
      <c r="H76" s="315" t="s">
        <v>54</v>
      </c>
      <c r="I76" s="315" t="s">
        <v>57</v>
      </c>
      <c r="J76" s="315" t="s">
        <v>528</v>
      </c>
      <c r="K76" s="314"/>
    </row>
    <row r="77" spans="2:11" s="1" customFormat="1" ht="17.25" customHeight="1">
      <c r="B77" s="312"/>
      <c r="C77" s="317" t="s">
        <v>529</v>
      </c>
      <c r="D77" s="317"/>
      <c r="E77" s="317"/>
      <c r="F77" s="318" t="s">
        <v>530</v>
      </c>
      <c r="G77" s="319"/>
      <c r="H77" s="317"/>
      <c r="I77" s="317"/>
      <c r="J77" s="317" t="s">
        <v>531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53</v>
      </c>
      <c r="D79" s="322"/>
      <c r="E79" s="322"/>
      <c r="F79" s="323" t="s">
        <v>532</v>
      </c>
      <c r="G79" s="324"/>
      <c r="H79" s="300" t="s">
        <v>533</v>
      </c>
      <c r="I79" s="300" t="s">
        <v>534</v>
      </c>
      <c r="J79" s="300">
        <v>20</v>
      </c>
      <c r="K79" s="314"/>
    </row>
    <row r="80" spans="2:11" s="1" customFormat="1" ht="15" customHeight="1">
      <c r="B80" s="312"/>
      <c r="C80" s="300" t="s">
        <v>535</v>
      </c>
      <c r="D80" s="300"/>
      <c r="E80" s="300"/>
      <c r="F80" s="323" t="s">
        <v>532</v>
      </c>
      <c r="G80" s="324"/>
      <c r="H80" s="300" t="s">
        <v>536</v>
      </c>
      <c r="I80" s="300" t="s">
        <v>534</v>
      </c>
      <c r="J80" s="300">
        <v>120</v>
      </c>
      <c r="K80" s="314"/>
    </row>
    <row r="81" spans="2:11" s="1" customFormat="1" ht="15" customHeight="1">
      <c r="B81" s="325"/>
      <c r="C81" s="300" t="s">
        <v>537</v>
      </c>
      <c r="D81" s="300"/>
      <c r="E81" s="300"/>
      <c r="F81" s="323" t="s">
        <v>538</v>
      </c>
      <c r="G81" s="324"/>
      <c r="H81" s="300" t="s">
        <v>539</v>
      </c>
      <c r="I81" s="300" t="s">
        <v>534</v>
      </c>
      <c r="J81" s="300">
        <v>50</v>
      </c>
      <c r="K81" s="314"/>
    </row>
    <row r="82" spans="2:11" s="1" customFormat="1" ht="15" customHeight="1">
      <c r="B82" s="325"/>
      <c r="C82" s="300" t="s">
        <v>540</v>
      </c>
      <c r="D82" s="300"/>
      <c r="E82" s="300"/>
      <c r="F82" s="323" t="s">
        <v>532</v>
      </c>
      <c r="G82" s="324"/>
      <c r="H82" s="300" t="s">
        <v>541</v>
      </c>
      <c r="I82" s="300" t="s">
        <v>542</v>
      </c>
      <c r="J82" s="300"/>
      <c r="K82" s="314"/>
    </row>
    <row r="83" spans="2:11" s="1" customFormat="1" ht="15" customHeight="1">
      <c r="B83" s="325"/>
      <c r="C83" s="326" t="s">
        <v>543</v>
      </c>
      <c r="D83" s="326"/>
      <c r="E83" s="326"/>
      <c r="F83" s="327" t="s">
        <v>538</v>
      </c>
      <c r="G83" s="326"/>
      <c r="H83" s="326" t="s">
        <v>544</v>
      </c>
      <c r="I83" s="326" t="s">
        <v>534</v>
      </c>
      <c r="J83" s="326">
        <v>15</v>
      </c>
      <c r="K83" s="314"/>
    </row>
    <row r="84" spans="2:11" s="1" customFormat="1" ht="15" customHeight="1">
      <c r="B84" s="325"/>
      <c r="C84" s="326" t="s">
        <v>545</v>
      </c>
      <c r="D84" s="326"/>
      <c r="E84" s="326"/>
      <c r="F84" s="327" t="s">
        <v>538</v>
      </c>
      <c r="G84" s="326"/>
      <c r="H84" s="326" t="s">
        <v>546</v>
      </c>
      <c r="I84" s="326" t="s">
        <v>534</v>
      </c>
      <c r="J84" s="326">
        <v>15</v>
      </c>
      <c r="K84" s="314"/>
    </row>
    <row r="85" spans="2:11" s="1" customFormat="1" ht="15" customHeight="1">
      <c r="B85" s="325"/>
      <c r="C85" s="326" t="s">
        <v>547</v>
      </c>
      <c r="D85" s="326"/>
      <c r="E85" s="326"/>
      <c r="F85" s="327" t="s">
        <v>538</v>
      </c>
      <c r="G85" s="326"/>
      <c r="H85" s="326" t="s">
        <v>548</v>
      </c>
      <c r="I85" s="326" t="s">
        <v>534</v>
      </c>
      <c r="J85" s="326">
        <v>20</v>
      </c>
      <c r="K85" s="314"/>
    </row>
    <row r="86" spans="2:11" s="1" customFormat="1" ht="15" customHeight="1">
      <c r="B86" s="325"/>
      <c r="C86" s="326" t="s">
        <v>549</v>
      </c>
      <c r="D86" s="326"/>
      <c r="E86" s="326"/>
      <c r="F86" s="327" t="s">
        <v>538</v>
      </c>
      <c r="G86" s="326"/>
      <c r="H86" s="326" t="s">
        <v>550</v>
      </c>
      <c r="I86" s="326" t="s">
        <v>534</v>
      </c>
      <c r="J86" s="326">
        <v>20</v>
      </c>
      <c r="K86" s="314"/>
    </row>
    <row r="87" spans="2:11" s="1" customFormat="1" ht="15" customHeight="1">
      <c r="B87" s="325"/>
      <c r="C87" s="300" t="s">
        <v>551</v>
      </c>
      <c r="D87" s="300"/>
      <c r="E87" s="300"/>
      <c r="F87" s="323" t="s">
        <v>538</v>
      </c>
      <c r="G87" s="324"/>
      <c r="H87" s="300" t="s">
        <v>552</v>
      </c>
      <c r="I87" s="300" t="s">
        <v>534</v>
      </c>
      <c r="J87" s="300">
        <v>50</v>
      </c>
      <c r="K87" s="314"/>
    </row>
    <row r="88" spans="2:11" s="1" customFormat="1" ht="15" customHeight="1">
      <c r="B88" s="325"/>
      <c r="C88" s="300" t="s">
        <v>553</v>
      </c>
      <c r="D88" s="300"/>
      <c r="E88" s="300"/>
      <c r="F88" s="323" t="s">
        <v>538</v>
      </c>
      <c r="G88" s="324"/>
      <c r="H88" s="300" t="s">
        <v>554</v>
      </c>
      <c r="I88" s="300" t="s">
        <v>534</v>
      </c>
      <c r="J88" s="300">
        <v>20</v>
      </c>
      <c r="K88" s="314"/>
    </row>
    <row r="89" spans="2:11" s="1" customFormat="1" ht="15" customHeight="1">
      <c r="B89" s="325"/>
      <c r="C89" s="300" t="s">
        <v>555</v>
      </c>
      <c r="D89" s="300"/>
      <c r="E89" s="300"/>
      <c r="F89" s="323" t="s">
        <v>538</v>
      </c>
      <c r="G89" s="324"/>
      <c r="H89" s="300" t="s">
        <v>556</v>
      </c>
      <c r="I89" s="300" t="s">
        <v>534</v>
      </c>
      <c r="J89" s="300">
        <v>20</v>
      </c>
      <c r="K89" s="314"/>
    </row>
    <row r="90" spans="2:11" s="1" customFormat="1" ht="15" customHeight="1">
      <c r="B90" s="325"/>
      <c r="C90" s="300" t="s">
        <v>557</v>
      </c>
      <c r="D90" s="300"/>
      <c r="E90" s="300"/>
      <c r="F90" s="323" t="s">
        <v>538</v>
      </c>
      <c r="G90" s="324"/>
      <c r="H90" s="300" t="s">
        <v>558</v>
      </c>
      <c r="I90" s="300" t="s">
        <v>534</v>
      </c>
      <c r="J90" s="300">
        <v>50</v>
      </c>
      <c r="K90" s="314"/>
    </row>
    <row r="91" spans="2:11" s="1" customFormat="1" ht="15" customHeight="1">
      <c r="B91" s="325"/>
      <c r="C91" s="300" t="s">
        <v>559</v>
      </c>
      <c r="D91" s="300"/>
      <c r="E91" s="300"/>
      <c r="F91" s="323" t="s">
        <v>538</v>
      </c>
      <c r="G91" s="324"/>
      <c r="H91" s="300" t="s">
        <v>559</v>
      </c>
      <c r="I91" s="300" t="s">
        <v>534</v>
      </c>
      <c r="J91" s="300">
        <v>50</v>
      </c>
      <c r="K91" s="314"/>
    </row>
    <row r="92" spans="2:11" s="1" customFormat="1" ht="15" customHeight="1">
      <c r="B92" s="325"/>
      <c r="C92" s="300" t="s">
        <v>560</v>
      </c>
      <c r="D92" s="300"/>
      <c r="E92" s="300"/>
      <c r="F92" s="323" t="s">
        <v>538</v>
      </c>
      <c r="G92" s="324"/>
      <c r="H92" s="300" t="s">
        <v>561</v>
      </c>
      <c r="I92" s="300" t="s">
        <v>534</v>
      </c>
      <c r="J92" s="300">
        <v>255</v>
      </c>
      <c r="K92" s="314"/>
    </row>
    <row r="93" spans="2:11" s="1" customFormat="1" ht="15" customHeight="1">
      <c r="B93" s="325"/>
      <c r="C93" s="300" t="s">
        <v>562</v>
      </c>
      <c r="D93" s="300"/>
      <c r="E93" s="300"/>
      <c r="F93" s="323" t="s">
        <v>532</v>
      </c>
      <c r="G93" s="324"/>
      <c r="H93" s="300" t="s">
        <v>563</v>
      </c>
      <c r="I93" s="300" t="s">
        <v>564</v>
      </c>
      <c r="J93" s="300"/>
      <c r="K93" s="314"/>
    </row>
    <row r="94" spans="2:11" s="1" customFormat="1" ht="15" customHeight="1">
      <c r="B94" s="325"/>
      <c r="C94" s="300" t="s">
        <v>565</v>
      </c>
      <c r="D94" s="300"/>
      <c r="E94" s="300"/>
      <c r="F94" s="323" t="s">
        <v>532</v>
      </c>
      <c r="G94" s="324"/>
      <c r="H94" s="300" t="s">
        <v>566</v>
      </c>
      <c r="I94" s="300" t="s">
        <v>567</v>
      </c>
      <c r="J94" s="300"/>
      <c r="K94" s="314"/>
    </row>
    <row r="95" spans="2:11" s="1" customFormat="1" ht="15" customHeight="1">
      <c r="B95" s="325"/>
      <c r="C95" s="300" t="s">
        <v>568</v>
      </c>
      <c r="D95" s="300"/>
      <c r="E95" s="300"/>
      <c r="F95" s="323" t="s">
        <v>532</v>
      </c>
      <c r="G95" s="324"/>
      <c r="H95" s="300" t="s">
        <v>568</v>
      </c>
      <c r="I95" s="300" t="s">
        <v>567</v>
      </c>
      <c r="J95" s="300"/>
      <c r="K95" s="314"/>
    </row>
    <row r="96" spans="2:11" s="1" customFormat="1" ht="15" customHeight="1">
      <c r="B96" s="325"/>
      <c r="C96" s="300" t="s">
        <v>38</v>
      </c>
      <c r="D96" s="300"/>
      <c r="E96" s="300"/>
      <c r="F96" s="323" t="s">
        <v>532</v>
      </c>
      <c r="G96" s="324"/>
      <c r="H96" s="300" t="s">
        <v>569</v>
      </c>
      <c r="I96" s="300" t="s">
        <v>567</v>
      </c>
      <c r="J96" s="300"/>
      <c r="K96" s="314"/>
    </row>
    <row r="97" spans="2:11" s="1" customFormat="1" ht="15" customHeight="1">
      <c r="B97" s="325"/>
      <c r="C97" s="300" t="s">
        <v>48</v>
      </c>
      <c r="D97" s="300"/>
      <c r="E97" s="300"/>
      <c r="F97" s="323" t="s">
        <v>532</v>
      </c>
      <c r="G97" s="324"/>
      <c r="H97" s="300" t="s">
        <v>570</v>
      </c>
      <c r="I97" s="300" t="s">
        <v>567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571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526</v>
      </c>
      <c r="D103" s="315"/>
      <c r="E103" s="315"/>
      <c r="F103" s="315" t="s">
        <v>527</v>
      </c>
      <c r="G103" s="316"/>
      <c r="H103" s="315" t="s">
        <v>54</v>
      </c>
      <c r="I103" s="315" t="s">
        <v>57</v>
      </c>
      <c r="J103" s="315" t="s">
        <v>528</v>
      </c>
      <c r="K103" s="314"/>
    </row>
    <row r="104" spans="2:11" s="1" customFormat="1" ht="17.25" customHeight="1">
      <c r="B104" s="312"/>
      <c r="C104" s="317" t="s">
        <v>529</v>
      </c>
      <c r="D104" s="317"/>
      <c r="E104" s="317"/>
      <c r="F104" s="318" t="s">
        <v>530</v>
      </c>
      <c r="G104" s="319"/>
      <c r="H104" s="317"/>
      <c r="I104" s="317"/>
      <c r="J104" s="317" t="s">
        <v>531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53</v>
      </c>
      <c r="D106" s="322"/>
      <c r="E106" s="322"/>
      <c r="F106" s="323" t="s">
        <v>532</v>
      </c>
      <c r="G106" s="300"/>
      <c r="H106" s="300" t="s">
        <v>572</v>
      </c>
      <c r="I106" s="300" t="s">
        <v>534</v>
      </c>
      <c r="J106" s="300">
        <v>20</v>
      </c>
      <c r="K106" s="314"/>
    </row>
    <row r="107" spans="2:11" s="1" customFormat="1" ht="15" customHeight="1">
      <c r="B107" s="312"/>
      <c r="C107" s="300" t="s">
        <v>535</v>
      </c>
      <c r="D107" s="300"/>
      <c r="E107" s="300"/>
      <c r="F107" s="323" t="s">
        <v>532</v>
      </c>
      <c r="G107" s="300"/>
      <c r="H107" s="300" t="s">
        <v>572</v>
      </c>
      <c r="I107" s="300" t="s">
        <v>534</v>
      </c>
      <c r="J107" s="300">
        <v>120</v>
      </c>
      <c r="K107" s="314"/>
    </row>
    <row r="108" spans="2:11" s="1" customFormat="1" ht="15" customHeight="1">
      <c r="B108" s="325"/>
      <c r="C108" s="300" t="s">
        <v>537</v>
      </c>
      <c r="D108" s="300"/>
      <c r="E108" s="300"/>
      <c r="F108" s="323" t="s">
        <v>538</v>
      </c>
      <c r="G108" s="300"/>
      <c r="H108" s="300" t="s">
        <v>572</v>
      </c>
      <c r="I108" s="300" t="s">
        <v>534</v>
      </c>
      <c r="J108" s="300">
        <v>50</v>
      </c>
      <c r="K108" s="314"/>
    </row>
    <row r="109" spans="2:11" s="1" customFormat="1" ht="15" customHeight="1">
      <c r="B109" s="325"/>
      <c r="C109" s="300" t="s">
        <v>540</v>
      </c>
      <c r="D109" s="300"/>
      <c r="E109" s="300"/>
      <c r="F109" s="323" t="s">
        <v>532</v>
      </c>
      <c r="G109" s="300"/>
      <c r="H109" s="300" t="s">
        <v>572</v>
      </c>
      <c r="I109" s="300" t="s">
        <v>542</v>
      </c>
      <c r="J109" s="300"/>
      <c r="K109" s="314"/>
    </row>
    <row r="110" spans="2:11" s="1" customFormat="1" ht="15" customHeight="1">
      <c r="B110" s="325"/>
      <c r="C110" s="300" t="s">
        <v>551</v>
      </c>
      <c r="D110" s="300"/>
      <c r="E110" s="300"/>
      <c r="F110" s="323" t="s">
        <v>538</v>
      </c>
      <c r="G110" s="300"/>
      <c r="H110" s="300" t="s">
        <v>572</v>
      </c>
      <c r="I110" s="300" t="s">
        <v>534</v>
      </c>
      <c r="J110" s="300">
        <v>50</v>
      </c>
      <c r="K110" s="314"/>
    </row>
    <row r="111" spans="2:11" s="1" customFormat="1" ht="15" customHeight="1">
      <c r="B111" s="325"/>
      <c r="C111" s="300" t="s">
        <v>559</v>
      </c>
      <c r="D111" s="300"/>
      <c r="E111" s="300"/>
      <c r="F111" s="323" t="s">
        <v>538</v>
      </c>
      <c r="G111" s="300"/>
      <c r="H111" s="300" t="s">
        <v>572</v>
      </c>
      <c r="I111" s="300" t="s">
        <v>534</v>
      </c>
      <c r="J111" s="300">
        <v>50</v>
      </c>
      <c r="K111" s="314"/>
    </row>
    <row r="112" spans="2:11" s="1" customFormat="1" ht="15" customHeight="1">
      <c r="B112" s="325"/>
      <c r="C112" s="300" t="s">
        <v>557</v>
      </c>
      <c r="D112" s="300"/>
      <c r="E112" s="300"/>
      <c r="F112" s="323" t="s">
        <v>538</v>
      </c>
      <c r="G112" s="300"/>
      <c r="H112" s="300" t="s">
        <v>572</v>
      </c>
      <c r="I112" s="300" t="s">
        <v>534</v>
      </c>
      <c r="J112" s="300">
        <v>50</v>
      </c>
      <c r="K112" s="314"/>
    </row>
    <row r="113" spans="2:11" s="1" customFormat="1" ht="15" customHeight="1">
      <c r="B113" s="325"/>
      <c r="C113" s="300" t="s">
        <v>53</v>
      </c>
      <c r="D113" s="300"/>
      <c r="E113" s="300"/>
      <c r="F113" s="323" t="s">
        <v>532</v>
      </c>
      <c r="G113" s="300"/>
      <c r="H113" s="300" t="s">
        <v>573</v>
      </c>
      <c r="I113" s="300" t="s">
        <v>534</v>
      </c>
      <c r="J113" s="300">
        <v>20</v>
      </c>
      <c r="K113" s="314"/>
    </row>
    <row r="114" spans="2:11" s="1" customFormat="1" ht="15" customHeight="1">
      <c r="B114" s="325"/>
      <c r="C114" s="300" t="s">
        <v>574</v>
      </c>
      <c r="D114" s="300"/>
      <c r="E114" s="300"/>
      <c r="F114" s="323" t="s">
        <v>532</v>
      </c>
      <c r="G114" s="300"/>
      <c r="H114" s="300" t="s">
        <v>575</v>
      </c>
      <c r="I114" s="300" t="s">
        <v>534</v>
      </c>
      <c r="J114" s="300">
        <v>120</v>
      </c>
      <c r="K114" s="314"/>
    </row>
    <row r="115" spans="2:11" s="1" customFormat="1" ht="15" customHeight="1">
      <c r="B115" s="325"/>
      <c r="C115" s="300" t="s">
        <v>38</v>
      </c>
      <c r="D115" s="300"/>
      <c r="E115" s="300"/>
      <c r="F115" s="323" t="s">
        <v>532</v>
      </c>
      <c r="G115" s="300"/>
      <c r="H115" s="300" t="s">
        <v>576</v>
      </c>
      <c r="I115" s="300" t="s">
        <v>567</v>
      </c>
      <c r="J115" s="300"/>
      <c r="K115" s="314"/>
    </row>
    <row r="116" spans="2:11" s="1" customFormat="1" ht="15" customHeight="1">
      <c r="B116" s="325"/>
      <c r="C116" s="300" t="s">
        <v>48</v>
      </c>
      <c r="D116" s="300"/>
      <c r="E116" s="300"/>
      <c r="F116" s="323" t="s">
        <v>532</v>
      </c>
      <c r="G116" s="300"/>
      <c r="H116" s="300" t="s">
        <v>577</v>
      </c>
      <c r="I116" s="300" t="s">
        <v>567</v>
      </c>
      <c r="J116" s="300"/>
      <c r="K116" s="314"/>
    </row>
    <row r="117" spans="2:11" s="1" customFormat="1" ht="15" customHeight="1">
      <c r="B117" s="325"/>
      <c r="C117" s="300" t="s">
        <v>57</v>
      </c>
      <c r="D117" s="300"/>
      <c r="E117" s="300"/>
      <c r="F117" s="323" t="s">
        <v>532</v>
      </c>
      <c r="G117" s="300"/>
      <c r="H117" s="300" t="s">
        <v>578</v>
      </c>
      <c r="I117" s="300" t="s">
        <v>579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580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526</v>
      </c>
      <c r="D123" s="315"/>
      <c r="E123" s="315"/>
      <c r="F123" s="315" t="s">
        <v>527</v>
      </c>
      <c r="G123" s="316"/>
      <c r="H123" s="315" t="s">
        <v>54</v>
      </c>
      <c r="I123" s="315" t="s">
        <v>57</v>
      </c>
      <c r="J123" s="315" t="s">
        <v>528</v>
      </c>
      <c r="K123" s="344"/>
    </row>
    <row r="124" spans="2:11" s="1" customFormat="1" ht="17.25" customHeight="1">
      <c r="B124" s="343"/>
      <c r="C124" s="317" t="s">
        <v>529</v>
      </c>
      <c r="D124" s="317"/>
      <c r="E124" s="317"/>
      <c r="F124" s="318" t="s">
        <v>530</v>
      </c>
      <c r="G124" s="319"/>
      <c r="H124" s="317"/>
      <c r="I124" s="317"/>
      <c r="J124" s="317" t="s">
        <v>531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535</v>
      </c>
      <c r="D126" s="322"/>
      <c r="E126" s="322"/>
      <c r="F126" s="323" t="s">
        <v>532</v>
      </c>
      <c r="G126" s="300"/>
      <c r="H126" s="300" t="s">
        <v>572</v>
      </c>
      <c r="I126" s="300" t="s">
        <v>534</v>
      </c>
      <c r="J126" s="300">
        <v>120</v>
      </c>
      <c r="K126" s="348"/>
    </row>
    <row r="127" spans="2:11" s="1" customFormat="1" ht="15" customHeight="1">
      <c r="B127" s="345"/>
      <c r="C127" s="300" t="s">
        <v>581</v>
      </c>
      <c r="D127" s="300"/>
      <c r="E127" s="300"/>
      <c r="F127" s="323" t="s">
        <v>532</v>
      </c>
      <c r="G127" s="300"/>
      <c r="H127" s="300" t="s">
        <v>582</v>
      </c>
      <c r="I127" s="300" t="s">
        <v>534</v>
      </c>
      <c r="J127" s="300" t="s">
        <v>583</v>
      </c>
      <c r="K127" s="348"/>
    </row>
    <row r="128" spans="2:11" s="1" customFormat="1" ht="15" customHeight="1">
      <c r="B128" s="345"/>
      <c r="C128" s="300" t="s">
        <v>480</v>
      </c>
      <c r="D128" s="300"/>
      <c r="E128" s="300"/>
      <c r="F128" s="323" t="s">
        <v>532</v>
      </c>
      <c r="G128" s="300"/>
      <c r="H128" s="300" t="s">
        <v>584</v>
      </c>
      <c r="I128" s="300" t="s">
        <v>534</v>
      </c>
      <c r="J128" s="300" t="s">
        <v>583</v>
      </c>
      <c r="K128" s="348"/>
    </row>
    <row r="129" spans="2:11" s="1" customFormat="1" ht="15" customHeight="1">
      <c r="B129" s="345"/>
      <c r="C129" s="300" t="s">
        <v>543</v>
      </c>
      <c r="D129" s="300"/>
      <c r="E129" s="300"/>
      <c r="F129" s="323" t="s">
        <v>538</v>
      </c>
      <c r="G129" s="300"/>
      <c r="H129" s="300" t="s">
        <v>544</v>
      </c>
      <c r="I129" s="300" t="s">
        <v>534</v>
      </c>
      <c r="J129" s="300">
        <v>15</v>
      </c>
      <c r="K129" s="348"/>
    </row>
    <row r="130" spans="2:11" s="1" customFormat="1" ht="15" customHeight="1">
      <c r="B130" s="345"/>
      <c r="C130" s="326" t="s">
        <v>545</v>
      </c>
      <c r="D130" s="326"/>
      <c r="E130" s="326"/>
      <c r="F130" s="327" t="s">
        <v>538</v>
      </c>
      <c r="G130" s="326"/>
      <c r="H130" s="326" t="s">
        <v>546</v>
      </c>
      <c r="I130" s="326" t="s">
        <v>534</v>
      </c>
      <c r="J130" s="326">
        <v>15</v>
      </c>
      <c r="K130" s="348"/>
    </row>
    <row r="131" spans="2:11" s="1" customFormat="1" ht="15" customHeight="1">
      <c r="B131" s="345"/>
      <c r="C131" s="326" t="s">
        <v>547</v>
      </c>
      <c r="D131" s="326"/>
      <c r="E131" s="326"/>
      <c r="F131" s="327" t="s">
        <v>538</v>
      </c>
      <c r="G131" s="326"/>
      <c r="H131" s="326" t="s">
        <v>548</v>
      </c>
      <c r="I131" s="326" t="s">
        <v>534</v>
      </c>
      <c r="J131" s="326">
        <v>20</v>
      </c>
      <c r="K131" s="348"/>
    </row>
    <row r="132" spans="2:11" s="1" customFormat="1" ht="15" customHeight="1">
      <c r="B132" s="345"/>
      <c r="C132" s="326" t="s">
        <v>549</v>
      </c>
      <c r="D132" s="326"/>
      <c r="E132" s="326"/>
      <c r="F132" s="327" t="s">
        <v>538</v>
      </c>
      <c r="G132" s="326"/>
      <c r="H132" s="326" t="s">
        <v>550</v>
      </c>
      <c r="I132" s="326" t="s">
        <v>534</v>
      </c>
      <c r="J132" s="326">
        <v>20</v>
      </c>
      <c r="K132" s="348"/>
    </row>
    <row r="133" spans="2:11" s="1" customFormat="1" ht="15" customHeight="1">
      <c r="B133" s="345"/>
      <c r="C133" s="300" t="s">
        <v>537</v>
      </c>
      <c r="D133" s="300"/>
      <c r="E133" s="300"/>
      <c r="F133" s="323" t="s">
        <v>538</v>
      </c>
      <c r="G133" s="300"/>
      <c r="H133" s="300" t="s">
        <v>572</v>
      </c>
      <c r="I133" s="300" t="s">
        <v>534</v>
      </c>
      <c r="J133" s="300">
        <v>50</v>
      </c>
      <c r="K133" s="348"/>
    </row>
    <row r="134" spans="2:11" s="1" customFormat="1" ht="15" customHeight="1">
      <c r="B134" s="345"/>
      <c r="C134" s="300" t="s">
        <v>551</v>
      </c>
      <c r="D134" s="300"/>
      <c r="E134" s="300"/>
      <c r="F134" s="323" t="s">
        <v>538</v>
      </c>
      <c r="G134" s="300"/>
      <c r="H134" s="300" t="s">
        <v>572</v>
      </c>
      <c r="I134" s="300" t="s">
        <v>534</v>
      </c>
      <c r="J134" s="300">
        <v>50</v>
      </c>
      <c r="K134" s="348"/>
    </row>
    <row r="135" spans="2:11" s="1" customFormat="1" ht="15" customHeight="1">
      <c r="B135" s="345"/>
      <c r="C135" s="300" t="s">
        <v>557</v>
      </c>
      <c r="D135" s="300"/>
      <c r="E135" s="300"/>
      <c r="F135" s="323" t="s">
        <v>538</v>
      </c>
      <c r="G135" s="300"/>
      <c r="H135" s="300" t="s">
        <v>572</v>
      </c>
      <c r="I135" s="300" t="s">
        <v>534</v>
      </c>
      <c r="J135" s="300">
        <v>50</v>
      </c>
      <c r="K135" s="348"/>
    </row>
    <row r="136" spans="2:11" s="1" customFormat="1" ht="15" customHeight="1">
      <c r="B136" s="345"/>
      <c r="C136" s="300" t="s">
        <v>559</v>
      </c>
      <c r="D136" s="300"/>
      <c r="E136" s="300"/>
      <c r="F136" s="323" t="s">
        <v>538</v>
      </c>
      <c r="G136" s="300"/>
      <c r="H136" s="300" t="s">
        <v>572</v>
      </c>
      <c r="I136" s="300" t="s">
        <v>534</v>
      </c>
      <c r="J136" s="300">
        <v>50</v>
      </c>
      <c r="K136" s="348"/>
    </row>
    <row r="137" spans="2:11" s="1" customFormat="1" ht="15" customHeight="1">
      <c r="B137" s="345"/>
      <c r="C137" s="300" t="s">
        <v>560</v>
      </c>
      <c r="D137" s="300"/>
      <c r="E137" s="300"/>
      <c r="F137" s="323" t="s">
        <v>538</v>
      </c>
      <c r="G137" s="300"/>
      <c r="H137" s="300" t="s">
        <v>585</v>
      </c>
      <c r="I137" s="300" t="s">
        <v>534</v>
      </c>
      <c r="J137" s="300">
        <v>255</v>
      </c>
      <c r="K137" s="348"/>
    </row>
    <row r="138" spans="2:11" s="1" customFormat="1" ht="15" customHeight="1">
      <c r="B138" s="345"/>
      <c r="C138" s="300" t="s">
        <v>562</v>
      </c>
      <c r="D138" s="300"/>
      <c r="E138" s="300"/>
      <c r="F138" s="323" t="s">
        <v>532</v>
      </c>
      <c r="G138" s="300"/>
      <c r="H138" s="300" t="s">
        <v>586</v>
      </c>
      <c r="I138" s="300" t="s">
        <v>564</v>
      </c>
      <c r="J138" s="300"/>
      <c r="K138" s="348"/>
    </row>
    <row r="139" spans="2:11" s="1" customFormat="1" ht="15" customHeight="1">
      <c r="B139" s="345"/>
      <c r="C139" s="300" t="s">
        <v>565</v>
      </c>
      <c r="D139" s="300"/>
      <c r="E139" s="300"/>
      <c r="F139" s="323" t="s">
        <v>532</v>
      </c>
      <c r="G139" s="300"/>
      <c r="H139" s="300" t="s">
        <v>587</v>
      </c>
      <c r="I139" s="300" t="s">
        <v>567</v>
      </c>
      <c r="J139" s="300"/>
      <c r="K139" s="348"/>
    </row>
    <row r="140" spans="2:11" s="1" customFormat="1" ht="15" customHeight="1">
      <c r="B140" s="345"/>
      <c r="C140" s="300" t="s">
        <v>568</v>
      </c>
      <c r="D140" s="300"/>
      <c r="E140" s="300"/>
      <c r="F140" s="323" t="s">
        <v>532</v>
      </c>
      <c r="G140" s="300"/>
      <c r="H140" s="300" t="s">
        <v>568</v>
      </c>
      <c r="I140" s="300" t="s">
        <v>567</v>
      </c>
      <c r="J140" s="300"/>
      <c r="K140" s="348"/>
    </row>
    <row r="141" spans="2:11" s="1" customFormat="1" ht="15" customHeight="1">
      <c r="B141" s="345"/>
      <c r="C141" s="300" t="s">
        <v>38</v>
      </c>
      <c r="D141" s="300"/>
      <c r="E141" s="300"/>
      <c r="F141" s="323" t="s">
        <v>532</v>
      </c>
      <c r="G141" s="300"/>
      <c r="H141" s="300" t="s">
        <v>588</v>
      </c>
      <c r="I141" s="300" t="s">
        <v>567</v>
      </c>
      <c r="J141" s="300"/>
      <c r="K141" s="348"/>
    </row>
    <row r="142" spans="2:11" s="1" customFormat="1" ht="15" customHeight="1">
      <c r="B142" s="345"/>
      <c r="C142" s="300" t="s">
        <v>589</v>
      </c>
      <c r="D142" s="300"/>
      <c r="E142" s="300"/>
      <c r="F142" s="323" t="s">
        <v>532</v>
      </c>
      <c r="G142" s="300"/>
      <c r="H142" s="300" t="s">
        <v>590</v>
      </c>
      <c r="I142" s="300" t="s">
        <v>567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591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526</v>
      </c>
      <c r="D148" s="315"/>
      <c r="E148" s="315"/>
      <c r="F148" s="315" t="s">
        <v>527</v>
      </c>
      <c r="G148" s="316"/>
      <c r="H148" s="315" t="s">
        <v>54</v>
      </c>
      <c r="I148" s="315" t="s">
        <v>57</v>
      </c>
      <c r="J148" s="315" t="s">
        <v>528</v>
      </c>
      <c r="K148" s="314"/>
    </row>
    <row r="149" spans="2:11" s="1" customFormat="1" ht="17.25" customHeight="1">
      <c r="B149" s="312"/>
      <c r="C149" s="317" t="s">
        <v>529</v>
      </c>
      <c r="D149" s="317"/>
      <c r="E149" s="317"/>
      <c r="F149" s="318" t="s">
        <v>530</v>
      </c>
      <c r="G149" s="319"/>
      <c r="H149" s="317"/>
      <c r="I149" s="317"/>
      <c r="J149" s="317" t="s">
        <v>531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535</v>
      </c>
      <c r="D151" s="300"/>
      <c r="E151" s="300"/>
      <c r="F151" s="353" t="s">
        <v>532</v>
      </c>
      <c r="G151" s="300"/>
      <c r="H151" s="352" t="s">
        <v>572</v>
      </c>
      <c r="I151" s="352" t="s">
        <v>534</v>
      </c>
      <c r="J151" s="352">
        <v>120</v>
      </c>
      <c r="K151" s="348"/>
    </row>
    <row r="152" spans="2:11" s="1" customFormat="1" ht="15" customHeight="1">
      <c r="B152" s="325"/>
      <c r="C152" s="352" t="s">
        <v>581</v>
      </c>
      <c r="D152" s="300"/>
      <c r="E152" s="300"/>
      <c r="F152" s="353" t="s">
        <v>532</v>
      </c>
      <c r="G152" s="300"/>
      <c r="H152" s="352" t="s">
        <v>592</v>
      </c>
      <c r="I152" s="352" t="s">
        <v>534</v>
      </c>
      <c r="J152" s="352" t="s">
        <v>583</v>
      </c>
      <c r="K152" s="348"/>
    </row>
    <row r="153" spans="2:11" s="1" customFormat="1" ht="15" customHeight="1">
      <c r="B153" s="325"/>
      <c r="C153" s="352" t="s">
        <v>480</v>
      </c>
      <c r="D153" s="300"/>
      <c r="E153" s="300"/>
      <c r="F153" s="353" t="s">
        <v>532</v>
      </c>
      <c r="G153" s="300"/>
      <c r="H153" s="352" t="s">
        <v>593</v>
      </c>
      <c r="I153" s="352" t="s">
        <v>534</v>
      </c>
      <c r="J153" s="352" t="s">
        <v>583</v>
      </c>
      <c r="K153" s="348"/>
    </row>
    <row r="154" spans="2:11" s="1" customFormat="1" ht="15" customHeight="1">
      <c r="B154" s="325"/>
      <c r="C154" s="352" t="s">
        <v>537</v>
      </c>
      <c r="D154" s="300"/>
      <c r="E154" s="300"/>
      <c r="F154" s="353" t="s">
        <v>538</v>
      </c>
      <c r="G154" s="300"/>
      <c r="H154" s="352" t="s">
        <v>572</v>
      </c>
      <c r="I154" s="352" t="s">
        <v>534</v>
      </c>
      <c r="J154" s="352">
        <v>50</v>
      </c>
      <c r="K154" s="348"/>
    </row>
    <row r="155" spans="2:11" s="1" customFormat="1" ht="15" customHeight="1">
      <c r="B155" s="325"/>
      <c r="C155" s="352" t="s">
        <v>540</v>
      </c>
      <c r="D155" s="300"/>
      <c r="E155" s="300"/>
      <c r="F155" s="353" t="s">
        <v>532</v>
      </c>
      <c r="G155" s="300"/>
      <c r="H155" s="352" t="s">
        <v>572</v>
      </c>
      <c r="I155" s="352" t="s">
        <v>542</v>
      </c>
      <c r="J155" s="352"/>
      <c r="K155" s="348"/>
    </row>
    <row r="156" spans="2:11" s="1" customFormat="1" ht="15" customHeight="1">
      <c r="B156" s="325"/>
      <c r="C156" s="352" t="s">
        <v>551</v>
      </c>
      <c r="D156" s="300"/>
      <c r="E156" s="300"/>
      <c r="F156" s="353" t="s">
        <v>538</v>
      </c>
      <c r="G156" s="300"/>
      <c r="H156" s="352" t="s">
        <v>572</v>
      </c>
      <c r="I156" s="352" t="s">
        <v>534</v>
      </c>
      <c r="J156" s="352">
        <v>50</v>
      </c>
      <c r="K156" s="348"/>
    </row>
    <row r="157" spans="2:11" s="1" customFormat="1" ht="15" customHeight="1">
      <c r="B157" s="325"/>
      <c r="C157" s="352" t="s">
        <v>559</v>
      </c>
      <c r="D157" s="300"/>
      <c r="E157" s="300"/>
      <c r="F157" s="353" t="s">
        <v>538</v>
      </c>
      <c r="G157" s="300"/>
      <c r="H157" s="352" t="s">
        <v>572</v>
      </c>
      <c r="I157" s="352" t="s">
        <v>534</v>
      </c>
      <c r="J157" s="352">
        <v>50</v>
      </c>
      <c r="K157" s="348"/>
    </row>
    <row r="158" spans="2:11" s="1" customFormat="1" ht="15" customHeight="1">
      <c r="B158" s="325"/>
      <c r="C158" s="352" t="s">
        <v>557</v>
      </c>
      <c r="D158" s="300"/>
      <c r="E158" s="300"/>
      <c r="F158" s="353" t="s">
        <v>538</v>
      </c>
      <c r="G158" s="300"/>
      <c r="H158" s="352" t="s">
        <v>572</v>
      </c>
      <c r="I158" s="352" t="s">
        <v>534</v>
      </c>
      <c r="J158" s="352">
        <v>50</v>
      </c>
      <c r="K158" s="348"/>
    </row>
    <row r="159" spans="2:11" s="1" customFormat="1" ht="15" customHeight="1">
      <c r="B159" s="325"/>
      <c r="C159" s="352" t="s">
        <v>94</v>
      </c>
      <c r="D159" s="300"/>
      <c r="E159" s="300"/>
      <c r="F159" s="353" t="s">
        <v>532</v>
      </c>
      <c r="G159" s="300"/>
      <c r="H159" s="352" t="s">
        <v>594</v>
      </c>
      <c r="I159" s="352" t="s">
        <v>534</v>
      </c>
      <c r="J159" s="352" t="s">
        <v>595</v>
      </c>
      <c r="K159" s="348"/>
    </row>
    <row r="160" spans="2:11" s="1" customFormat="1" ht="15" customHeight="1">
      <c r="B160" s="325"/>
      <c r="C160" s="352" t="s">
        <v>596</v>
      </c>
      <c r="D160" s="300"/>
      <c r="E160" s="300"/>
      <c r="F160" s="353" t="s">
        <v>532</v>
      </c>
      <c r="G160" s="300"/>
      <c r="H160" s="352" t="s">
        <v>597</v>
      </c>
      <c r="I160" s="352" t="s">
        <v>567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598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526</v>
      </c>
      <c r="D166" s="315"/>
      <c r="E166" s="315"/>
      <c r="F166" s="315" t="s">
        <v>527</v>
      </c>
      <c r="G166" s="357"/>
      <c r="H166" s="358" t="s">
        <v>54</v>
      </c>
      <c r="I166" s="358" t="s">
        <v>57</v>
      </c>
      <c r="J166" s="315" t="s">
        <v>528</v>
      </c>
      <c r="K166" s="292"/>
    </row>
    <row r="167" spans="2:11" s="1" customFormat="1" ht="17.25" customHeight="1">
      <c r="B167" s="293"/>
      <c r="C167" s="317" t="s">
        <v>529</v>
      </c>
      <c r="D167" s="317"/>
      <c r="E167" s="317"/>
      <c r="F167" s="318" t="s">
        <v>530</v>
      </c>
      <c r="G167" s="359"/>
      <c r="H167" s="360"/>
      <c r="I167" s="360"/>
      <c r="J167" s="317" t="s">
        <v>531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535</v>
      </c>
      <c r="D169" s="300"/>
      <c r="E169" s="300"/>
      <c r="F169" s="323" t="s">
        <v>532</v>
      </c>
      <c r="G169" s="300"/>
      <c r="H169" s="300" t="s">
        <v>572</v>
      </c>
      <c r="I169" s="300" t="s">
        <v>534</v>
      </c>
      <c r="J169" s="300">
        <v>120</v>
      </c>
      <c r="K169" s="348"/>
    </row>
    <row r="170" spans="2:11" s="1" customFormat="1" ht="15" customHeight="1">
      <c r="B170" s="325"/>
      <c r="C170" s="300" t="s">
        <v>581</v>
      </c>
      <c r="D170" s="300"/>
      <c r="E170" s="300"/>
      <c r="F170" s="323" t="s">
        <v>532</v>
      </c>
      <c r="G170" s="300"/>
      <c r="H170" s="300" t="s">
        <v>582</v>
      </c>
      <c r="I170" s="300" t="s">
        <v>534</v>
      </c>
      <c r="J170" s="300" t="s">
        <v>583</v>
      </c>
      <c r="K170" s="348"/>
    </row>
    <row r="171" spans="2:11" s="1" customFormat="1" ht="15" customHeight="1">
      <c r="B171" s="325"/>
      <c r="C171" s="300" t="s">
        <v>480</v>
      </c>
      <c r="D171" s="300"/>
      <c r="E171" s="300"/>
      <c r="F171" s="323" t="s">
        <v>532</v>
      </c>
      <c r="G171" s="300"/>
      <c r="H171" s="300" t="s">
        <v>599</v>
      </c>
      <c r="I171" s="300" t="s">
        <v>534</v>
      </c>
      <c r="J171" s="300" t="s">
        <v>583</v>
      </c>
      <c r="K171" s="348"/>
    </row>
    <row r="172" spans="2:11" s="1" customFormat="1" ht="15" customHeight="1">
      <c r="B172" s="325"/>
      <c r="C172" s="300" t="s">
        <v>537</v>
      </c>
      <c r="D172" s="300"/>
      <c r="E172" s="300"/>
      <c r="F172" s="323" t="s">
        <v>538</v>
      </c>
      <c r="G172" s="300"/>
      <c r="H172" s="300" t="s">
        <v>599</v>
      </c>
      <c r="I172" s="300" t="s">
        <v>534</v>
      </c>
      <c r="J172" s="300">
        <v>50</v>
      </c>
      <c r="K172" s="348"/>
    </row>
    <row r="173" spans="2:11" s="1" customFormat="1" ht="15" customHeight="1">
      <c r="B173" s="325"/>
      <c r="C173" s="300" t="s">
        <v>540</v>
      </c>
      <c r="D173" s="300"/>
      <c r="E173" s="300"/>
      <c r="F173" s="323" t="s">
        <v>532</v>
      </c>
      <c r="G173" s="300"/>
      <c r="H173" s="300" t="s">
        <v>599</v>
      </c>
      <c r="I173" s="300" t="s">
        <v>542</v>
      </c>
      <c r="J173" s="300"/>
      <c r="K173" s="348"/>
    </row>
    <row r="174" spans="2:11" s="1" customFormat="1" ht="15" customHeight="1">
      <c r="B174" s="325"/>
      <c r="C174" s="300" t="s">
        <v>551</v>
      </c>
      <c r="D174" s="300"/>
      <c r="E174" s="300"/>
      <c r="F174" s="323" t="s">
        <v>538</v>
      </c>
      <c r="G174" s="300"/>
      <c r="H174" s="300" t="s">
        <v>599</v>
      </c>
      <c r="I174" s="300" t="s">
        <v>534</v>
      </c>
      <c r="J174" s="300">
        <v>50</v>
      </c>
      <c r="K174" s="348"/>
    </row>
    <row r="175" spans="2:11" s="1" customFormat="1" ht="15" customHeight="1">
      <c r="B175" s="325"/>
      <c r="C175" s="300" t="s">
        <v>559</v>
      </c>
      <c r="D175" s="300"/>
      <c r="E175" s="300"/>
      <c r="F175" s="323" t="s">
        <v>538</v>
      </c>
      <c r="G175" s="300"/>
      <c r="H175" s="300" t="s">
        <v>599</v>
      </c>
      <c r="I175" s="300" t="s">
        <v>534</v>
      </c>
      <c r="J175" s="300">
        <v>50</v>
      </c>
      <c r="K175" s="348"/>
    </row>
    <row r="176" spans="2:11" s="1" customFormat="1" ht="15" customHeight="1">
      <c r="B176" s="325"/>
      <c r="C176" s="300" t="s">
        <v>557</v>
      </c>
      <c r="D176" s="300"/>
      <c r="E176" s="300"/>
      <c r="F176" s="323" t="s">
        <v>538</v>
      </c>
      <c r="G176" s="300"/>
      <c r="H176" s="300" t="s">
        <v>599</v>
      </c>
      <c r="I176" s="300" t="s">
        <v>534</v>
      </c>
      <c r="J176" s="300">
        <v>50</v>
      </c>
      <c r="K176" s="348"/>
    </row>
    <row r="177" spans="2:11" s="1" customFormat="1" ht="15" customHeight="1">
      <c r="B177" s="325"/>
      <c r="C177" s="300" t="s">
        <v>104</v>
      </c>
      <c r="D177" s="300"/>
      <c r="E177" s="300"/>
      <c r="F177" s="323" t="s">
        <v>532</v>
      </c>
      <c r="G177" s="300"/>
      <c r="H177" s="300" t="s">
        <v>600</v>
      </c>
      <c r="I177" s="300" t="s">
        <v>601</v>
      </c>
      <c r="J177" s="300"/>
      <c r="K177" s="348"/>
    </row>
    <row r="178" spans="2:11" s="1" customFormat="1" ht="15" customHeight="1">
      <c r="B178" s="325"/>
      <c r="C178" s="300" t="s">
        <v>57</v>
      </c>
      <c r="D178" s="300"/>
      <c r="E178" s="300"/>
      <c r="F178" s="323" t="s">
        <v>532</v>
      </c>
      <c r="G178" s="300"/>
      <c r="H178" s="300" t="s">
        <v>602</v>
      </c>
      <c r="I178" s="300" t="s">
        <v>603</v>
      </c>
      <c r="J178" s="300">
        <v>1</v>
      </c>
      <c r="K178" s="348"/>
    </row>
    <row r="179" spans="2:11" s="1" customFormat="1" ht="15" customHeight="1">
      <c r="B179" s="325"/>
      <c r="C179" s="300" t="s">
        <v>53</v>
      </c>
      <c r="D179" s="300"/>
      <c r="E179" s="300"/>
      <c r="F179" s="323" t="s">
        <v>532</v>
      </c>
      <c r="G179" s="300"/>
      <c r="H179" s="300" t="s">
        <v>604</v>
      </c>
      <c r="I179" s="300" t="s">
        <v>534</v>
      </c>
      <c r="J179" s="300">
        <v>20</v>
      </c>
      <c r="K179" s="348"/>
    </row>
    <row r="180" spans="2:11" s="1" customFormat="1" ht="15" customHeight="1">
      <c r="B180" s="325"/>
      <c r="C180" s="300" t="s">
        <v>54</v>
      </c>
      <c r="D180" s="300"/>
      <c r="E180" s="300"/>
      <c r="F180" s="323" t="s">
        <v>532</v>
      </c>
      <c r="G180" s="300"/>
      <c r="H180" s="300" t="s">
        <v>605</v>
      </c>
      <c r="I180" s="300" t="s">
        <v>534</v>
      </c>
      <c r="J180" s="300">
        <v>255</v>
      </c>
      <c r="K180" s="348"/>
    </row>
    <row r="181" spans="2:11" s="1" customFormat="1" ht="15" customHeight="1">
      <c r="B181" s="325"/>
      <c r="C181" s="300" t="s">
        <v>105</v>
      </c>
      <c r="D181" s="300"/>
      <c r="E181" s="300"/>
      <c r="F181" s="323" t="s">
        <v>532</v>
      </c>
      <c r="G181" s="300"/>
      <c r="H181" s="300" t="s">
        <v>496</v>
      </c>
      <c r="I181" s="300" t="s">
        <v>534</v>
      </c>
      <c r="J181" s="300">
        <v>10</v>
      </c>
      <c r="K181" s="348"/>
    </row>
    <row r="182" spans="2:11" s="1" customFormat="1" ht="15" customHeight="1">
      <c r="B182" s="325"/>
      <c r="C182" s="300" t="s">
        <v>106</v>
      </c>
      <c r="D182" s="300"/>
      <c r="E182" s="300"/>
      <c r="F182" s="323" t="s">
        <v>532</v>
      </c>
      <c r="G182" s="300"/>
      <c r="H182" s="300" t="s">
        <v>606</v>
      </c>
      <c r="I182" s="300" t="s">
        <v>567</v>
      </c>
      <c r="J182" s="300"/>
      <c r="K182" s="348"/>
    </row>
    <row r="183" spans="2:11" s="1" customFormat="1" ht="15" customHeight="1">
      <c r="B183" s="325"/>
      <c r="C183" s="300" t="s">
        <v>607</v>
      </c>
      <c r="D183" s="300"/>
      <c r="E183" s="300"/>
      <c r="F183" s="323" t="s">
        <v>532</v>
      </c>
      <c r="G183" s="300"/>
      <c r="H183" s="300" t="s">
        <v>608</v>
      </c>
      <c r="I183" s="300" t="s">
        <v>567</v>
      </c>
      <c r="J183" s="300"/>
      <c r="K183" s="348"/>
    </row>
    <row r="184" spans="2:11" s="1" customFormat="1" ht="15" customHeight="1">
      <c r="B184" s="325"/>
      <c r="C184" s="300" t="s">
        <v>596</v>
      </c>
      <c r="D184" s="300"/>
      <c r="E184" s="300"/>
      <c r="F184" s="323" t="s">
        <v>532</v>
      </c>
      <c r="G184" s="300"/>
      <c r="H184" s="300" t="s">
        <v>609</v>
      </c>
      <c r="I184" s="300" t="s">
        <v>567</v>
      </c>
      <c r="J184" s="300"/>
      <c r="K184" s="348"/>
    </row>
    <row r="185" spans="2:11" s="1" customFormat="1" ht="15" customHeight="1">
      <c r="B185" s="325"/>
      <c r="C185" s="300" t="s">
        <v>108</v>
      </c>
      <c r="D185" s="300"/>
      <c r="E185" s="300"/>
      <c r="F185" s="323" t="s">
        <v>538</v>
      </c>
      <c r="G185" s="300"/>
      <c r="H185" s="300" t="s">
        <v>610</v>
      </c>
      <c r="I185" s="300" t="s">
        <v>534</v>
      </c>
      <c r="J185" s="300">
        <v>50</v>
      </c>
      <c r="K185" s="348"/>
    </row>
    <row r="186" spans="2:11" s="1" customFormat="1" ht="15" customHeight="1">
      <c r="B186" s="325"/>
      <c r="C186" s="300" t="s">
        <v>611</v>
      </c>
      <c r="D186" s="300"/>
      <c r="E186" s="300"/>
      <c r="F186" s="323" t="s">
        <v>538</v>
      </c>
      <c r="G186" s="300"/>
      <c r="H186" s="300" t="s">
        <v>612</v>
      </c>
      <c r="I186" s="300" t="s">
        <v>613</v>
      </c>
      <c r="J186" s="300"/>
      <c r="K186" s="348"/>
    </row>
    <row r="187" spans="2:11" s="1" customFormat="1" ht="15" customHeight="1">
      <c r="B187" s="325"/>
      <c r="C187" s="300" t="s">
        <v>614</v>
      </c>
      <c r="D187" s="300"/>
      <c r="E187" s="300"/>
      <c r="F187" s="323" t="s">
        <v>538</v>
      </c>
      <c r="G187" s="300"/>
      <c r="H187" s="300" t="s">
        <v>615</v>
      </c>
      <c r="I187" s="300" t="s">
        <v>613</v>
      </c>
      <c r="J187" s="300"/>
      <c r="K187" s="348"/>
    </row>
    <row r="188" spans="2:11" s="1" customFormat="1" ht="15" customHeight="1">
      <c r="B188" s="325"/>
      <c r="C188" s="300" t="s">
        <v>616</v>
      </c>
      <c r="D188" s="300"/>
      <c r="E188" s="300"/>
      <c r="F188" s="323" t="s">
        <v>538</v>
      </c>
      <c r="G188" s="300"/>
      <c r="H188" s="300" t="s">
        <v>617</v>
      </c>
      <c r="I188" s="300" t="s">
        <v>613</v>
      </c>
      <c r="J188" s="300"/>
      <c r="K188" s="348"/>
    </row>
    <row r="189" spans="2:11" s="1" customFormat="1" ht="15" customHeight="1">
      <c r="B189" s="325"/>
      <c r="C189" s="361" t="s">
        <v>618</v>
      </c>
      <c r="D189" s="300"/>
      <c r="E189" s="300"/>
      <c r="F189" s="323" t="s">
        <v>538</v>
      </c>
      <c r="G189" s="300"/>
      <c r="H189" s="300" t="s">
        <v>619</v>
      </c>
      <c r="I189" s="300" t="s">
        <v>620</v>
      </c>
      <c r="J189" s="362" t="s">
        <v>621</v>
      </c>
      <c r="K189" s="348"/>
    </row>
    <row r="190" spans="2:11" s="1" customFormat="1" ht="15" customHeight="1">
      <c r="B190" s="325"/>
      <c r="C190" s="361" t="s">
        <v>42</v>
      </c>
      <c r="D190" s="300"/>
      <c r="E190" s="300"/>
      <c r="F190" s="323" t="s">
        <v>532</v>
      </c>
      <c r="G190" s="300"/>
      <c r="H190" s="297" t="s">
        <v>622</v>
      </c>
      <c r="I190" s="300" t="s">
        <v>623</v>
      </c>
      <c r="J190" s="300"/>
      <c r="K190" s="348"/>
    </row>
    <row r="191" spans="2:11" s="1" customFormat="1" ht="15" customHeight="1">
      <c r="B191" s="325"/>
      <c r="C191" s="361" t="s">
        <v>624</v>
      </c>
      <c r="D191" s="300"/>
      <c r="E191" s="300"/>
      <c r="F191" s="323" t="s">
        <v>532</v>
      </c>
      <c r="G191" s="300"/>
      <c r="H191" s="300" t="s">
        <v>625</v>
      </c>
      <c r="I191" s="300" t="s">
        <v>567</v>
      </c>
      <c r="J191" s="300"/>
      <c r="K191" s="348"/>
    </row>
    <row r="192" spans="2:11" s="1" customFormat="1" ht="15" customHeight="1">
      <c r="B192" s="325"/>
      <c r="C192" s="361" t="s">
        <v>626</v>
      </c>
      <c r="D192" s="300"/>
      <c r="E192" s="300"/>
      <c r="F192" s="323" t="s">
        <v>532</v>
      </c>
      <c r="G192" s="300"/>
      <c r="H192" s="300" t="s">
        <v>627</v>
      </c>
      <c r="I192" s="300" t="s">
        <v>567</v>
      </c>
      <c r="J192" s="300"/>
      <c r="K192" s="348"/>
    </row>
    <row r="193" spans="2:11" s="1" customFormat="1" ht="15" customHeight="1">
      <c r="B193" s="325"/>
      <c r="C193" s="361" t="s">
        <v>628</v>
      </c>
      <c r="D193" s="300"/>
      <c r="E193" s="300"/>
      <c r="F193" s="323" t="s">
        <v>538</v>
      </c>
      <c r="G193" s="300"/>
      <c r="H193" s="300" t="s">
        <v>629</v>
      </c>
      <c r="I193" s="300" t="s">
        <v>567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630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631</v>
      </c>
      <c r="D200" s="364"/>
      <c r="E200" s="364"/>
      <c r="F200" s="364" t="s">
        <v>632</v>
      </c>
      <c r="G200" s="365"/>
      <c r="H200" s="364" t="s">
        <v>633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623</v>
      </c>
      <c r="D202" s="300"/>
      <c r="E202" s="300"/>
      <c r="F202" s="323" t="s">
        <v>43</v>
      </c>
      <c r="G202" s="300"/>
      <c r="H202" s="300" t="s">
        <v>634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44</v>
      </c>
      <c r="G203" s="300"/>
      <c r="H203" s="300" t="s">
        <v>635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47</v>
      </c>
      <c r="G204" s="300"/>
      <c r="H204" s="300" t="s">
        <v>636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45</v>
      </c>
      <c r="G205" s="300"/>
      <c r="H205" s="300" t="s">
        <v>637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46</v>
      </c>
      <c r="G206" s="300"/>
      <c r="H206" s="300" t="s">
        <v>638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579</v>
      </c>
      <c r="D208" s="300"/>
      <c r="E208" s="300"/>
      <c r="F208" s="323" t="s">
        <v>79</v>
      </c>
      <c r="G208" s="300"/>
      <c r="H208" s="300" t="s">
        <v>639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476</v>
      </c>
      <c r="G209" s="300"/>
      <c r="H209" s="300" t="s">
        <v>477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474</v>
      </c>
      <c r="G210" s="300"/>
      <c r="H210" s="300" t="s">
        <v>640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88</v>
      </c>
      <c r="G211" s="361"/>
      <c r="H211" s="352" t="s">
        <v>87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478</v>
      </c>
      <c r="G212" s="361"/>
      <c r="H212" s="352" t="s">
        <v>641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603</v>
      </c>
      <c r="D214" s="300"/>
      <c r="E214" s="300"/>
      <c r="F214" s="323">
        <v>1</v>
      </c>
      <c r="G214" s="361"/>
      <c r="H214" s="352" t="s">
        <v>642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643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644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645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2022-04-04T08:49:36Z</dcterms:created>
  <dcterms:modified xsi:type="dcterms:W3CDTF">2022-04-04T08:49:41Z</dcterms:modified>
  <cp:category/>
  <cp:version/>
  <cp:contentType/>
  <cp:contentStatus/>
</cp:coreProperties>
</file>