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995" firstSheet="2" activeTab="0"/>
  </bookViews>
  <sheets>
    <sheet name="6.1. denní BČ " sheetId="1" r:id="rId1"/>
    <sheet name="6.1.1. parkoviště" sheetId="2" r:id="rId2"/>
    <sheet name="6.2 ruční úklid" sheetId="3" r:id="rId3"/>
    <sheet name="6.2.1 vysavače" sheetId="4" r:id="rId4"/>
    <sheet name="6.3. noční BČ" sheetId="5" r:id="rId5"/>
    <sheet name="6.4 denní metení chodníků " sheetId="6" r:id="rId6"/>
    <sheet name="6.5 metení měsíční " sheetId="7" r:id="rId7"/>
    <sheet name="6.5 metení čtvrtletní" sheetId="8" r:id="rId8"/>
    <sheet name="6.6. skrápění" sheetId="9" r:id="rId9"/>
    <sheet name="6.7. víkendový úklid" sheetId="10" r:id="rId10"/>
    <sheet name="Harmonogram VZOR" sheetId="11" r:id="rId11"/>
  </sheets>
  <definedNames>
    <definedName name="_xlnm.Print_Area" localSheetId="0">'6.1. denní BČ '!$A$1:$F$728</definedName>
    <definedName name="_xlnm.Print_Area" localSheetId="1">'6.1.1. parkoviště'!$B$2:$E$80</definedName>
    <definedName name="_xlnm.Print_Area" localSheetId="2">'6.2 ruční úklid'!$A$1:$D$27</definedName>
    <definedName name="_xlnm.Print_Area" localSheetId="4">'6.3. noční BČ'!$A$2:$H$29</definedName>
    <definedName name="_xlnm.Print_Area" localSheetId="5">'6.4 denní metení chodníků '!$A$4:$D$40</definedName>
    <definedName name="_xlnm.Print_Area" localSheetId="7">'6.5 metení čtvrtletní'!$A$3:$F$48</definedName>
    <definedName name="_xlnm.Print_Area" localSheetId="6">'6.5 metení měsíční '!$A$3:$F$49</definedName>
    <definedName name="_xlnm.Print_Area" localSheetId="8">'6.6. skrápění'!$A$2:$E$74</definedName>
    <definedName name="_xlnm.Print_Area" localSheetId="9">'6.7. víkendový úklid'!$A$2:$F$30</definedName>
  </definedNames>
  <calcPr fullCalcOnLoad="1"/>
</workbook>
</file>

<file path=xl/sharedStrings.xml><?xml version="1.0" encoding="utf-8"?>
<sst xmlns="http://schemas.openxmlformats.org/spreadsheetml/2006/main" count="1754" uniqueCount="979">
  <si>
    <t>Rybáře</t>
  </si>
  <si>
    <t>Tuhnice</t>
  </si>
  <si>
    <t>Karlovy Vary</t>
  </si>
  <si>
    <t>Lázeňská</t>
  </si>
  <si>
    <t>Mlýnské nábřeží</t>
  </si>
  <si>
    <t>Nová louka</t>
  </si>
  <si>
    <t>Stará louka</t>
  </si>
  <si>
    <t>Tržiště</t>
  </si>
  <si>
    <t>Varšavská</t>
  </si>
  <si>
    <t>Vřídelní</t>
  </si>
  <si>
    <t>Zahradní</t>
  </si>
  <si>
    <t>Raisova</t>
  </si>
  <si>
    <t>Palackého nám.</t>
  </si>
  <si>
    <t>Americká</t>
  </si>
  <si>
    <t>Rolavský most</t>
  </si>
  <si>
    <t>Pod Lesem</t>
  </si>
  <si>
    <t>Celní</t>
  </si>
  <si>
    <t>Jižní</t>
  </si>
  <si>
    <t>Komunikace</t>
  </si>
  <si>
    <t>Divadelní náměstí</t>
  </si>
  <si>
    <t xml:space="preserve">Celkem </t>
  </si>
  <si>
    <t>Mírové náměstí</t>
  </si>
  <si>
    <t>Ulice</t>
  </si>
  <si>
    <t>Slovenská</t>
  </si>
  <si>
    <t>Mariánskolázeňská</t>
  </si>
  <si>
    <t>Rekapitulace</t>
  </si>
  <si>
    <t>celkem m2</t>
  </si>
  <si>
    <t>b.m.</t>
  </si>
  <si>
    <t>Nábřeží Osvobození</t>
  </si>
  <si>
    <t>Větrná</t>
  </si>
  <si>
    <t>Stará Role</t>
  </si>
  <si>
    <t>Souběžná</t>
  </si>
  <si>
    <t>Šípková</t>
  </si>
  <si>
    <t>U Brodu</t>
  </si>
  <si>
    <t>Pod Hvězdárnou</t>
  </si>
  <si>
    <t>Dr. Davida Bechera</t>
  </si>
  <si>
    <t>Dr. Engla</t>
  </si>
  <si>
    <t>Dr. Janatky</t>
  </si>
  <si>
    <t>p.p.č. 519/5</t>
  </si>
  <si>
    <t>náměstí</t>
  </si>
  <si>
    <t>otočka autobusu MHD</t>
  </si>
  <si>
    <t>u restaurace U Kaštanu</t>
  </si>
  <si>
    <t>parkoviště u zahrádek</t>
  </si>
  <si>
    <t>Název ulice:</t>
  </si>
  <si>
    <t>komunikace:</t>
  </si>
  <si>
    <t>chodníky:</t>
  </si>
  <si>
    <t>Poznámka:</t>
  </si>
  <si>
    <r>
      <t>m</t>
    </r>
    <r>
      <rPr>
        <b/>
        <vertAlign val="superscript"/>
        <sz val="10"/>
        <rFont val="Arial CE"/>
        <family val="2"/>
      </rPr>
      <t>2</t>
    </r>
  </si>
  <si>
    <t xml:space="preserve">Divadelní </t>
  </si>
  <si>
    <t>5. května</t>
  </si>
  <si>
    <t xml:space="preserve">Požární </t>
  </si>
  <si>
    <t xml:space="preserve"> </t>
  </si>
  <si>
    <t>Nejdlova</t>
  </si>
  <si>
    <t>Kryzánkova</t>
  </si>
  <si>
    <t xml:space="preserve">Závodu míru </t>
  </si>
  <si>
    <t>navýšení o parkovací stání p.p.č. 129/20</t>
  </si>
  <si>
    <t>vč. parkoviště</t>
  </si>
  <si>
    <t xml:space="preserve">Studentská </t>
  </si>
  <si>
    <t>2x</t>
  </si>
  <si>
    <t>Na Vrchu</t>
  </si>
  <si>
    <t>park. záliv u prodejny potravin</t>
  </si>
  <si>
    <t>J.Truhláře</t>
  </si>
  <si>
    <t>U Lomu</t>
  </si>
  <si>
    <t>Jezerní</t>
  </si>
  <si>
    <t>p.p.č.573/1 za kostelem</t>
  </si>
  <si>
    <t>Mickiewiczův most*</t>
  </si>
  <si>
    <t>včetně parkoviště p.p.č.954/2</t>
  </si>
  <si>
    <t>Čankovský most*</t>
  </si>
  <si>
    <t>Palackého</t>
  </si>
  <si>
    <t>Poloha</t>
  </si>
  <si>
    <t>u domu č.p. 513/28</t>
  </si>
  <si>
    <t>u domu č.p. 506/20</t>
  </si>
  <si>
    <t>u domu č.p. 515/32</t>
  </si>
  <si>
    <t>p.p.č. 893/3</t>
  </si>
  <si>
    <t>obytné domy Pod Rozvodnou ( včetně příjezdu)</t>
  </si>
  <si>
    <t>u finančního úřadu</t>
  </si>
  <si>
    <t>pod obch.domem Centrum</t>
  </si>
  <si>
    <t>Název ulice</t>
  </si>
  <si>
    <t>komunikace</t>
  </si>
  <si>
    <t>bm</t>
  </si>
  <si>
    <t>m2</t>
  </si>
  <si>
    <t>chodníky</t>
  </si>
  <si>
    <t>Poznámka</t>
  </si>
  <si>
    <t>U Imperiálu</t>
  </si>
  <si>
    <t>Jarní</t>
  </si>
  <si>
    <t>Balbínova</t>
  </si>
  <si>
    <t>Zítkova</t>
  </si>
  <si>
    <t>Hynaisova</t>
  </si>
  <si>
    <t>Petřín</t>
  </si>
  <si>
    <t>celkem</t>
  </si>
  <si>
    <t>Celkem</t>
  </si>
  <si>
    <t>Scheinerova</t>
  </si>
  <si>
    <t>Tyršova</t>
  </si>
  <si>
    <t>Fügnerova</t>
  </si>
  <si>
    <t>Na Vyhlídce</t>
  </si>
  <si>
    <t>Bezručova</t>
  </si>
  <si>
    <t>Libušina</t>
  </si>
  <si>
    <t>Nebozízek</t>
  </si>
  <si>
    <t>Tylova</t>
  </si>
  <si>
    <t>Škroupova</t>
  </si>
  <si>
    <t>Moravská</t>
  </si>
  <si>
    <t>Hřbitovní</t>
  </si>
  <si>
    <t>Máchova</t>
  </si>
  <si>
    <t>Polská</t>
  </si>
  <si>
    <t>Jiráskova</t>
  </si>
  <si>
    <t>Národní</t>
  </si>
  <si>
    <t>Mozartova</t>
  </si>
  <si>
    <t>Baarova</t>
  </si>
  <si>
    <t>Mánesova</t>
  </si>
  <si>
    <t>B. Němcové</t>
  </si>
  <si>
    <t>Švermova</t>
  </si>
  <si>
    <t>Vrchlického</t>
  </si>
  <si>
    <t>Anglická</t>
  </si>
  <si>
    <t>Rumunská</t>
  </si>
  <si>
    <t>část</t>
  </si>
  <si>
    <t>Krokova</t>
  </si>
  <si>
    <t>Lidická</t>
  </si>
  <si>
    <t>Gagarinova</t>
  </si>
  <si>
    <t>Maďarská</t>
  </si>
  <si>
    <t>Jungmannova</t>
  </si>
  <si>
    <t>Viktora Huga</t>
  </si>
  <si>
    <t>Čechova</t>
  </si>
  <si>
    <t>Chodská</t>
  </si>
  <si>
    <t>Kollárova</t>
  </si>
  <si>
    <t>Havlíčkova</t>
  </si>
  <si>
    <t>Italská</t>
  </si>
  <si>
    <t>Blahoslavova</t>
  </si>
  <si>
    <t>Východní</t>
  </si>
  <si>
    <t>Stará Kysibelská</t>
  </si>
  <si>
    <t>Úvalská</t>
  </si>
  <si>
    <t>Kvapilova</t>
  </si>
  <si>
    <t>Ondříčkova</t>
  </si>
  <si>
    <t>Prašná</t>
  </si>
  <si>
    <t>Vítězná</t>
  </si>
  <si>
    <t>Pod Tvrzí</t>
  </si>
  <si>
    <t>nábř. Jana Palacha</t>
  </si>
  <si>
    <t>Koptova</t>
  </si>
  <si>
    <t>Karla Čapka</t>
  </si>
  <si>
    <t>Foersterova</t>
  </si>
  <si>
    <t>Jateční</t>
  </si>
  <si>
    <t>Vilová</t>
  </si>
  <si>
    <t>Štúrova</t>
  </si>
  <si>
    <t>Jasmínová</t>
  </si>
  <si>
    <t>Květinová</t>
  </si>
  <si>
    <t>Sluneční</t>
  </si>
  <si>
    <t>Fričova</t>
  </si>
  <si>
    <t>Kamenického</t>
  </si>
  <si>
    <t>U Trati</t>
  </si>
  <si>
    <t>Teplárenská</t>
  </si>
  <si>
    <t>Žitná</t>
  </si>
  <si>
    <t>Na Výšině</t>
  </si>
  <si>
    <t>Lomená</t>
  </si>
  <si>
    <t>Dalovická</t>
  </si>
  <si>
    <t>Táborská</t>
  </si>
  <si>
    <t>Krušnohorská</t>
  </si>
  <si>
    <t>Chomutovská</t>
  </si>
  <si>
    <t>Ostrovská</t>
  </si>
  <si>
    <t>Jáchymovská</t>
  </si>
  <si>
    <t>Železná</t>
  </si>
  <si>
    <t>Klínovecká</t>
  </si>
  <si>
    <t>Vodárenská</t>
  </si>
  <si>
    <t>Plešivecká</t>
  </si>
  <si>
    <t>Buchenwaldská</t>
  </si>
  <si>
    <t>Jana Opletala</t>
  </si>
  <si>
    <t>Sedlecká</t>
  </si>
  <si>
    <t>Merklínská</t>
  </si>
  <si>
    <t>Nákladní</t>
  </si>
  <si>
    <t>plato Horní nádraží</t>
  </si>
  <si>
    <t>Ostrovský most</t>
  </si>
  <si>
    <t>Požární</t>
  </si>
  <si>
    <t>Mládežnická</t>
  </si>
  <si>
    <t>U Koupaliště</t>
  </si>
  <si>
    <t>Čankovská</t>
  </si>
  <si>
    <t>parkoviště</t>
  </si>
  <si>
    <t>Ladislava Koubka</t>
  </si>
  <si>
    <t>Elišky Krásnohorské</t>
  </si>
  <si>
    <t>Roháče z Dubé</t>
  </si>
  <si>
    <t>Šmeralova</t>
  </si>
  <si>
    <t>Hybešova</t>
  </si>
  <si>
    <t>Slepá</t>
  </si>
  <si>
    <t>U Spořitelny</t>
  </si>
  <si>
    <t>Železniční</t>
  </si>
  <si>
    <t>Sibiřská</t>
  </si>
  <si>
    <t>Severní</t>
  </si>
  <si>
    <t>Konečná</t>
  </si>
  <si>
    <t>Dlouhá</t>
  </si>
  <si>
    <t>Krátká</t>
  </si>
  <si>
    <t>Luční</t>
  </si>
  <si>
    <t>Holečkova</t>
  </si>
  <si>
    <t>Rybářská</t>
  </si>
  <si>
    <t>Příčná</t>
  </si>
  <si>
    <t>Třeboňská</t>
  </si>
  <si>
    <t>Českých bratří</t>
  </si>
  <si>
    <t>Mlýnská</t>
  </si>
  <si>
    <t>Hraniční</t>
  </si>
  <si>
    <t>Okružní</t>
  </si>
  <si>
    <t>Tuhnická</t>
  </si>
  <si>
    <t>Nové domky</t>
  </si>
  <si>
    <t>Dvořákova</t>
  </si>
  <si>
    <t>Truhlářská</t>
  </si>
  <si>
    <t>Fibichova</t>
  </si>
  <si>
    <t>Janáčkova</t>
  </si>
  <si>
    <t>Borová</t>
  </si>
  <si>
    <t>Počernická</t>
  </si>
  <si>
    <t>Na Kopečku</t>
  </si>
  <si>
    <t>Rohová</t>
  </si>
  <si>
    <t>Zlatá</t>
  </si>
  <si>
    <t>Tisová</t>
  </si>
  <si>
    <t>Nad Dvorem</t>
  </si>
  <si>
    <t>Žižkova</t>
  </si>
  <si>
    <t>Husova</t>
  </si>
  <si>
    <t>Nerudova</t>
  </si>
  <si>
    <t>Svobodova</t>
  </si>
  <si>
    <t>Smetanova</t>
  </si>
  <si>
    <t>Školní</t>
  </si>
  <si>
    <t>Hlávkova</t>
  </si>
  <si>
    <t>Družstevní</t>
  </si>
  <si>
    <t>Třešňová</t>
  </si>
  <si>
    <t>Kladenská</t>
  </si>
  <si>
    <t>Kostelní</t>
  </si>
  <si>
    <t>Rolavská</t>
  </si>
  <si>
    <t>Javorová</t>
  </si>
  <si>
    <t>Jabloňová</t>
  </si>
  <si>
    <t>Nádražní</t>
  </si>
  <si>
    <t>Nádražní most</t>
  </si>
  <si>
    <t>Na Průhoně</t>
  </si>
  <si>
    <t>Závodní</t>
  </si>
  <si>
    <t>Sklářská</t>
  </si>
  <si>
    <t>Karla Kučery</t>
  </si>
  <si>
    <t>V. Meerwalda</t>
  </si>
  <si>
    <t>V Lučinách</t>
  </si>
  <si>
    <t>Lipová</t>
  </si>
  <si>
    <t>Západní</t>
  </si>
  <si>
    <t>Strmá</t>
  </si>
  <si>
    <t>U Podjezdu</t>
  </si>
  <si>
    <t>Studentská</t>
  </si>
  <si>
    <t>Majakovského</t>
  </si>
  <si>
    <t>Kosmonautů</t>
  </si>
  <si>
    <t>Sladovnická</t>
  </si>
  <si>
    <t>Karolíny Světlé</t>
  </si>
  <si>
    <t>Dělnická</t>
  </si>
  <si>
    <t>Vrázova</t>
  </si>
  <si>
    <t>Myslbekova</t>
  </si>
  <si>
    <t>Brožíkova</t>
  </si>
  <si>
    <t>Alšova</t>
  </si>
  <si>
    <t>Sládkova</t>
  </si>
  <si>
    <t>Šumavská</t>
  </si>
  <si>
    <t>Moskevská</t>
  </si>
  <si>
    <t>Chelčického</t>
  </si>
  <si>
    <t>Jízdárenská</t>
  </si>
  <si>
    <t>Wolkerova</t>
  </si>
  <si>
    <t>Charkovská</t>
  </si>
  <si>
    <t>Krymská</t>
  </si>
  <si>
    <t>Brigádníků</t>
  </si>
  <si>
    <t>Budovatelů</t>
  </si>
  <si>
    <t>Přátelství</t>
  </si>
  <si>
    <t>Poštovní</t>
  </si>
  <si>
    <t>Gorkého</t>
  </si>
  <si>
    <t>Bečovská</t>
  </si>
  <si>
    <t>Krále Jiřího</t>
  </si>
  <si>
    <t>Poděbradská</t>
  </si>
  <si>
    <t>Křižíkova</t>
  </si>
  <si>
    <t>Petra Velikého</t>
  </si>
  <si>
    <t>Sadová</t>
  </si>
  <si>
    <t>Svahová</t>
  </si>
  <si>
    <t>Bělehradská</t>
  </si>
  <si>
    <t>Jaltská</t>
  </si>
  <si>
    <t>Jugoslávská</t>
  </si>
  <si>
    <t>Bulharská</t>
  </si>
  <si>
    <t>Horova</t>
  </si>
  <si>
    <t>plocha u Zlaté štiky</t>
  </si>
  <si>
    <t>Hornická</t>
  </si>
  <si>
    <t>Ke Golfu</t>
  </si>
  <si>
    <t>Strahovská</t>
  </si>
  <si>
    <t>Julia Mařáka</t>
  </si>
  <si>
    <t>Josefa Lady</t>
  </si>
  <si>
    <t>vč.spojky</t>
  </si>
  <si>
    <t>K Letišti</t>
  </si>
  <si>
    <t>Na Hůrkách</t>
  </si>
  <si>
    <t>Motýlí</t>
  </si>
  <si>
    <t>Úzká</t>
  </si>
  <si>
    <t>Sopečná</t>
  </si>
  <si>
    <t>Slovanská</t>
  </si>
  <si>
    <t>Benátská</t>
  </si>
  <si>
    <t>Starorolská</t>
  </si>
  <si>
    <t>Chodovská</t>
  </si>
  <si>
    <t>Počerny</t>
  </si>
  <si>
    <t>Šikmá</t>
  </si>
  <si>
    <t>Hradištní</t>
  </si>
  <si>
    <t>Česká</t>
  </si>
  <si>
    <t>Dobrovského</t>
  </si>
  <si>
    <t>Jedlová</t>
  </si>
  <si>
    <t>Partyzánská</t>
  </si>
  <si>
    <t>Horní</t>
  </si>
  <si>
    <t>Slezská</t>
  </si>
  <si>
    <t>Korunní</t>
  </si>
  <si>
    <t>Dykova</t>
  </si>
  <si>
    <t>Akátová</t>
  </si>
  <si>
    <t>Sukova</t>
  </si>
  <si>
    <t>V Polích</t>
  </si>
  <si>
    <t>Spojovací</t>
  </si>
  <si>
    <t>Karlovarská</t>
  </si>
  <si>
    <t>Nová</t>
  </si>
  <si>
    <t>Jánošíkova</t>
  </si>
  <si>
    <t>Lesní</t>
  </si>
  <si>
    <t>Skalní</t>
  </si>
  <si>
    <t>Komenského</t>
  </si>
  <si>
    <t>Terezínská</t>
  </si>
  <si>
    <t>Modenská</t>
  </si>
  <si>
    <t>Garibaldiho</t>
  </si>
  <si>
    <t>U Jezírka</t>
  </si>
  <si>
    <t>Sokolská</t>
  </si>
  <si>
    <t>Jahodová</t>
  </si>
  <si>
    <t>Svatošská</t>
  </si>
  <si>
    <t>U Dětské vesničky</t>
  </si>
  <si>
    <t>Keřová</t>
  </si>
  <si>
    <t>Horní alej</t>
  </si>
  <si>
    <t>U Ovčárny</t>
  </si>
  <si>
    <t>Cihelny</t>
  </si>
  <si>
    <t>Rosnice - Čankov</t>
  </si>
  <si>
    <t>Ke Hřišti</t>
  </si>
  <si>
    <t>Šeříková</t>
  </si>
  <si>
    <t>Na Výfuku</t>
  </si>
  <si>
    <t>Sportovní</t>
  </si>
  <si>
    <t>Mattoniho nábřeží</t>
  </si>
  <si>
    <t>Drahomířino nábřeží</t>
  </si>
  <si>
    <t>Drahovice</t>
  </si>
  <si>
    <t>nám.E.Destinové</t>
  </si>
  <si>
    <t>3x</t>
  </si>
  <si>
    <t>plocha před základní školou</t>
  </si>
  <si>
    <t xml:space="preserve">Dvořákova </t>
  </si>
  <si>
    <t>Dubová</t>
  </si>
  <si>
    <t>Chebská</t>
  </si>
  <si>
    <t>Pražská silnice</t>
  </si>
  <si>
    <t>Doubí + Tašovice + Dvory</t>
  </si>
  <si>
    <t>Bohatice + Sedlec</t>
  </si>
  <si>
    <t>Počerny + Čankov + Rosnice</t>
  </si>
  <si>
    <t>6.1.  Blokové čištění komunikací a chodníků</t>
  </si>
  <si>
    <t>Příloha č.6</t>
  </si>
  <si>
    <t>Seznam místních komunikací, s uvedením četnosti a technologie letního čištění</t>
  </si>
  <si>
    <t>** ve výměrách jsou zahrnuty i parkovací zálivy, které jsou součástí komunikace</t>
  </si>
  <si>
    <t xml:space="preserve">*  výměry mostů a lávek jsou součástí výměr komunikací </t>
  </si>
  <si>
    <t>CELKEM/rok</t>
  </si>
  <si>
    <t xml:space="preserve">Severní </t>
  </si>
  <si>
    <t>Kpt. Nálepky</t>
  </si>
  <si>
    <t>Celkem x 140 četnost</t>
  </si>
  <si>
    <t>Nejdecká</t>
  </si>
  <si>
    <t>Hlavní</t>
  </si>
  <si>
    <t>Nádražní stezka</t>
  </si>
  <si>
    <t>Loketská</t>
  </si>
  <si>
    <t>Horní Kamenná</t>
  </si>
  <si>
    <t>U Hřiště</t>
  </si>
  <si>
    <t>Celkem x 7 četnost</t>
  </si>
  <si>
    <t>U Solivárny</t>
  </si>
  <si>
    <t>Marie Rovenské</t>
  </si>
  <si>
    <t>K Lukám</t>
  </si>
  <si>
    <t>Prokopa Holého</t>
  </si>
  <si>
    <t>Fr. Krejčího</t>
  </si>
  <si>
    <t>Pod Hájem</t>
  </si>
  <si>
    <t>Fr. Halase</t>
  </si>
  <si>
    <t xml:space="preserve">Příkopní </t>
  </si>
  <si>
    <t>U Kolny</t>
  </si>
  <si>
    <t>Myslivecká</t>
  </si>
  <si>
    <t>Spálená</t>
  </si>
  <si>
    <t>Zbrojnická</t>
  </si>
  <si>
    <t>Cihelní</t>
  </si>
  <si>
    <t>Pod Jelením skokem</t>
  </si>
  <si>
    <t>Hornická kolonie</t>
  </si>
  <si>
    <t>Na Hrádku</t>
  </si>
  <si>
    <t>Na Rolavě</t>
  </si>
  <si>
    <t>K Zahradám</t>
  </si>
  <si>
    <t>Na Výsluní</t>
  </si>
  <si>
    <t xml:space="preserve">U Ohře </t>
  </si>
  <si>
    <t xml:space="preserve">Řadová </t>
  </si>
  <si>
    <t>Přímá</t>
  </si>
  <si>
    <t>U Rybníčků</t>
  </si>
  <si>
    <t>V Aleji</t>
  </si>
  <si>
    <t>1x denně (140x /sezónu)</t>
  </si>
  <si>
    <t>Luční vrch</t>
  </si>
  <si>
    <t>ve výstavbě</t>
  </si>
  <si>
    <t>část - nad tratí</t>
  </si>
  <si>
    <t>chodníky podél I/20</t>
  </si>
  <si>
    <t>k Doubskému mostu + chodník podél</t>
  </si>
  <si>
    <t xml:space="preserve">U Lávky </t>
  </si>
  <si>
    <t xml:space="preserve">vč. parkovacích zálivů </t>
  </si>
  <si>
    <t>včetně plochy za OD Morava</t>
  </si>
  <si>
    <t>Nezvalova</t>
  </si>
  <si>
    <t>Adolfa Heimanna</t>
  </si>
  <si>
    <t>vnitroblok - park. stání (dům č.p. 682-689)</t>
  </si>
  <si>
    <t>vnitroblok komunikace (dům č.p. 682-689)</t>
  </si>
  <si>
    <t xml:space="preserve">Kolmá </t>
  </si>
  <si>
    <t>Vyšehradská</t>
  </si>
  <si>
    <t>ruční úklid</t>
  </si>
  <si>
    <t>od OK u Kauflandu k OK TESCO</t>
  </si>
  <si>
    <t>vč. kulatého parkovacího zálivu mezi věžáky</t>
  </si>
  <si>
    <t>včetně MK a parkovacího zálivu u věžáku čp.3</t>
  </si>
  <si>
    <t>parkovací plocha za přemostěním</t>
  </si>
  <si>
    <t>MĚSÍČNĚ</t>
  </si>
  <si>
    <t>Vítězná 1. část</t>
  </si>
  <si>
    <t>Vítězná 2. část</t>
  </si>
  <si>
    <t>OK - Drahomířino nábřeží</t>
  </si>
  <si>
    <t>Drahomířino nábřeží - Prašná</t>
  </si>
  <si>
    <t>ČTVRTLETNĚ</t>
  </si>
  <si>
    <t>Celkem x 2 četnost</t>
  </si>
  <si>
    <t>Waldertova</t>
  </si>
  <si>
    <t xml:space="preserve">U Trati </t>
  </si>
  <si>
    <t>Dr. Přemysla Jeřábka</t>
  </si>
  <si>
    <t>Pod Svahem</t>
  </si>
  <si>
    <t>Kr. Jiřího</t>
  </si>
  <si>
    <t xml:space="preserve">Krymská </t>
  </si>
  <si>
    <t>Nám. Dr. Milady Horákové</t>
  </si>
  <si>
    <t>7x za sezonu - pondělí</t>
  </si>
  <si>
    <t>První pondělí v měsíci - bez odtahu</t>
  </si>
  <si>
    <t>Celkem m2/rok</t>
  </si>
  <si>
    <t>Celkem m2 x 7 četnost</t>
  </si>
  <si>
    <r>
      <t xml:space="preserve">První pondělí v měsíci - </t>
    </r>
    <r>
      <rPr>
        <sz val="10"/>
        <color indexed="10"/>
        <rFont val="Arial CE"/>
        <family val="0"/>
      </rPr>
      <t>s odtahem</t>
    </r>
  </si>
  <si>
    <t>Dr. D. Bechera</t>
  </si>
  <si>
    <t>T. G. Masaryka</t>
  </si>
  <si>
    <t>v celé délce</t>
  </si>
  <si>
    <t>Zeyerova</t>
  </si>
  <si>
    <t>chodníky od křižovatky Zeyerova k TGM</t>
  </si>
  <si>
    <t>pěší zóna</t>
  </si>
  <si>
    <t>od Sadové kolonády k Lázeňské</t>
  </si>
  <si>
    <t>od Poštovního mostu k mostu 17. listopadu</t>
  </si>
  <si>
    <t>I. P. Pavlova</t>
  </si>
  <si>
    <t>Obchodně - správní centrum a lázeňské území</t>
  </si>
  <si>
    <t>Sokolovská</t>
  </si>
  <si>
    <t xml:space="preserve">6.1.1.  Parkovací  plochy </t>
  </si>
  <si>
    <t>včetně komunikací okolo Lázní I.</t>
  </si>
  <si>
    <t>k č. p. 55 (konec asfaltu)</t>
  </si>
  <si>
    <t>včetně Poštovního mostu</t>
  </si>
  <si>
    <t>nám. Dr. M. Horákové</t>
  </si>
  <si>
    <t>chodník</t>
  </si>
  <si>
    <t>Nábř. J. Palacha</t>
  </si>
  <si>
    <t>Stará Louka</t>
  </si>
  <si>
    <t>podél nábřeží</t>
  </si>
  <si>
    <t>Goethova stezka</t>
  </si>
  <si>
    <t>Nová Louka</t>
  </si>
  <si>
    <t>chodníky, včetně Jánského mostu</t>
  </si>
  <si>
    <t>po Gogolovu lávku včetně</t>
  </si>
  <si>
    <t>chodníky k Prašné</t>
  </si>
  <si>
    <t xml:space="preserve">Náměstí Republiky </t>
  </si>
  <si>
    <t>6.5 Strojní metení komunikací</t>
  </si>
  <si>
    <t>Kpt. Jaroše</t>
  </si>
  <si>
    <t>k Nebozízku</t>
  </si>
  <si>
    <t>včetně nádraží a Ostrovského mostu</t>
  </si>
  <si>
    <t>Plzeňská</t>
  </si>
  <si>
    <t>včetně OK u Dvorského mostu</t>
  </si>
  <si>
    <t>od OK k viaduktu</t>
  </si>
  <si>
    <t>od viaduktu ke křiž. Svobodova</t>
  </si>
  <si>
    <t>od Klínovecké k Merklínské</t>
  </si>
  <si>
    <t xml:space="preserve">od Sedlecké ke kostelu, včetně p.p.č. 573/1 </t>
  </si>
  <si>
    <t>od Plzeňské ke Dvorskému mostu</t>
  </si>
  <si>
    <t>včetně Mickiewiczova mostu</t>
  </si>
  <si>
    <t>včetně komunikací okolo Lázní I. a mostu</t>
  </si>
  <si>
    <t xml:space="preserve"> Ulice</t>
  </si>
  <si>
    <t>1x měsíčně (7x za sezónu)</t>
  </si>
  <si>
    <t>7 x za sezónu - pondělí</t>
  </si>
  <si>
    <t>První pondělí v měsíci</t>
  </si>
  <si>
    <t>Celkem za sezónu</t>
  </si>
  <si>
    <t xml:space="preserve">Metení je nutno provádět vzhledem k prostorovým poměrům menší mechanizací. </t>
  </si>
  <si>
    <t xml:space="preserve">(2x za sezónu) jaro - podzim </t>
  </si>
  <si>
    <t>6.6. Skrápění komunikací a veřejných prostranství</t>
  </si>
  <si>
    <t>Trasa č. 2</t>
  </si>
  <si>
    <t>Trasa č. 1</t>
  </si>
  <si>
    <t>Karla IV.</t>
  </si>
  <si>
    <t>Nábř. Osvobození</t>
  </si>
  <si>
    <t>Závodu Míru</t>
  </si>
  <si>
    <t>Realistic - OK u DI PČR</t>
  </si>
  <si>
    <t>Frimlova</t>
  </si>
  <si>
    <t>celkem bm</t>
  </si>
  <si>
    <t>OK DI PČR - Školní</t>
  </si>
  <si>
    <t>6.7. Víkendový úklid</t>
  </si>
  <si>
    <t>Nám. Dr. M. Horákové</t>
  </si>
  <si>
    <t>včetně pěší zóny</t>
  </si>
  <si>
    <t>od Zahradní k Lázním III</t>
  </si>
  <si>
    <t>od hotelu Purkyně k Jánskému mostu</t>
  </si>
  <si>
    <t>od Labitzkého lávky</t>
  </si>
  <si>
    <t>na ploše před obchody v šíři 3m od vozovky</t>
  </si>
  <si>
    <t>od Sadové kolonády</t>
  </si>
  <si>
    <t>od L III k Mlýnské kol., včetně Gogolovy l.</t>
  </si>
  <si>
    <t>od Mlýnské kolonády včetně</t>
  </si>
  <si>
    <t>Mlýnská kol., včetně mostů a lávek</t>
  </si>
  <si>
    <t>od Mír.nám. k Labitzkého lávce, včetně</t>
  </si>
  <si>
    <t>včetně Jánského mostu</t>
  </si>
  <si>
    <t>pěší zóna včetně Lázeňského mostu</t>
  </si>
  <si>
    <t>od Kriváně k L III</t>
  </si>
  <si>
    <t>Pěší zóny, chodníky, veřejná prostranství v plné šíři</t>
  </si>
  <si>
    <t>k Puppu a zpět</t>
  </si>
  <si>
    <t>dokola</t>
  </si>
  <si>
    <t>od nám. Horákové k T.G.M.</t>
  </si>
  <si>
    <t>rozcestí U koníčka - přechod u MM II</t>
  </si>
  <si>
    <t>Počet pracovníků</t>
  </si>
  <si>
    <t>Lokalita</t>
  </si>
  <si>
    <t>Hůrky + Olšová Vrata</t>
  </si>
  <si>
    <t>6.5. Strojní metení komunikací</t>
  </si>
  <si>
    <t>Celkem 1+2</t>
  </si>
  <si>
    <t>včetně Mlýnské kolonády</t>
  </si>
  <si>
    <t>Primárně ruční úklid chodníků, pěších zón, veřejných prostranství a přiléhající zeleně.</t>
  </si>
  <si>
    <t>Doporučeno kombinovat s úklidem pomocí chodníkových zametačů do 3,5t.</t>
  </si>
  <si>
    <t>od magistrátu k T.G.M.</t>
  </si>
  <si>
    <t>HOTOVÉ pro 2024-2029</t>
  </si>
  <si>
    <t>Přemilovická</t>
  </si>
  <si>
    <t>Otovická</t>
  </si>
  <si>
    <t>pouze chodníky</t>
  </si>
  <si>
    <t>Celekm x četnost</t>
  </si>
  <si>
    <t>Celkem x četnost</t>
  </si>
  <si>
    <t>Chebský most</t>
  </si>
  <si>
    <t>Náměstí Republiky</t>
  </si>
  <si>
    <t>6.2.1 Úklid pomocí samohybných vysavačů</t>
  </si>
  <si>
    <t>Pěší zóny, chodníky, stezky a veřejná prostranství.</t>
  </si>
  <si>
    <t xml:space="preserve">6.2. Ruční úklid chodníků, pěších zón, veřejných prostranství, zeleně </t>
  </si>
  <si>
    <t xml:space="preserve">Ruční a ručně strojní úklid chodníků, pěších zón, schodišť, podchodů, stezek, veřejných prostranství a </t>
  </si>
  <si>
    <t>6.3. Noční úklid komunikací a veřejných prostranství</t>
  </si>
  <si>
    <t>6.4. Strojní metení chodníků, pěších zón a</t>
  </si>
  <si>
    <t xml:space="preserve"> veřejných prostranství</t>
  </si>
  <si>
    <r>
      <t>30</t>
    </r>
    <r>
      <rPr>
        <sz val="10"/>
        <rFont val="Calibri"/>
        <family val="2"/>
      </rPr>
      <t>˚</t>
    </r>
    <r>
      <rPr>
        <sz val="10"/>
        <rFont val="Arial CE"/>
        <family val="0"/>
      </rPr>
      <t>+ nebo 14 dní + sucho</t>
    </r>
  </si>
  <si>
    <t>Koptův most*</t>
  </si>
  <si>
    <t>F. X. Šaldy</t>
  </si>
  <si>
    <t>S. K. Neumanna</t>
  </si>
  <si>
    <t>obě větve</t>
  </si>
  <si>
    <t>část, k autoservisu</t>
  </si>
  <si>
    <t>část, ke x u kostela</t>
  </si>
  <si>
    <t>komplet bez parkoviště</t>
  </si>
  <si>
    <t>včetně přístupů k nádraží</t>
  </si>
  <si>
    <t>Banskobystrická</t>
  </si>
  <si>
    <t xml:space="preserve"> + stezka Krátká - Příčná</t>
  </si>
  <si>
    <t xml:space="preserve"> + stezka Příčná - Luční</t>
  </si>
  <si>
    <t>Na Výhledě</t>
  </si>
  <si>
    <t xml:space="preserve"> + stezka Luční - Na Výhledě</t>
  </si>
  <si>
    <t>vč. parkovacích zálivů</t>
  </si>
  <si>
    <t>od OK Frimlova ke x Zlatá</t>
  </si>
  <si>
    <t>Kruhová</t>
  </si>
  <si>
    <t>vč. p.p.č. 482/6 za domem č.p.627</t>
  </si>
  <si>
    <t>most v Rolavské ul.*</t>
  </si>
  <si>
    <t xml:space="preserve">chodníky od x u herny k OK Vančurova </t>
  </si>
  <si>
    <t>Růžová</t>
  </si>
  <si>
    <t xml:space="preserve">Celkem  </t>
  </si>
  <si>
    <t xml:space="preserve">vč. pěší zóny a  parkovišť před OSSZ </t>
  </si>
  <si>
    <t>část, od MŠ ke x Západní</t>
  </si>
  <si>
    <t>část, od x Svahová</t>
  </si>
  <si>
    <t>část, Moskevská x Jaltská</t>
  </si>
  <si>
    <t>část, Jaltská x Dr. D. Bechera</t>
  </si>
  <si>
    <t>část, Moskevská x Svahová</t>
  </si>
  <si>
    <t>Revoluční</t>
  </si>
  <si>
    <t>U Hřbitova</t>
  </si>
  <si>
    <t>Kateřinská</t>
  </si>
  <si>
    <t>U Pilského lesa</t>
  </si>
  <si>
    <t>Kpt. Malkovského</t>
  </si>
  <si>
    <t>pouze metení</t>
  </si>
  <si>
    <t>chybí asfalt, nezapočítáno</t>
  </si>
  <si>
    <t>včetně Tuhnického mostu až k OK Sokolovská</t>
  </si>
  <si>
    <t>včetně mostů</t>
  </si>
  <si>
    <t>od x Horní Alej p.p.č.434/226+434/236</t>
  </si>
  <si>
    <t>K Linhartu</t>
  </si>
  <si>
    <t>K Přehradě</t>
  </si>
  <si>
    <t>p.p.č. 58/1, mimo zálivů</t>
  </si>
  <si>
    <t>část, mimo pěší zónu</t>
  </si>
  <si>
    <t xml:space="preserve">před poliklinikou a vjezdem do garáží </t>
  </si>
  <si>
    <t>část, od MP x Kr. Jiřího</t>
  </si>
  <si>
    <t>část, x Moskevská x Dr. Engla</t>
  </si>
  <si>
    <t>od x U Imperiálu k Mar.lázeňské</t>
  </si>
  <si>
    <t>od Mickiewiczova mostu ke Gejzíru</t>
  </si>
  <si>
    <t>Zámecký Vrch</t>
  </si>
  <si>
    <t>ke x Pod Jelením skokem</t>
  </si>
  <si>
    <t>Závodu Míru mimo vozovku!</t>
  </si>
  <si>
    <t>vnitroblok Družstevní, mimo zálivy, vč. stezek</t>
  </si>
  <si>
    <t>včetně chodníků podél silnice 220, + 1085/13</t>
  </si>
  <si>
    <t>ke 2. parkovišti</t>
  </si>
  <si>
    <t>část, k mostu</t>
  </si>
  <si>
    <t>ručně</t>
  </si>
  <si>
    <t>část, x Libušina k park. zálivům u gabionů</t>
  </si>
  <si>
    <t>část, most U Trati*</t>
  </si>
  <si>
    <t xml:space="preserve">Sedlec (paneláky) </t>
  </si>
  <si>
    <t>část, parkovací zálivy u gabionů x Bezručova</t>
  </si>
  <si>
    <t>nábřeží Osvobození</t>
  </si>
  <si>
    <t>od U Dětské vesničky k č. p. 441/24</t>
  </si>
  <si>
    <t>část, od x Národní, mimo záliv č.p. 67-79</t>
  </si>
  <si>
    <t>Ak. Běhounka</t>
  </si>
  <si>
    <t>včetně stezky do Nejdecké</t>
  </si>
  <si>
    <t xml:space="preserve">od x u č.p. 497/32 k přejezdu pod Realisticem </t>
  </si>
  <si>
    <t>část, x Charkovská x Šumavská</t>
  </si>
  <si>
    <t>část, od MP ke x Charkovská</t>
  </si>
  <si>
    <t>část, od x Moskevská k lesu</t>
  </si>
  <si>
    <t xml:space="preserve">včetně parkoviště </t>
  </si>
  <si>
    <t>poze vozovka bez zálivů</t>
  </si>
  <si>
    <t>do rekonstrukce nečistit</t>
  </si>
  <si>
    <t>část, x Západní x Moskevská</t>
  </si>
  <si>
    <t>1. máje</t>
  </si>
  <si>
    <t>nám. E. Destinové</t>
  </si>
  <si>
    <t xml:space="preserve">nám. V. Řezáče </t>
  </si>
  <si>
    <t>část, 1/2 k Čechova</t>
  </si>
  <si>
    <t>nám. K. Sabiny</t>
  </si>
  <si>
    <t>část, x Drahomířino nábř. x Prašná</t>
  </si>
  <si>
    <t>část, x Lidická x Hřbitovní</t>
  </si>
  <si>
    <t>vč. mostů, lávek</t>
  </si>
  <si>
    <t xml:space="preserve">část, včetně stezky na Lidickou, vnitrobloku </t>
  </si>
  <si>
    <t>p.p.č. 457/14</t>
  </si>
  <si>
    <t>p.p.č. 996</t>
  </si>
  <si>
    <t>naproti domu č.p. 517/25</t>
  </si>
  <si>
    <t>spodní parkoviště pod domem Mozartova 661/8</t>
  </si>
  <si>
    <t>p.p.č. 74/11</t>
  </si>
  <si>
    <t xml:space="preserve">část, x 5. května x Národní, vč. parkoviště u Slávie </t>
  </si>
  <si>
    <t>část, x Jiráskova x 5.května</t>
  </si>
  <si>
    <t xml:space="preserve">část, od x . 5.května  </t>
  </si>
  <si>
    <t>nábytek Partner + příjezdová kom.</t>
  </si>
  <si>
    <t>p.p.č. 261</t>
  </si>
  <si>
    <t>za OSSZ+ příjezdová komunikace</t>
  </si>
  <si>
    <t>p.p.č. 521/10</t>
  </si>
  <si>
    <t>vnitroblok k Meteoru + příjezdová kom.</t>
  </si>
  <si>
    <t>u domu č.p. 1050/15 Národní ped. Institut</t>
  </si>
  <si>
    <t>u domu č.p. 1738/17</t>
  </si>
  <si>
    <t>p.p.č. 2383</t>
  </si>
  <si>
    <t>p.p.č. 495/10, 495/12</t>
  </si>
  <si>
    <t>záliv u MŠ</t>
  </si>
  <si>
    <t>u domu č.p. 1725/45</t>
  </si>
  <si>
    <t>p.p.č. 573/85</t>
  </si>
  <si>
    <t>včetně parkoviště u Domova seniorů</t>
  </si>
  <si>
    <t>parkoviště u domu U Koupaliště č.p. 840/4</t>
  </si>
  <si>
    <t>p.p.č. 399/62, x U Koupaliště</t>
  </si>
  <si>
    <t>u objektu č.p.860 (herna)</t>
  </si>
  <si>
    <t xml:space="preserve">parkoviště </t>
  </si>
  <si>
    <t>p.p.č. 1071</t>
  </si>
  <si>
    <t>u krematoria</t>
  </si>
  <si>
    <t>p.p.č. 399/60</t>
  </si>
  <si>
    <t>u domu Čankovská č.p. 831/12</t>
  </si>
  <si>
    <t xml:space="preserve">p.p.č. 827/77                               </t>
  </si>
  <si>
    <t>p.p.č. 970/2</t>
  </si>
  <si>
    <t>parkoviště u věžáku č.p. 866/2</t>
  </si>
  <si>
    <t>p.p.č. 399/64, jen levá část</t>
  </si>
  <si>
    <t>p.p.č. 657/66</t>
  </si>
  <si>
    <t>u koupaliště</t>
  </si>
  <si>
    <t>p.p.č. 399/274</t>
  </si>
  <si>
    <t>p.p.č. 388/3</t>
  </si>
  <si>
    <t>parkoviště u pivnice Dina</t>
  </si>
  <si>
    <t>p.p.č. 448/2</t>
  </si>
  <si>
    <t xml:space="preserve">zpevněné parkoviště u x Truhlářská </t>
  </si>
  <si>
    <t>p.p.č. 492/49</t>
  </si>
  <si>
    <t>p.p.č. 492/68</t>
  </si>
  <si>
    <t>p.p.č. 475/3</t>
  </si>
  <si>
    <t>za domem Školní č.p. 625/6</t>
  </si>
  <si>
    <t>p.p.č. 382/12</t>
  </si>
  <si>
    <t>parkoviště za Jana Horse, horní část</t>
  </si>
  <si>
    <t>stezky mezi domy</t>
  </si>
  <si>
    <t>p.p.č. 1/1</t>
  </si>
  <si>
    <t>za panelovými domy, včetně příjezdů</t>
  </si>
  <si>
    <t>p.p.č. 1032/1</t>
  </si>
  <si>
    <t>p.p.č. 609/16</t>
  </si>
  <si>
    <t>p.p.č. 573/82</t>
  </si>
  <si>
    <t>p.p.č. 495/13</t>
  </si>
  <si>
    <t>p.p.č. 573/76</t>
  </si>
  <si>
    <t>p.p.č. 573/78</t>
  </si>
  <si>
    <t>p.p.č. 573/80</t>
  </si>
  <si>
    <t>parkoviště 1, za domem Brigádníků č.p.1404/18</t>
  </si>
  <si>
    <t>parkoviště 2.               -"-</t>
  </si>
  <si>
    <t>parkoviště 3.               -"-</t>
  </si>
  <si>
    <t>p.p.č. 853/9</t>
  </si>
  <si>
    <t>p.p.č 1026/2,1026/3</t>
  </si>
  <si>
    <t>za ubytovnou č.p. 603/36, včetně příjezdu</t>
  </si>
  <si>
    <t>bývalá pošta</t>
  </si>
  <si>
    <t>p.p.č 250/1</t>
  </si>
  <si>
    <t>p.p.č 1038/2</t>
  </si>
  <si>
    <t>p.p.č. 983</t>
  </si>
  <si>
    <t>p.p.č. 21/1</t>
  </si>
  <si>
    <t>p.p.č 1011/11</t>
  </si>
  <si>
    <t>p.p.č 434/13</t>
  </si>
  <si>
    <t>p.p.č. 20/1</t>
  </si>
  <si>
    <t>p.p.č. 902/7, 645/1</t>
  </si>
  <si>
    <t>vedle č.p. 260/4</t>
  </si>
  <si>
    <t>p.p.č. 496</t>
  </si>
  <si>
    <t>u Dolního nádraží</t>
  </si>
  <si>
    <t>parkoviště nad zastávkou MHD Školní</t>
  </si>
  <si>
    <t>p.p.č. 398/12</t>
  </si>
  <si>
    <t>Plocha celkem m2</t>
  </si>
  <si>
    <t>Celkem m2 za sezónu</t>
  </si>
  <si>
    <t>za domy č.p. 497/7 až č.p. 511/23</t>
  </si>
  <si>
    <t>křiž. Gagarinova - Maďarská</t>
  </si>
  <si>
    <t>za domem č.p. 527/34</t>
  </si>
  <si>
    <t>za domem Východní č.p. 474/1 - 479/15</t>
  </si>
  <si>
    <t>naproti domu Krušnohorská č.p. 269/18-271/24</t>
  </si>
  <si>
    <t xml:space="preserve">od Cheb. mostu k OK U Koníčka </t>
  </si>
  <si>
    <t>Včetně okružních křižovatek (vnější i vnitřní hranice) a ostrůvků ze všech stran</t>
  </si>
  <si>
    <t>Chebský most, včetně  - ke Kauflandu</t>
  </si>
  <si>
    <t xml:space="preserve">ke křižovatce s průtahem u benzinky MOL </t>
  </si>
  <si>
    <t>od x u Richmondu k Mariánskolázeňské</t>
  </si>
  <si>
    <t>včetně plochy před obchody</t>
  </si>
  <si>
    <t>v celé délce, včetně podchodu u Bech.</t>
  </si>
  <si>
    <t>pěší zóna k Lázeňskému mostu, včetně</t>
  </si>
  <si>
    <t>od OK Kruhový most k Prašné</t>
  </si>
  <si>
    <t>č. p . 7B a plochy před č.p. 8, včetně dlažby u garáží</t>
  </si>
  <si>
    <t>část, 1/2 ke x Mozartova</t>
  </si>
  <si>
    <t>Rosnice včetně 124/14,192/20 (část), 121/12 nezařazeno</t>
  </si>
  <si>
    <t>od ul. Na Vyhlídce k č.p. 601/47</t>
  </si>
  <si>
    <t xml:space="preserve">chodník, od Šumavské k nám. Republiky </t>
  </si>
  <si>
    <t>od Puppu k Festivalovému mostu, včetně</t>
  </si>
  <si>
    <t>část, od konce U Trati ke garážím</t>
  </si>
  <si>
    <t>Na Stezce*</t>
  </si>
  <si>
    <t>od OK u Tesca k areálu Baustavu</t>
  </si>
  <si>
    <t>k domu č.p. 258/2</t>
  </si>
  <si>
    <t>Potoční*</t>
  </si>
  <si>
    <t>k rozdvojce u domu č.p. 297/12</t>
  </si>
  <si>
    <t>Nám. Republiky</t>
  </si>
  <si>
    <t>P. Velikého</t>
  </si>
  <si>
    <t>St. Kysibelská</t>
  </si>
  <si>
    <t>od Becherplatzu k poště</t>
  </si>
  <si>
    <t>ke x Zeyerova</t>
  </si>
  <si>
    <t>k Dr. D. Bechera</t>
  </si>
  <si>
    <t>od MP ke Kr. Jiřího</t>
  </si>
  <si>
    <t xml:space="preserve"> ke x Sadová</t>
  </si>
  <si>
    <t>včetně části nám. Dr. M. Horákové</t>
  </si>
  <si>
    <t>část, ke  x Západní</t>
  </si>
  <si>
    <t>část, ke x nám. Dr. M. Horákové</t>
  </si>
  <si>
    <t>od OK Nejdecká na konec Kauflandu</t>
  </si>
  <si>
    <t>část, od Láz. mostu (včetně) k Zahradní</t>
  </si>
  <si>
    <t>mimo park. stání u pošty (dlažba)</t>
  </si>
  <si>
    <t>část, ke x Východní</t>
  </si>
  <si>
    <t>část, K Dallasu, vč. stezek</t>
  </si>
  <si>
    <t>část, k DPS</t>
  </si>
  <si>
    <t>část, od x Východní, včetně úseku kolem Billy</t>
  </si>
  <si>
    <t>část, k Lidické</t>
  </si>
  <si>
    <t>část,od x Lidická ke Gagarinova</t>
  </si>
  <si>
    <t>část, k Drahomíře, vč.stezek a schodů</t>
  </si>
  <si>
    <t>část, od Drahomíry ke x St. Kysibelská</t>
  </si>
  <si>
    <t>okolo učiliště</t>
  </si>
  <si>
    <t>část, od Štúrova k Jasmínová</t>
  </si>
  <si>
    <t>Nám. 17. listopadu</t>
  </si>
  <si>
    <t>část, od mostu k Železniční</t>
  </si>
  <si>
    <t>část, k Sokolovské</t>
  </si>
  <si>
    <t>část, od x Sibiřská k odbočce k Normě u autobazaru</t>
  </si>
  <si>
    <t>část, od Sokolovské ke x Sibiřská</t>
  </si>
  <si>
    <t>podél keramické školy</t>
  </si>
  <si>
    <t>část, od x Sokolovská</t>
  </si>
  <si>
    <t>nepřevzatá</t>
  </si>
  <si>
    <t>od Slovanská k domu č.p.92/92 (konec asfaltu)</t>
  </si>
  <si>
    <t>V Chatách*</t>
  </si>
  <si>
    <t>od č.p. 299 (II. parkoviště) k x V Chatách</t>
  </si>
  <si>
    <t>část, od Újezdního úřadu ke x Závodní</t>
  </si>
  <si>
    <t>část, od Kpt. Jaroše ke x V Lučinách</t>
  </si>
  <si>
    <t>včetně vnitrobloku</t>
  </si>
  <si>
    <t>ke x u Pozemk. fondu</t>
  </si>
  <si>
    <t>část, ke x Americká</t>
  </si>
  <si>
    <t>část, od x Na Vyhlídce ke x Hřbitovní</t>
  </si>
  <si>
    <t>část, od x Hřbitovní ke x Lidická</t>
  </si>
  <si>
    <t>část, od x Americká k OK Vítězná</t>
  </si>
  <si>
    <t>část, od x Kvapilova k OA., vč. schodů a stezky k OK</t>
  </si>
  <si>
    <t>část, včetně park. u mostu 17. listopadu a podchodu</t>
  </si>
  <si>
    <t>část, od x Jugoslávská k Becherplatzu</t>
  </si>
  <si>
    <t>část, od x Jugoslávská k Tržnici</t>
  </si>
  <si>
    <t xml:space="preserve">část, od x Jugoslávská k mostu 17. listopadu </t>
  </si>
  <si>
    <t>od x Foersterova</t>
  </si>
  <si>
    <t>část, ke x Foersterova</t>
  </si>
  <si>
    <t>část, ke x K. Čapka</t>
  </si>
  <si>
    <t>část, od OK ke x Foersterova</t>
  </si>
  <si>
    <t>část, od Foersterova k Jateční</t>
  </si>
  <si>
    <t>část, od K. Čapka k nábř. J. Palacha</t>
  </si>
  <si>
    <t>K. Čapka</t>
  </si>
  <si>
    <t>část, od x Foersterova k Drahomířinu nábř.</t>
  </si>
  <si>
    <t>část, od Kvapilova ke x Vítězná</t>
  </si>
  <si>
    <t>část, od x Fričova k Nákladní</t>
  </si>
  <si>
    <t>včetně spojovacích stezek</t>
  </si>
  <si>
    <t>část, od x Fričova ke x Teplárenská</t>
  </si>
  <si>
    <t xml:space="preserve">1 Bohatice          2x     </t>
  </si>
  <si>
    <t>2 Čankov            2x</t>
  </si>
  <si>
    <t>3 Rosnice           2x</t>
  </si>
  <si>
    <t>4 Doubí              2x</t>
  </si>
  <si>
    <t>5 Drahovice       2x</t>
  </si>
  <si>
    <t>5 Drahovice II     2x</t>
  </si>
  <si>
    <t>6 Tuhnice           3x</t>
  </si>
  <si>
    <t>6 Tuhnice II        3x</t>
  </si>
  <si>
    <t xml:space="preserve">7 Rybáře             2x </t>
  </si>
  <si>
    <t>7 Rybáře II         2x</t>
  </si>
  <si>
    <t>8 Stará Role       2x</t>
  </si>
  <si>
    <t>8 Stará Role II    2x</t>
  </si>
  <si>
    <t>9 Tašovice          2x</t>
  </si>
  <si>
    <t>2x ZA SEZÓNU</t>
  </si>
  <si>
    <t>četnost</t>
  </si>
  <si>
    <t>PO-Svátek</t>
  </si>
  <si>
    <t>ST-Svátek</t>
  </si>
  <si>
    <t>PÁ-Svátek</t>
  </si>
  <si>
    <r>
      <rPr>
        <b/>
        <sz val="9"/>
        <rFont val="Arial CE"/>
        <family val="0"/>
      </rPr>
      <t>Příloha č</t>
    </r>
    <r>
      <rPr>
        <b/>
        <sz val="10"/>
        <rFont val="Arial CE"/>
        <family val="0"/>
      </rPr>
      <t>. 6.1</t>
    </r>
  </si>
  <si>
    <t>čtvrť</t>
  </si>
  <si>
    <t>týd.</t>
  </si>
  <si>
    <t>6.1/ 11</t>
  </si>
  <si>
    <t>Bohatice</t>
  </si>
  <si>
    <t>Pá</t>
  </si>
  <si>
    <t>M</t>
  </si>
  <si>
    <t>ČT</t>
  </si>
  <si>
    <t>U Trati,Táborská,Žitná,Lomená</t>
  </si>
  <si>
    <t>6.1/ 12</t>
  </si>
  <si>
    <t>PO</t>
  </si>
  <si>
    <t>E</t>
  </si>
  <si>
    <t>ST</t>
  </si>
  <si>
    <t>Jáchymovská,Fričova,Kamenického</t>
  </si>
  <si>
    <t>6.1/ 60</t>
  </si>
  <si>
    <t>Hřbitovní,5. května, Máchova</t>
  </si>
  <si>
    <t>6.1/ 4</t>
  </si>
  <si>
    <t>Z</t>
  </si>
  <si>
    <t>PÁ</t>
  </si>
  <si>
    <t>6.1/ 7</t>
  </si>
  <si>
    <t>I</t>
  </si>
  <si>
    <t>Lidická,Gagarinova, Maďarská</t>
  </si>
  <si>
    <t>6.1/  6</t>
  </si>
  <si>
    <t>ÚT</t>
  </si>
  <si>
    <t>N</t>
  </si>
  <si>
    <t>6.1/ 8</t>
  </si>
  <si>
    <t>R</t>
  </si>
  <si>
    <t>Zbrojnická,Vítězná,Kvapilovaí</t>
  </si>
  <si>
    <t>6.1/ 9</t>
  </si>
  <si>
    <t>O</t>
  </si>
  <si>
    <t>B.Němcové,Švermova Anglická</t>
  </si>
  <si>
    <t>6.1/ 5</t>
  </si>
  <si>
    <t>D</t>
  </si>
  <si>
    <t>Vítězná,,Mattoniho,Sportovní</t>
  </si>
  <si>
    <t>6.1/ 38</t>
  </si>
  <si>
    <t>Americká,Rumunská,Mozartova</t>
  </si>
  <si>
    <t>6.1/ 53</t>
  </si>
  <si>
    <t>Východní k Dallasu, Blahoslavova</t>
  </si>
  <si>
    <t>6.1/ 54</t>
  </si>
  <si>
    <t>Závodní,Lipová, A.Heimanna</t>
  </si>
  <si>
    <t>6.1/ 28</t>
  </si>
  <si>
    <t>Dvory</t>
  </si>
  <si>
    <t>Í</t>
  </si>
  <si>
    <t xml:space="preserve">Chebská,Sklářská,Kpt, Jaroše, </t>
  </si>
  <si>
    <t>6.1/ 29</t>
  </si>
  <si>
    <t>1.máje,Na Průhoně,V Lučinách</t>
  </si>
  <si>
    <t>6.1/ 56</t>
  </si>
  <si>
    <t>Okružní,Dvořákova, Nejdlova</t>
  </si>
  <si>
    <t>6.1/ 21</t>
  </si>
  <si>
    <t xml:space="preserve">Stará Role </t>
  </si>
  <si>
    <t>Počernická,Zlatá, Na Kopečku</t>
  </si>
  <si>
    <t>6.1/ 23</t>
  </si>
  <si>
    <t>Žižkova, Husova,Nerudova,Svo</t>
  </si>
  <si>
    <t>6.1/ 24</t>
  </si>
  <si>
    <t>F</t>
  </si>
  <si>
    <t>Holečkova,Dlouhá,Krátká,Luční</t>
  </si>
  <si>
    <t>6.1/ 19</t>
  </si>
  <si>
    <t>Fibichova,Janáčkova Z.Míru</t>
  </si>
  <si>
    <t>6.1/ 22</t>
  </si>
  <si>
    <t>L</t>
  </si>
  <si>
    <t>Kostelní,Rolavská,Jabloňová,Javor</t>
  </si>
  <si>
    <t>6.1/ 26</t>
  </si>
  <si>
    <t>Smetanova,Školní,Kryzánkova</t>
  </si>
  <si>
    <t>6.1/ 25</t>
  </si>
  <si>
    <t>Závodu Míru,Nádražní,Karlovars</t>
  </si>
  <si>
    <t>6.1/ 27</t>
  </si>
  <si>
    <t>V</t>
  </si>
  <si>
    <t>Jedlová,Korunní,Dobrovského</t>
  </si>
  <si>
    <t>6.1/ 44</t>
  </si>
  <si>
    <t>Ý</t>
  </si>
  <si>
    <t>Chomutovská,Ostrovská,Krušno</t>
  </si>
  <si>
    <t>6.1/ 13</t>
  </si>
  <si>
    <t>Šmeralova,Hybešova,E. Krásno</t>
  </si>
  <si>
    <t>6.1/ 17</t>
  </si>
  <si>
    <t xml:space="preserve">Buchenwaldská,Celní,Železniční </t>
  </si>
  <si>
    <t>6.1/ 31</t>
  </si>
  <si>
    <t>Klínovecká,Vodárenská,Sedlecká</t>
  </si>
  <si>
    <t>6.1/ 14</t>
  </si>
  <si>
    <t>S</t>
  </si>
  <si>
    <t>Jáchymovská,,Nákladní,Ostrovský most</t>
  </si>
  <si>
    <t>6.1/ 15</t>
  </si>
  <si>
    <t>T</t>
  </si>
  <si>
    <t>Třeboňská, Hraniční, Mlýnská</t>
  </si>
  <si>
    <t>6.1/ 20</t>
  </si>
  <si>
    <t>Čankovská,U Koupaliště,Mládežnická</t>
  </si>
  <si>
    <t>6.1/ 16</t>
  </si>
  <si>
    <t>Železniční,Severní,Konečná,Sib</t>
  </si>
  <si>
    <t>6.1/ 18</t>
  </si>
  <si>
    <t>A</t>
  </si>
  <si>
    <t>Kosmonautů, Sladovnická, Dělnická</t>
  </si>
  <si>
    <t>6.1/ 55</t>
  </si>
  <si>
    <t>Studentská,Pod Lesem,K Linhartu</t>
  </si>
  <si>
    <t>6.1/ 30</t>
  </si>
  <si>
    <t>Vrázova,Myslbekova,Brožíkova</t>
  </si>
  <si>
    <t>6.1/ 32</t>
  </si>
  <si>
    <t>K</t>
  </si>
  <si>
    <t>Brigádníků,Krymská,Bečovská,Jižní,</t>
  </si>
  <si>
    <t>6.1/ 34</t>
  </si>
  <si>
    <t>Krymská,Jízdárenská,Moskevská</t>
  </si>
  <si>
    <t>6.1/ 33</t>
  </si>
  <si>
    <t>U Imperiálu,,Zítkova,Raisova</t>
  </si>
  <si>
    <t>6.1/ 1</t>
  </si>
  <si>
    <t>Na Vyhlídce,,Tyršova,Fügnerova</t>
  </si>
  <si>
    <t>6.1/ 2</t>
  </si>
  <si>
    <t>Na Vyhlídce, Bezručova, 5.května</t>
  </si>
  <si>
    <t>6.1/ 51</t>
  </si>
  <si>
    <t>Bezručova, Ondříčkova</t>
  </si>
  <si>
    <t>6.1./ 45</t>
  </si>
  <si>
    <t>Libušina,Nebozízek,Tylova,Divadelní</t>
  </si>
  <si>
    <t>6.1/ 3</t>
  </si>
  <si>
    <t>Křižíkova,Sadová,Poděbradská</t>
  </si>
  <si>
    <t>6.1/ 35</t>
  </si>
  <si>
    <t>Y</t>
  </si>
  <si>
    <t>Horákové,Moskevská,Jaltská</t>
  </si>
  <si>
    <t>6.1/ 36</t>
  </si>
  <si>
    <t>Jugoslávská,Bulharská,Varšavská</t>
  </si>
  <si>
    <t>6.1/ 37</t>
  </si>
  <si>
    <t>Dr.D.Bechera, Bělehradská</t>
  </si>
  <si>
    <t>6.1/ 50</t>
  </si>
  <si>
    <t>6.1/ 52</t>
  </si>
  <si>
    <t>Sadová,Zahradní,nábř.Osvobození</t>
  </si>
  <si>
    <t>6.1/ 57</t>
  </si>
  <si>
    <t>Varšavská,Dr.Engla,Nám.Horákové</t>
  </si>
  <si>
    <t>6.1/ 58</t>
  </si>
  <si>
    <t>Nábř.J.Palacha,Koptova,Vítězná</t>
  </si>
  <si>
    <t>6.1/ 10</t>
  </si>
  <si>
    <t xml:space="preserve">Jateční,Foersterova,Vítězná,nábř.Palacha </t>
  </si>
  <si>
    <t>6.1/ 59</t>
  </si>
  <si>
    <t>Pražská sil.,Kolmá,Moravská,Vyšehradská</t>
  </si>
  <si>
    <t>6.1/ 39</t>
  </si>
  <si>
    <t>okrajové části města</t>
  </si>
  <si>
    <t>K Letišti,Hornická,Kpt.Malkovského</t>
  </si>
  <si>
    <t>6.1/ 40+41</t>
  </si>
  <si>
    <t>Tašovice</t>
  </si>
  <si>
    <t>6.1/ 42</t>
  </si>
  <si>
    <t>Počerny,Chodovská,Starorolská</t>
  </si>
  <si>
    <t>6.1/ 43</t>
  </si>
  <si>
    <t>Doubí-Nová,Lesní,Komenského</t>
  </si>
  <si>
    <t>6.1/ 46</t>
  </si>
  <si>
    <t>Doubí-Sokolská,Jahodová,Svatošská</t>
  </si>
  <si>
    <t>6.1/ 47</t>
  </si>
  <si>
    <t>Sedlec,Rosnice,Čankov</t>
  </si>
  <si>
    <t>6.1/ 48+49</t>
  </si>
  <si>
    <t>* NOČNÍ Nám.Dr.M.Horákové</t>
  </si>
  <si>
    <t xml:space="preserve">       7 x</t>
  </si>
  <si>
    <t>Příloha č. 6.1.1</t>
  </si>
  <si>
    <t xml:space="preserve">Krušnohorská, Kpt. Nálepky </t>
  </si>
  <si>
    <t>PARKOVIŠTĚ</t>
  </si>
  <si>
    <t>otočka MHD Čankov</t>
  </si>
  <si>
    <t>Čankov</t>
  </si>
  <si>
    <t>restaurace U Kaštanu</t>
  </si>
  <si>
    <t>Rosnice</t>
  </si>
  <si>
    <t>Svatošská u zahrádek</t>
  </si>
  <si>
    <t>Doubí</t>
  </si>
  <si>
    <t>Gagarinova,Maďarská,Národní</t>
  </si>
  <si>
    <t>E. Destinové, St. Kysibelská</t>
  </si>
  <si>
    <t>Drahovice II</t>
  </si>
  <si>
    <t>Krymská,Šumav.,Moskevská</t>
  </si>
  <si>
    <t>Západní, FÚ</t>
  </si>
  <si>
    <t>Tuhnice II</t>
  </si>
  <si>
    <t>Požární,Mládežnická,U Koupališt</t>
  </si>
  <si>
    <t>Konečná , Severní</t>
  </si>
  <si>
    <t>Rybáře II</t>
  </si>
  <si>
    <t>Z.Míru, Okružní, Karlovarská</t>
  </si>
  <si>
    <t>Dvořákova,Truhl, Školní,Třeš.</t>
  </si>
  <si>
    <t>Stará Role II</t>
  </si>
  <si>
    <t>Česká za panelákem</t>
  </si>
  <si>
    <t>Blokové čištění komunikací, chodníků, a parkovišť</t>
  </si>
  <si>
    <t>6.1.1</t>
  </si>
  <si>
    <t>Parkovací plochy</t>
  </si>
  <si>
    <t>Pondělí</t>
  </si>
  <si>
    <t>Úterý</t>
  </si>
  <si>
    <t>Středa</t>
  </si>
  <si>
    <t>Čtvrtek</t>
  </si>
  <si>
    <t>Pátek</t>
  </si>
  <si>
    <t>SV</t>
  </si>
  <si>
    <t>Státní svátek</t>
  </si>
  <si>
    <t xml:space="preserve"> BLOKOVÉ ČIŠTĚNÍ 2025</t>
  </si>
  <si>
    <t xml:space="preserve">Východní k DPS,Úvalská,Waldertova </t>
  </si>
  <si>
    <t>Lidická,Havlíčkova,Jiráskova,Italská</t>
  </si>
  <si>
    <t>F.X.Šaldy,Vilová,Jasmínová,Sluneční</t>
  </si>
  <si>
    <t>I.P.Pavlova,Karla IV.,parkoviště</t>
  </si>
  <si>
    <t>* komunikace s poškozeným/nezpevněným povrchem</t>
  </si>
  <si>
    <t xml:space="preserve">     </t>
  </si>
  <si>
    <t>přiléhající zeleně mimo parky. Odstraňování náletové vegetace z pěších komunikací (primárně v rámci BČ).</t>
  </si>
  <si>
    <t>5 x týdně, v pracovní dny.</t>
  </si>
  <si>
    <t xml:space="preserve">DENNĚ PO - PÁ </t>
  </si>
  <si>
    <t>Trasu je třeba volit s ohledem na obtížné překonávání obrubníků.</t>
  </si>
  <si>
    <t>hod.</t>
  </si>
  <si>
    <t>Celkem   bm/m2/hod.</t>
  </si>
  <si>
    <t>chodníky + pěší zóna</t>
  </si>
  <si>
    <t>provádí se denně v pracovní dny (152 dní v daném období)</t>
  </si>
  <si>
    <t xml:space="preserve">Pracovníky lze v případě potřeby přesouvat. </t>
  </si>
  <si>
    <t>Dané období = 1. 4. - 31. 10. kalendářního roku = 152 pracovních dní</t>
  </si>
  <si>
    <t>Dané období = 1. 4. - 31. 10. kalendářního roku = 30 týdnů</t>
  </si>
  <si>
    <t>dle potřeby, minimálně 1x týdně za dané období (30 týdnů)</t>
  </si>
  <si>
    <t>SO a NE á 5 hod. vždy od 07:00 do 12:00 (30 víkendů/60 dní) + každého 1. ledna = 61 dní</t>
  </si>
  <si>
    <t>2x týdně - sobota a neděle v daném období</t>
  </si>
  <si>
    <r>
      <t>D</t>
    </r>
    <r>
      <rPr>
        <sz val="10"/>
        <rFont val="Arial CE"/>
        <family val="0"/>
      </rPr>
      <t>ané období = 1. 4. - 31. 10. kalendářního roku  + Nový rok</t>
    </r>
  </si>
  <si>
    <t>VERZE 14.5.2024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</si>
</sst>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_K_č"/>
    <numFmt numFmtId="175" formatCode="_-* #,##0.0\ _K_č_-;\-* #,##0.0\ _K_č_-;_-* &quot;-&quot;?\ _K_č_-;_-@_-"/>
    <numFmt numFmtId="176" formatCode="0.0"/>
    <numFmt numFmtId="177" formatCode="#,##0.0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  <numFmt numFmtId="183" formatCode="#,##0_ ;\-#,##0\ "/>
    <numFmt numFmtId="184" formatCode="#,##0;[Red]#,##0"/>
    <numFmt numFmtId="185" formatCode="#,##0.0_ ;\-#,##0.0\ "/>
    <numFmt numFmtId="186" formatCode="#,##0.00;[Red]#,##0.00"/>
    <numFmt numFmtId="187" formatCode="[$-405]d\.\ mmmm\ yyyy"/>
    <numFmt numFmtId="188" formatCode="#,##0.00\ &quot;Kč&quot;"/>
    <numFmt numFmtId="189" formatCode="[$-405]dddd\ d\.\ mmmm\ yyyy"/>
    <numFmt numFmtId="190" formatCode="#,##0.0000"/>
    <numFmt numFmtId="191" formatCode="d/m;@"/>
  </numFmts>
  <fonts count="82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vertAlign val="superscript"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9"/>
      <name val="Arial CE"/>
      <family val="0"/>
    </font>
    <font>
      <b/>
      <sz val="14"/>
      <name val="Arial CE"/>
      <family val="2"/>
    </font>
    <font>
      <b/>
      <sz val="16"/>
      <name val="Arial CE"/>
      <family val="0"/>
    </font>
    <font>
      <sz val="10"/>
      <color indexed="10"/>
      <name val="Arial CE"/>
      <family val="0"/>
    </font>
    <font>
      <b/>
      <sz val="8"/>
      <name val="Arial CE"/>
      <family val="0"/>
    </font>
    <font>
      <sz val="10"/>
      <name val="Calibri"/>
      <family val="2"/>
    </font>
    <font>
      <sz val="8"/>
      <name val="Arial"/>
      <family val="2"/>
    </font>
    <font>
      <sz val="7"/>
      <name val="Arial CE"/>
      <family val="0"/>
    </font>
    <font>
      <sz val="6"/>
      <name val="Arial CE"/>
      <family val="2"/>
    </font>
    <font>
      <b/>
      <sz val="22"/>
      <name val="Arial CE"/>
      <family val="0"/>
    </font>
    <font>
      <sz val="10"/>
      <name val="MS Sans Serif"/>
      <family val="0"/>
    </font>
    <font>
      <b/>
      <sz val="10"/>
      <name val="MS Sans Serif"/>
      <family val="2"/>
    </font>
    <font>
      <b/>
      <sz val="8"/>
      <name val="MS Sans Serif"/>
      <family val="0"/>
    </font>
    <font>
      <b/>
      <sz val="10"/>
      <color indexed="10"/>
      <name val="Arial CE"/>
      <family val="0"/>
    </font>
    <font>
      <b/>
      <sz val="10"/>
      <color indexed="9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0"/>
      <name val="Arial CE"/>
      <family val="2"/>
    </font>
    <font>
      <b/>
      <sz val="12"/>
      <name val="Calibri"/>
      <family val="2"/>
    </font>
    <font>
      <sz val="10"/>
      <color indexed="8"/>
      <name val="Arial CE"/>
      <family val="0"/>
    </font>
    <font>
      <sz val="8"/>
      <color indexed="10"/>
      <name val="Arial CE"/>
      <family val="0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sz val="16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C00000"/>
      <name val="Arial CE"/>
      <family val="2"/>
    </font>
    <font>
      <sz val="10"/>
      <color theme="1"/>
      <name val="Arial CE"/>
      <family val="0"/>
    </font>
    <font>
      <sz val="8"/>
      <color rgb="FFFF0000"/>
      <name val="Arial CE"/>
      <family val="0"/>
    </font>
    <font>
      <b/>
      <sz val="10"/>
      <color theme="1"/>
      <name val="Arial CE"/>
      <family val="2"/>
    </font>
    <font>
      <sz val="8"/>
      <color theme="1"/>
      <name val="Arial CE"/>
      <family val="2"/>
    </font>
    <font>
      <sz val="10"/>
      <color rgb="FFFF0000"/>
      <name val="Arial CE"/>
      <family val="0"/>
    </font>
    <font>
      <sz val="10"/>
      <color theme="1"/>
      <name val="MS Sans Serif"/>
      <family val="2"/>
    </font>
    <font>
      <sz val="10"/>
      <color rgb="FFFF0000"/>
      <name val="MS Sans Serif"/>
      <family val="2"/>
    </font>
    <font>
      <sz val="16"/>
      <color rgb="FFFF0000"/>
      <name val="Arial CE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B8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61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1" xfId="0" applyNumberForma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26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3" fontId="0" fillId="0" borderId="28" xfId="0" applyNumberFormat="1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73" fillId="0" borderId="0" xfId="0" applyFont="1" applyAlignment="1">
      <alignment/>
    </xf>
    <xf numFmtId="0" fontId="0" fillId="0" borderId="29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/>
    </xf>
    <xf numFmtId="0" fontId="11" fillId="0" borderId="0" xfId="0" applyFont="1" applyAlignment="1">
      <alignment/>
    </xf>
    <xf numFmtId="0" fontId="0" fillId="0" borderId="35" xfId="0" applyBorder="1" applyAlignment="1">
      <alignment/>
    </xf>
    <xf numFmtId="0" fontId="0" fillId="35" borderId="16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3" fillId="34" borderId="37" xfId="0" applyFont="1" applyFill="1" applyBorder="1" applyAlignment="1">
      <alignment/>
    </xf>
    <xf numFmtId="0" fontId="48" fillId="0" borderId="0" xfId="0" applyFont="1" applyBorder="1" applyAlignment="1">
      <alignment/>
    </xf>
    <xf numFmtId="0" fontId="0" fillId="36" borderId="38" xfId="0" applyFill="1" applyBorder="1" applyAlignment="1">
      <alignment horizontal="center"/>
    </xf>
    <xf numFmtId="0" fontId="3" fillId="36" borderId="37" xfId="0" applyFont="1" applyFill="1" applyBorder="1" applyAlignment="1">
      <alignment/>
    </xf>
    <xf numFmtId="0" fontId="3" fillId="22" borderId="15" xfId="0" applyFont="1" applyFill="1" applyBorder="1" applyAlignment="1">
      <alignment horizontal="left"/>
    </xf>
    <xf numFmtId="164" fontId="0" fillId="22" borderId="11" xfId="0" applyNumberFormat="1" applyFill="1" applyBorder="1" applyAlignment="1">
      <alignment/>
    </xf>
    <xf numFmtId="164" fontId="0" fillId="22" borderId="12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7" borderId="38" xfId="0" applyFill="1" applyBorder="1" applyAlignment="1">
      <alignment horizontal="center"/>
    </xf>
    <xf numFmtId="0" fontId="3" fillId="37" borderId="37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38" xfId="0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39" xfId="0" applyNumberFormat="1" applyFont="1" applyBorder="1" applyAlignment="1">
      <alignment horizontal="left"/>
    </xf>
    <xf numFmtId="0" fontId="0" fillId="35" borderId="10" xfId="0" applyFont="1" applyFill="1" applyBorder="1" applyAlignment="1">
      <alignment wrapText="1"/>
    </xf>
    <xf numFmtId="3" fontId="0" fillId="35" borderId="10" xfId="0" applyNumberFormat="1" applyFont="1" applyFill="1" applyBorder="1" applyAlignment="1">
      <alignment horizontal="right" wrapText="1"/>
    </xf>
    <xf numFmtId="0" fontId="1" fillId="35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77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 horizontal="right"/>
    </xf>
    <xf numFmtId="3" fontId="1" fillId="35" borderId="17" xfId="0" applyNumberFormat="1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1" fillId="35" borderId="17" xfId="0" applyFont="1" applyFill="1" applyBorder="1" applyAlignment="1">
      <alignment horizontal="left"/>
    </xf>
    <xf numFmtId="0" fontId="0" fillId="35" borderId="17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 wrapText="1"/>
    </xf>
    <xf numFmtId="0" fontId="1" fillId="35" borderId="17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35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wrapText="1"/>
    </xf>
    <xf numFmtId="0" fontId="3" fillId="22" borderId="10" xfId="0" applyFont="1" applyFill="1" applyBorder="1" applyAlignment="1">
      <alignment horizontal="center"/>
    </xf>
    <xf numFmtId="0" fontId="3" fillId="34" borderId="42" xfId="0" applyFont="1" applyFill="1" applyBorder="1" applyAlignment="1">
      <alignment/>
    </xf>
    <xf numFmtId="0" fontId="3" fillId="0" borderId="41" xfId="0" applyFont="1" applyBorder="1" applyAlignment="1">
      <alignment/>
    </xf>
    <xf numFmtId="3" fontId="3" fillId="0" borderId="0" xfId="0" applyNumberFormat="1" applyFont="1" applyFill="1" applyAlignment="1">
      <alignment/>
    </xf>
    <xf numFmtId="3" fontId="0" fillId="35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38" xfId="0" applyFont="1" applyBorder="1" applyAlignment="1">
      <alignment/>
    </xf>
    <xf numFmtId="0" fontId="3" fillId="38" borderId="18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43" xfId="0" applyBorder="1" applyAlignment="1">
      <alignment/>
    </xf>
    <xf numFmtId="0" fontId="13" fillId="39" borderId="0" xfId="0" applyFont="1" applyFill="1" applyAlignment="1">
      <alignment/>
    </xf>
    <xf numFmtId="0" fontId="8" fillId="39" borderId="0" xfId="0" applyFont="1" applyFill="1" applyAlignment="1">
      <alignment horizontal="right"/>
    </xf>
    <xf numFmtId="0" fontId="3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3" fillId="33" borderId="17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wrapText="1"/>
    </xf>
    <xf numFmtId="0" fontId="3" fillId="40" borderId="41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3" fontId="0" fillId="0" borderId="46" xfId="0" applyNumberFormat="1" applyFont="1" applyFill="1" applyBorder="1" applyAlignment="1">
      <alignment horizontal="right" wrapText="1"/>
    </xf>
    <xf numFmtId="0" fontId="2" fillId="0" borderId="2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3" fontId="0" fillId="0" borderId="46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9" xfId="0" applyFont="1" applyFill="1" applyBorder="1" applyAlignment="1">
      <alignment horizontal="center" wrapText="1"/>
    </xf>
    <xf numFmtId="0" fontId="3" fillId="0" borderId="4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1" fillId="41" borderId="17" xfId="0" applyFont="1" applyFill="1" applyBorder="1" applyAlignment="1">
      <alignment/>
    </xf>
    <xf numFmtId="0" fontId="3" fillId="0" borderId="45" xfId="0" applyFont="1" applyBorder="1" applyAlignment="1">
      <alignment/>
    </xf>
    <xf numFmtId="0" fontId="0" fillId="0" borderId="17" xfId="0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0" fillId="7" borderId="13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14" xfId="0" applyFill="1" applyBorder="1" applyAlignment="1">
      <alignment/>
    </xf>
    <xf numFmtId="164" fontId="0" fillId="0" borderId="19" xfId="0" applyNumberFormat="1" applyBorder="1" applyAlignment="1">
      <alignment/>
    </xf>
    <xf numFmtId="0" fontId="3" fillId="34" borderId="12" xfId="0" applyFont="1" applyFill="1" applyBorder="1" applyAlignment="1">
      <alignment horizontal="right"/>
    </xf>
    <xf numFmtId="0" fontId="0" fillId="0" borderId="40" xfId="0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48" xfId="0" applyBorder="1" applyAlignment="1">
      <alignment/>
    </xf>
    <xf numFmtId="0" fontId="3" fillId="0" borderId="21" xfId="0" applyFont="1" applyBorder="1" applyAlignment="1">
      <alignment/>
    </xf>
    <xf numFmtId="0" fontId="3" fillId="34" borderId="0" xfId="0" applyFont="1" applyFill="1" applyBorder="1" applyAlignment="1">
      <alignment/>
    </xf>
    <xf numFmtId="177" fontId="3" fillId="34" borderId="0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3" fillId="16" borderId="49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29" borderId="13" xfId="0" applyFont="1" applyFill="1" applyBorder="1" applyAlignment="1">
      <alignment/>
    </xf>
    <xf numFmtId="0" fontId="3" fillId="29" borderId="14" xfId="0" applyFont="1" applyFill="1" applyBorder="1" applyAlignment="1">
      <alignment/>
    </xf>
    <xf numFmtId="0" fontId="3" fillId="34" borderId="15" xfId="0" applyFont="1" applyFill="1" applyBorder="1" applyAlignment="1">
      <alignment horizontal="left"/>
    </xf>
    <xf numFmtId="164" fontId="0" fillId="34" borderId="11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35" xfId="0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7" borderId="50" xfId="0" applyFill="1" applyBorder="1" applyAlignment="1">
      <alignment/>
    </xf>
    <xf numFmtId="0" fontId="0" fillId="7" borderId="51" xfId="0" applyFill="1" applyBorder="1" applyAlignment="1">
      <alignment/>
    </xf>
    <xf numFmtId="0" fontId="0" fillId="7" borderId="52" xfId="0" applyFill="1" applyBorder="1" applyAlignment="1">
      <alignment/>
    </xf>
    <xf numFmtId="0" fontId="74" fillId="0" borderId="40" xfId="0" applyFont="1" applyBorder="1" applyAlignment="1">
      <alignment horizontal="center"/>
    </xf>
    <xf numFmtId="0" fontId="0" fillId="0" borderId="0" xfId="0" applyFill="1" applyAlignment="1">
      <alignment/>
    </xf>
    <xf numFmtId="0" fontId="3" fillId="34" borderId="30" xfId="0" applyFont="1" applyFill="1" applyBorder="1" applyAlignment="1">
      <alignment horizontal="center"/>
    </xf>
    <xf numFmtId="0" fontId="13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34" borderId="53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13" fillId="32" borderId="56" xfId="0" applyFont="1" applyFill="1" applyBorder="1" applyAlignment="1">
      <alignment/>
    </xf>
    <xf numFmtId="0" fontId="8" fillId="32" borderId="57" xfId="0" applyFont="1" applyFill="1" applyBorder="1" applyAlignment="1">
      <alignment/>
    </xf>
    <xf numFmtId="0" fontId="0" fillId="32" borderId="57" xfId="0" applyFill="1" applyBorder="1" applyAlignment="1">
      <alignment/>
    </xf>
    <xf numFmtId="0" fontId="0" fillId="32" borderId="41" xfId="0" applyFill="1" applyBorder="1" applyAlignment="1">
      <alignment/>
    </xf>
    <xf numFmtId="0" fontId="13" fillId="43" borderId="23" xfId="0" applyFont="1" applyFill="1" applyBorder="1" applyAlignment="1">
      <alignment/>
    </xf>
    <xf numFmtId="0" fontId="8" fillId="43" borderId="58" xfId="0" applyFont="1" applyFill="1" applyBorder="1" applyAlignment="1">
      <alignment/>
    </xf>
    <xf numFmtId="0" fontId="0" fillId="43" borderId="59" xfId="0" applyFill="1" applyBorder="1" applyAlignment="1">
      <alignment/>
    </xf>
    <xf numFmtId="0" fontId="13" fillId="17" borderId="23" xfId="0" applyFont="1" applyFill="1" applyBorder="1" applyAlignment="1">
      <alignment/>
    </xf>
    <xf numFmtId="0" fontId="8" fillId="17" borderId="58" xfId="0" applyFont="1" applyFill="1" applyBorder="1" applyAlignment="1">
      <alignment/>
    </xf>
    <xf numFmtId="0" fontId="0" fillId="17" borderId="58" xfId="0" applyFill="1" applyBorder="1" applyAlignment="1">
      <alignment/>
    </xf>
    <xf numFmtId="0" fontId="13" fillId="44" borderId="0" xfId="0" applyFont="1" applyFill="1" applyAlignment="1">
      <alignment/>
    </xf>
    <xf numFmtId="0" fontId="8" fillId="44" borderId="0" xfId="0" applyFont="1" applyFill="1" applyAlignment="1">
      <alignment/>
    </xf>
    <xf numFmtId="0" fontId="0" fillId="44" borderId="0" xfId="0" applyFill="1" applyAlignment="1">
      <alignment/>
    </xf>
    <xf numFmtId="0" fontId="13" fillId="28" borderId="56" xfId="0" applyFont="1" applyFill="1" applyBorder="1" applyAlignment="1">
      <alignment/>
    </xf>
    <xf numFmtId="0" fontId="8" fillId="28" borderId="57" xfId="0" applyFont="1" applyFill="1" applyBorder="1" applyAlignment="1">
      <alignment/>
    </xf>
    <xf numFmtId="0" fontId="0" fillId="28" borderId="41" xfId="0" applyFill="1" applyBorder="1" applyAlignment="1">
      <alignment/>
    </xf>
    <xf numFmtId="0" fontId="13" fillId="45" borderId="56" xfId="0" applyFont="1" applyFill="1" applyBorder="1" applyAlignment="1">
      <alignment/>
    </xf>
    <xf numFmtId="0" fontId="13" fillId="45" borderId="57" xfId="0" applyFont="1" applyFill="1" applyBorder="1" applyAlignment="1">
      <alignment/>
    </xf>
    <xf numFmtId="0" fontId="3" fillId="34" borderId="4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25" xfId="0" applyFill="1" applyBorder="1" applyAlignment="1">
      <alignment/>
    </xf>
    <xf numFmtId="0" fontId="0" fillId="45" borderId="29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74" fillId="35" borderId="16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35" borderId="10" xfId="0" applyNumberForma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3" fontId="3" fillId="34" borderId="61" xfId="0" applyNumberFormat="1" applyFont="1" applyFill="1" applyBorder="1" applyAlignment="1">
      <alignment/>
    </xf>
    <xf numFmtId="3" fontId="3" fillId="34" borderId="62" xfId="0" applyNumberFormat="1" applyFont="1" applyFill="1" applyBorder="1" applyAlignment="1">
      <alignment/>
    </xf>
    <xf numFmtId="0" fontId="16" fillId="41" borderId="17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75" fillId="35" borderId="17" xfId="0" applyFont="1" applyFill="1" applyBorder="1" applyAlignment="1">
      <alignment/>
    </xf>
    <xf numFmtId="3" fontId="0" fillId="35" borderId="28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0" fontId="13" fillId="43" borderId="65" xfId="0" applyFont="1" applyFill="1" applyBorder="1" applyAlignment="1">
      <alignment/>
    </xf>
    <xf numFmtId="0" fontId="0" fillId="43" borderId="66" xfId="0" applyFill="1" applyBorder="1" applyAlignment="1">
      <alignment/>
    </xf>
    <xf numFmtId="3" fontId="0" fillId="0" borderId="19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3" fontId="76" fillId="0" borderId="10" xfId="0" applyNumberFormat="1" applyFont="1" applyFill="1" applyBorder="1" applyAlignment="1">
      <alignment/>
    </xf>
    <xf numFmtId="3" fontId="7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4" fillId="0" borderId="10" xfId="0" applyFont="1" applyBorder="1" applyAlignment="1">
      <alignment/>
    </xf>
    <xf numFmtId="0" fontId="77" fillId="41" borderId="17" xfId="0" applyFont="1" applyFill="1" applyBorder="1" applyAlignment="1">
      <alignment/>
    </xf>
    <xf numFmtId="0" fontId="75" fillId="41" borderId="17" xfId="0" applyFont="1" applyFill="1" applyBorder="1" applyAlignment="1">
      <alignment/>
    </xf>
    <xf numFmtId="0" fontId="74" fillId="35" borderId="18" xfId="0" applyFont="1" applyFill="1" applyBorder="1" applyAlignment="1">
      <alignment/>
    </xf>
    <xf numFmtId="0" fontId="0" fillId="41" borderId="35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1" fillId="41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75" fillId="35" borderId="17" xfId="0" applyFont="1" applyFill="1" applyBorder="1" applyAlignment="1">
      <alignment/>
    </xf>
    <xf numFmtId="0" fontId="77" fillId="35" borderId="17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77" fillId="0" borderId="17" xfId="0" applyFont="1" applyFill="1" applyBorder="1" applyAlignment="1">
      <alignment/>
    </xf>
    <xf numFmtId="0" fontId="78" fillId="0" borderId="41" xfId="0" applyFont="1" applyFill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3" fillId="34" borderId="49" xfId="0" applyFont="1" applyFill="1" applyBorder="1" applyAlignment="1">
      <alignment/>
    </xf>
    <xf numFmtId="0" fontId="3" fillId="35" borderId="41" xfId="0" applyFont="1" applyFill="1" applyBorder="1" applyAlignment="1">
      <alignment/>
    </xf>
    <xf numFmtId="0" fontId="3" fillId="34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left"/>
    </xf>
    <xf numFmtId="0" fontId="18" fillId="35" borderId="17" xfId="0" applyFont="1" applyFill="1" applyBorder="1" applyAlignment="1">
      <alignment/>
    </xf>
    <xf numFmtId="0" fontId="3" fillId="0" borderId="41" xfId="0" applyFont="1" applyFill="1" applyBorder="1" applyAlignment="1">
      <alignment horizontal="left"/>
    </xf>
    <xf numFmtId="0" fontId="74" fillId="0" borderId="41" xfId="0" applyFont="1" applyFill="1" applyBorder="1" applyAlignment="1">
      <alignment horizontal="left"/>
    </xf>
    <xf numFmtId="0" fontId="76" fillId="0" borderId="41" xfId="0" applyFont="1" applyFill="1" applyBorder="1" applyAlignment="1">
      <alignment horizontal="left"/>
    </xf>
    <xf numFmtId="3" fontId="76" fillId="0" borderId="10" xfId="0" applyNumberFormat="1" applyFont="1" applyFill="1" applyBorder="1" applyAlignment="1">
      <alignment/>
    </xf>
    <xf numFmtId="0" fontId="76" fillId="0" borderId="16" xfId="0" applyFont="1" applyBorder="1" applyAlignment="1">
      <alignment horizontal="left"/>
    </xf>
    <xf numFmtId="0" fontId="3" fillId="0" borderId="10" xfId="0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74" fillId="0" borderId="10" xfId="0" applyNumberFormat="1" applyFont="1" applyBorder="1" applyAlignment="1">
      <alignment/>
    </xf>
    <xf numFmtId="0" fontId="74" fillId="0" borderId="16" xfId="0" applyFont="1" applyBorder="1" applyAlignment="1">
      <alignment/>
    </xf>
    <xf numFmtId="0" fontId="74" fillId="0" borderId="10" xfId="0" applyFont="1" applyFill="1" applyBorder="1" applyAlignment="1">
      <alignment/>
    </xf>
    <xf numFmtId="0" fontId="74" fillId="0" borderId="10" xfId="0" applyFont="1" applyFill="1" applyBorder="1" applyAlignment="1">
      <alignment horizontal="left"/>
    </xf>
    <xf numFmtId="0" fontId="74" fillId="0" borderId="16" xfId="0" applyFont="1" applyBorder="1" applyAlignment="1">
      <alignment horizontal="left"/>
    </xf>
    <xf numFmtId="3" fontId="0" fillId="0" borderId="1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3" fontId="0" fillId="0" borderId="19" xfId="0" applyNumberFormat="1" applyBorder="1" applyAlignment="1">
      <alignment horizontal="right"/>
    </xf>
    <xf numFmtId="3" fontId="3" fillId="29" borderId="21" xfId="0" applyNumberFormat="1" applyFont="1" applyFill="1" applyBorder="1" applyAlignment="1">
      <alignment/>
    </xf>
    <xf numFmtId="183" fontId="0" fillId="0" borderId="10" xfId="0" applyNumberFormat="1" applyBorder="1" applyAlignment="1">
      <alignment horizontal="right"/>
    </xf>
    <xf numFmtId="183" fontId="0" fillId="0" borderId="19" xfId="0" applyNumberFormat="1" applyBorder="1" applyAlignment="1">
      <alignment horizontal="right"/>
    </xf>
    <xf numFmtId="183" fontId="3" fillId="16" borderId="61" xfId="0" applyNumberFormat="1" applyFont="1" applyFill="1" applyBorder="1" applyAlignment="1">
      <alignment horizontal="right"/>
    </xf>
    <xf numFmtId="183" fontId="0" fillId="0" borderId="17" xfId="0" applyNumberFormat="1" applyBorder="1" applyAlignment="1">
      <alignment horizontal="right"/>
    </xf>
    <xf numFmtId="183" fontId="0" fillId="0" borderId="20" xfId="0" applyNumberFormat="1" applyBorder="1" applyAlignment="1">
      <alignment horizontal="right"/>
    </xf>
    <xf numFmtId="183" fontId="3" fillId="16" borderId="62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 horizontal="right"/>
    </xf>
    <xf numFmtId="3" fontId="0" fillId="0" borderId="66" xfId="0" applyNumberFormat="1" applyBorder="1" applyAlignment="1">
      <alignment horizontal="right"/>
    </xf>
    <xf numFmtId="3" fontId="0" fillId="0" borderId="57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3" fontId="3" fillId="29" borderId="68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 horizontal="right"/>
    </xf>
    <xf numFmtId="0" fontId="1" fillId="35" borderId="20" xfId="0" applyFont="1" applyFill="1" applyBorder="1" applyAlignment="1">
      <alignment/>
    </xf>
    <xf numFmtId="3" fontId="78" fillId="0" borderId="43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3" fillId="0" borderId="28" xfId="0" applyNumberFormat="1" applyFont="1" applyBorder="1" applyAlignment="1">
      <alignment/>
    </xf>
    <xf numFmtId="0" fontId="0" fillId="0" borderId="35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76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8" fillId="0" borderId="32" xfId="0" applyFont="1" applyBorder="1" applyAlignment="1">
      <alignment/>
    </xf>
    <xf numFmtId="0" fontId="19" fillId="35" borderId="17" xfId="0" applyFont="1" applyFill="1" applyBorder="1" applyAlignment="1">
      <alignment/>
    </xf>
    <xf numFmtId="0" fontId="0" fillId="0" borderId="57" xfId="0" applyFont="1" applyFill="1" applyBorder="1" applyAlignment="1">
      <alignment wrapText="1"/>
    </xf>
    <xf numFmtId="3" fontId="0" fillId="0" borderId="57" xfId="0" applyNumberFormat="1" applyFont="1" applyFill="1" applyBorder="1" applyAlignment="1">
      <alignment horizontal="right" wrapText="1"/>
    </xf>
    <xf numFmtId="0" fontId="2" fillId="0" borderId="57" xfId="0" applyFont="1" applyFill="1" applyBorder="1" applyAlignment="1">
      <alignment wrapText="1"/>
    </xf>
    <xf numFmtId="16" fontId="0" fillId="0" borderId="10" xfId="0" applyNumberFormat="1" applyFont="1" applyFill="1" applyBorder="1" applyAlignment="1">
      <alignment wrapText="1"/>
    </xf>
    <xf numFmtId="0" fontId="78" fillId="0" borderId="46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35" borderId="41" xfId="0" applyFont="1" applyFill="1" applyBorder="1" applyAlignment="1">
      <alignment wrapText="1"/>
    </xf>
    <xf numFmtId="191" fontId="3" fillId="46" borderId="41" xfId="0" applyNumberFormat="1" applyFont="1" applyFill="1" applyBorder="1" applyAlignment="1">
      <alignment horizontal="left" wrapText="1"/>
    </xf>
    <xf numFmtId="0" fontId="3" fillId="46" borderId="41" xfId="0" applyFont="1" applyFill="1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74" fillId="0" borderId="10" xfId="0" applyNumberFormat="1" applyFont="1" applyFill="1" applyBorder="1" applyAlignment="1">
      <alignment horizontal="right" wrapText="1"/>
    </xf>
    <xf numFmtId="0" fontId="3" fillId="34" borderId="35" xfId="0" applyFont="1" applyFill="1" applyBorder="1" applyAlignment="1">
      <alignment horizontal="right"/>
    </xf>
    <xf numFmtId="0" fontId="0" fillId="0" borderId="40" xfId="0" applyFont="1" applyBorder="1" applyAlignment="1">
      <alignment/>
    </xf>
    <xf numFmtId="0" fontId="2" fillId="0" borderId="41" xfId="0" applyFont="1" applyFill="1" applyBorder="1" applyAlignment="1">
      <alignment wrapText="1"/>
    </xf>
    <xf numFmtId="0" fontId="0" fillId="0" borderId="67" xfId="0" applyFont="1" applyFill="1" applyBorder="1" applyAlignment="1">
      <alignment wrapText="1"/>
    </xf>
    <xf numFmtId="0" fontId="0" fillId="0" borderId="46" xfId="0" applyFont="1" applyFill="1" applyBorder="1" applyAlignment="1">
      <alignment wrapText="1"/>
    </xf>
    <xf numFmtId="0" fontId="2" fillId="0" borderId="70" xfId="0" applyFont="1" applyFill="1" applyBorder="1" applyAlignment="1">
      <alignment/>
    </xf>
    <xf numFmtId="3" fontId="12" fillId="0" borderId="43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34" borderId="71" xfId="0" applyFont="1" applyFill="1" applyBorder="1" applyAlignment="1">
      <alignment/>
    </xf>
    <xf numFmtId="3" fontId="3" fillId="34" borderId="38" xfId="0" applyNumberFormat="1" applyFont="1" applyFill="1" applyBorder="1" applyAlignment="1">
      <alignment/>
    </xf>
    <xf numFmtId="3" fontId="3" fillId="34" borderId="38" xfId="0" applyNumberFormat="1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34" borderId="72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1" fillId="0" borderId="35" xfId="0" applyFont="1" applyBorder="1" applyAlignment="1">
      <alignment horizontal="left"/>
    </xf>
    <xf numFmtId="0" fontId="3" fillId="0" borderId="73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19" fillId="35" borderId="17" xfId="0" applyFont="1" applyFill="1" applyBorder="1" applyAlignment="1">
      <alignment/>
    </xf>
    <xf numFmtId="0" fontId="20" fillId="35" borderId="17" xfId="0" applyFont="1" applyFill="1" applyBorder="1" applyAlignment="1">
      <alignment/>
    </xf>
    <xf numFmtId="0" fontId="19" fillId="0" borderId="17" xfId="0" applyFont="1" applyBorder="1" applyAlignment="1">
      <alignment horizontal="left"/>
    </xf>
    <xf numFmtId="183" fontId="0" fillId="0" borderId="28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19" xfId="0" applyNumberFormat="1" applyBorder="1" applyAlignment="1">
      <alignment/>
    </xf>
    <xf numFmtId="183" fontId="3" fillId="29" borderId="21" xfId="0" applyNumberFormat="1" applyFont="1" applyFill="1" applyBorder="1" applyAlignment="1">
      <alignment/>
    </xf>
    <xf numFmtId="0" fontId="74" fillId="0" borderId="16" xfId="0" applyFont="1" applyBorder="1" applyAlignment="1">
      <alignment/>
    </xf>
    <xf numFmtId="0" fontId="74" fillId="0" borderId="27" xfId="0" applyFont="1" applyBorder="1" applyAlignment="1">
      <alignment/>
    </xf>
    <xf numFmtId="0" fontId="3" fillId="38" borderId="16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3" fillId="0" borderId="72" xfId="0" applyFont="1" applyBorder="1" applyAlignment="1">
      <alignment/>
    </xf>
    <xf numFmtId="0" fontId="74" fillId="0" borderId="41" xfId="0" applyFont="1" applyFill="1" applyBorder="1" applyAlignment="1">
      <alignment wrapText="1"/>
    </xf>
    <xf numFmtId="0" fontId="74" fillId="0" borderId="10" xfId="0" applyFont="1" applyFill="1" applyBorder="1" applyAlignment="1">
      <alignment wrapText="1"/>
    </xf>
    <xf numFmtId="0" fontId="74" fillId="0" borderId="43" xfId="0" applyFont="1" applyFill="1" applyBorder="1" applyAlignment="1">
      <alignment wrapText="1"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42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/>
    </xf>
    <xf numFmtId="0" fontId="78" fillId="0" borderId="17" xfId="0" applyFont="1" applyBorder="1" applyAlignment="1">
      <alignment/>
    </xf>
    <xf numFmtId="0" fontId="1" fillId="35" borderId="56" xfId="0" applyFont="1" applyFill="1" applyBorder="1" applyAlignment="1">
      <alignment/>
    </xf>
    <xf numFmtId="0" fontId="3" fillId="34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left"/>
    </xf>
    <xf numFmtId="0" fontId="74" fillId="0" borderId="41" xfId="0" applyFont="1" applyBorder="1" applyAlignment="1">
      <alignment horizontal="left"/>
    </xf>
    <xf numFmtId="0" fontId="74" fillId="0" borderId="42" xfId="0" applyFont="1" applyFill="1" applyBorder="1" applyAlignment="1">
      <alignment horizontal="left"/>
    </xf>
    <xf numFmtId="3" fontId="74" fillId="0" borderId="19" xfId="0" applyNumberFormat="1" applyFont="1" applyFill="1" applyBorder="1" applyAlignment="1">
      <alignment/>
    </xf>
    <xf numFmtId="0" fontId="76" fillId="0" borderId="42" xfId="0" applyFont="1" applyFill="1" applyBorder="1" applyAlignment="1">
      <alignment horizontal="left"/>
    </xf>
    <xf numFmtId="3" fontId="76" fillId="0" borderId="19" xfId="0" applyNumberFormat="1" applyFont="1" applyFill="1" applyBorder="1" applyAlignment="1">
      <alignment/>
    </xf>
    <xf numFmtId="0" fontId="76" fillId="34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left"/>
    </xf>
    <xf numFmtId="3" fontId="0" fillId="0" borderId="19" xfId="0" applyNumberFormat="1" applyFont="1" applyBorder="1" applyAlignment="1">
      <alignment horizontal="right"/>
    </xf>
    <xf numFmtId="0" fontId="21" fillId="0" borderId="56" xfId="0" applyFont="1" applyBorder="1" applyAlignment="1">
      <alignment/>
    </xf>
    <xf numFmtId="0" fontId="3" fillId="0" borderId="60" xfId="49" applyFont="1" applyBorder="1">
      <alignment/>
      <protection/>
    </xf>
    <xf numFmtId="0" fontId="16" fillId="0" borderId="60" xfId="49" applyFont="1" applyBorder="1">
      <alignment/>
      <protection/>
    </xf>
    <xf numFmtId="0" fontId="22" fillId="0" borderId="57" xfId="49" applyBorder="1">
      <alignment/>
      <protection/>
    </xf>
    <xf numFmtId="0" fontId="21" fillId="0" borderId="57" xfId="0" applyFont="1" applyBorder="1" applyAlignment="1">
      <alignment/>
    </xf>
    <xf numFmtId="0" fontId="23" fillId="0" borderId="41" xfId="49" applyFont="1" applyBorder="1">
      <alignment/>
      <protection/>
    </xf>
    <xf numFmtId="0" fontId="23" fillId="0" borderId="57" xfId="49" applyFont="1" applyBorder="1">
      <alignment/>
      <protection/>
    </xf>
    <xf numFmtId="0" fontId="0" fillId="0" borderId="10" xfId="46" applyFont="1" applyBorder="1">
      <alignment/>
      <protection/>
    </xf>
    <xf numFmtId="0" fontId="21" fillId="0" borderId="0" xfId="0" applyFont="1" applyBorder="1" applyAlignment="1">
      <alignment/>
    </xf>
    <xf numFmtId="0" fontId="16" fillId="0" borderId="27" xfId="49" applyFont="1" applyBorder="1">
      <alignment/>
      <protection/>
    </xf>
    <xf numFmtId="0" fontId="23" fillId="0" borderId="0" xfId="49" applyFont="1" applyBorder="1">
      <alignment/>
      <protection/>
    </xf>
    <xf numFmtId="0" fontId="1" fillId="47" borderId="0" xfId="49" applyFont="1" applyFill="1" applyBorder="1" applyAlignment="1">
      <alignment textRotation="90"/>
      <protection/>
    </xf>
    <xf numFmtId="0" fontId="3" fillId="46" borderId="0" xfId="49" applyFont="1" applyFill="1" applyBorder="1" applyAlignment="1">
      <alignment textRotation="90"/>
      <protection/>
    </xf>
    <xf numFmtId="0" fontId="3" fillId="0" borderId="0" xfId="49" applyFont="1" applyFill="1" applyBorder="1" applyAlignment="1">
      <alignment textRotation="90"/>
      <protection/>
    </xf>
    <xf numFmtId="0" fontId="0" fillId="0" borderId="0" xfId="49" applyFont="1" applyFill="1" applyBorder="1" applyAlignment="1">
      <alignment textRotation="90"/>
      <protection/>
    </xf>
    <xf numFmtId="0" fontId="24" fillId="35" borderId="0" xfId="49" applyFont="1" applyFill="1" applyBorder="1">
      <alignment/>
      <protection/>
    </xf>
    <xf numFmtId="0" fontId="3" fillId="35" borderId="0" xfId="49" applyFont="1" applyFill="1" applyBorder="1" applyAlignment="1">
      <alignment horizontal="center"/>
      <protection/>
    </xf>
    <xf numFmtId="0" fontId="25" fillId="35" borderId="0" xfId="49" applyFont="1" applyFill="1" applyBorder="1" applyAlignment="1">
      <alignment horizontal="center"/>
      <protection/>
    </xf>
    <xf numFmtId="0" fontId="23" fillId="35" borderId="0" xfId="49" applyFont="1" applyFill="1" applyBorder="1" applyAlignment="1">
      <alignment horizontal="center"/>
      <protection/>
    </xf>
    <xf numFmtId="0" fontId="26" fillId="35" borderId="0" xfId="49" applyFont="1" applyFill="1" applyBorder="1" applyAlignment="1">
      <alignment horizontal="center" textRotation="90"/>
      <protection/>
    </xf>
    <xf numFmtId="0" fontId="3" fillId="35" borderId="0" xfId="49" applyFont="1" applyFill="1" applyBorder="1" applyAlignment="1">
      <alignment horizontal="center" textRotation="90"/>
      <protection/>
    </xf>
    <xf numFmtId="0" fontId="23" fillId="35" borderId="0" xfId="49" applyFont="1" applyFill="1" applyBorder="1">
      <alignment/>
      <protection/>
    </xf>
    <xf numFmtId="0" fontId="3" fillId="35" borderId="0" xfId="49" applyFont="1" applyFill="1" applyBorder="1" applyAlignment="1">
      <alignment textRotation="90"/>
      <protection/>
    </xf>
    <xf numFmtId="0" fontId="3" fillId="35" borderId="0" xfId="49" applyFont="1" applyFill="1" applyBorder="1">
      <alignment/>
      <protection/>
    </xf>
    <xf numFmtId="0" fontId="26" fillId="35" borderId="0" xfId="49" applyFont="1" applyFill="1" applyBorder="1" applyAlignment="1">
      <alignment textRotation="90"/>
      <protection/>
    </xf>
    <xf numFmtId="0" fontId="3" fillId="0" borderId="18" xfId="49" applyFont="1" applyBorder="1">
      <alignment/>
      <protection/>
    </xf>
    <xf numFmtId="0" fontId="0" fillId="0" borderId="19" xfId="49" applyFont="1" applyBorder="1">
      <alignment/>
      <protection/>
    </xf>
    <xf numFmtId="0" fontId="3" fillId="0" borderId="10" xfId="49" applyFont="1" applyBorder="1" applyAlignment="1">
      <alignment horizontal="center"/>
      <protection/>
    </xf>
    <xf numFmtId="0" fontId="3" fillId="0" borderId="10" xfId="49" applyFont="1" applyFill="1" applyBorder="1" applyAlignment="1">
      <alignment horizontal="center"/>
      <protection/>
    </xf>
    <xf numFmtId="0" fontId="3" fillId="0" borderId="17" xfId="49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49" fontId="2" fillId="48" borderId="16" xfId="49" applyNumberFormat="1" applyFont="1" applyFill="1" applyBorder="1">
      <alignment/>
      <protection/>
    </xf>
    <xf numFmtId="0" fontId="22" fillId="35" borderId="10" xfId="49" applyFont="1" applyFill="1" applyBorder="1" applyAlignment="1">
      <alignment horizontal="center"/>
      <protection/>
    </xf>
    <xf numFmtId="0" fontId="27" fillId="0" borderId="10" xfId="49" applyFont="1" applyFill="1" applyBorder="1" applyAlignment="1">
      <alignment horizontal="center"/>
      <protection/>
    </xf>
    <xf numFmtId="0" fontId="27" fillId="34" borderId="10" xfId="49" applyFont="1" applyFill="1" applyBorder="1" applyAlignment="1">
      <alignment horizontal="center"/>
      <protection/>
    </xf>
    <xf numFmtId="0" fontId="27" fillId="0" borderId="10" xfId="49" applyFont="1" applyFill="1" applyBorder="1">
      <alignment/>
      <protection/>
    </xf>
    <xf numFmtId="0" fontId="28" fillId="49" borderId="10" xfId="49" applyFont="1" applyFill="1" applyBorder="1" applyAlignment="1">
      <alignment horizontal="center"/>
      <protection/>
    </xf>
    <xf numFmtId="0" fontId="28" fillId="0" borderId="10" xfId="49" applyFont="1" applyFill="1" applyBorder="1" applyAlignment="1">
      <alignment horizontal="center"/>
      <protection/>
    </xf>
    <xf numFmtId="0" fontId="27" fillId="0" borderId="56" xfId="49" applyFont="1" applyFill="1" applyBorder="1" applyAlignment="1">
      <alignment horizontal="center"/>
      <protection/>
    </xf>
    <xf numFmtId="0" fontId="27" fillId="0" borderId="17" xfId="46" applyFont="1" applyFill="1" applyBorder="1">
      <alignment/>
      <protection/>
    </xf>
    <xf numFmtId="0" fontId="79" fillId="35" borderId="10" xfId="49" applyFont="1" applyFill="1" applyBorder="1" applyAlignment="1">
      <alignment horizontal="center"/>
      <protection/>
    </xf>
    <xf numFmtId="0" fontId="27" fillId="34" borderId="17" xfId="46" applyFont="1" applyFill="1" applyBorder="1">
      <alignment/>
      <protection/>
    </xf>
    <xf numFmtId="0" fontId="77" fillId="0" borderId="0" xfId="0" applyFont="1" applyAlignment="1">
      <alignment/>
    </xf>
    <xf numFmtId="0" fontId="0" fillId="35" borderId="10" xfId="49" applyFont="1" applyFill="1" applyBorder="1" applyAlignment="1">
      <alignment horizontal="center"/>
      <protection/>
    </xf>
    <xf numFmtId="0" fontId="27" fillId="0" borderId="10" xfId="49" applyFont="1" applyFill="1" applyBorder="1" applyAlignment="1">
      <alignment horizontal="center" vertical="center"/>
      <protection/>
    </xf>
    <xf numFmtId="0" fontId="27" fillId="34" borderId="56" xfId="49" applyFont="1" applyFill="1" applyBorder="1" applyAlignment="1">
      <alignment horizontal="center"/>
      <protection/>
    </xf>
    <xf numFmtId="0" fontId="27" fillId="0" borderId="17" xfId="49" applyFont="1" applyFill="1" applyBorder="1" applyAlignment="1">
      <alignment horizontal="center"/>
      <protection/>
    </xf>
    <xf numFmtId="0" fontId="80" fillId="35" borderId="10" xfId="49" applyFont="1" applyFill="1" applyBorder="1" applyAlignment="1">
      <alignment horizontal="center"/>
      <protection/>
    </xf>
    <xf numFmtId="0" fontId="78" fillId="35" borderId="10" xfId="49" applyFont="1" applyFill="1" applyBorder="1" applyAlignment="1">
      <alignment horizontal="center"/>
      <protection/>
    </xf>
    <xf numFmtId="49" fontId="27" fillId="0" borderId="10" xfId="49" applyNumberFormat="1" applyFont="1" applyFill="1" applyBorder="1" applyAlignment="1">
      <alignment horizontal="center" vertical="center"/>
      <protection/>
    </xf>
    <xf numFmtId="49" fontId="28" fillId="49" borderId="10" xfId="49" applyNumberFormat="1" applyFont="1" applyFill="1" applyBorder="1" applyAlignment="1">
      <alignment horizontal="center" vertical="center"/>
      <protection/>
    </xf>
    <xf numFmtId="49" fontId="27" fillId="34" borderId="10" xfId="49" applyNumberFormat="1" applyFont="1" applyFill="1" applyBorder="1" applyAlignment="1">
      <alignment horizontal="center" vertical="center"/>
      <protection/>
    </xf>
    <xf numFmtId="0" fontId="27" fillId="34" borderId="10" xfId="49" applyFont="1" applyFill="1" applyBorder="1" applyAlignment="1">
      <alignment horizontal="center" vertical="center"/>
      <protection/>
    </xf>
    <xf numFmtId="49" fontId="27" fillId="34" borderId="10" xfId="49" applyNumberFormat="1" applyFont="1" applyFill="1" applyBorder="1">
      <alignment/>
      <protection/>
    </xf>
    <xf numFmtId="49" fontId="27" fillId="0" borderId="10" xfId="49" applyNumberFormat="1" applyFont="1" applyFill="1" applyBorder="1">
      <alignment/>
      <protection/>
    </xf>
    <xf numFmtId="0" fontId="27" fillId="0" borderId="56" xfId="46" applyFont="1" applyFill="1" applyBorder="1">
      <alignment/>
      <protection/>
    </xf>
    <xf numFmtId="49" fontId="27" fillId="0" borderId="10" xfId="49" applyNumberFormat="1" applyFont="1" applyFill="1" applyBorder="1" applyAlignment="1">
      <alignment horizontal="center"/>
      <protection/>
    </xf>
    <xf numFmtId="49" fontId="2" fillId="48" borderId="16" xfId="49" applyNumberFormat="1" applyFont="1" applyFill="1" applyBorder="1" applyAlignment="1">
      <alignment/>
      <protection/>
    </xf>
    <xf numFmtId="0" fontId="16" fillId="0" borderId="0" xfId="0" applyFont="1" applyAlignment="1">
      <alignment/>
    </xf>
    <xf numFmtId="0" fontId="3" fillId="0" borderId="74" xfId="46" applyFont="1" applyBorder="1">
      <alignment/>
      <protection/>
    </xf>
    <xf numFmtId="0" fontId="3" fillId="0" borderId="75" xfId="46" applyFont="1" applyBorder="1">
      <alignment/>
      <protection/>
    </xf>
    <xf numFmtId="0" fontId="3" fillId="43" borderId="75" xfId="46" applyFont="1" applyFill="1" applyBorder="1" applyAlignment="1">
      <alignment horizontal="center" vertical="center"/>
      <protection/>
    </xf>
    <xf numFmtId="0" fontId="3" fillId="0" borderId="75" xfId="46" applyFont="1" applyFill="1" applyBorder="1" applyAlignment="1">
      <alignment horizontal="center" vertical="center"/>
      <protection/>
    </xf>
    <xf numFmtId="0" fontId="0" fillId="0" borderId="45" xfId="46" applyFont="1" applyBorder="1" applyAlignment="1">
      <alignment horizontal="center" vertical="center"/>
      <protection/>
    </xf>
    <xf numFmtId="0" fontId="0" fillId="0" borderId="0" xfId="46">
      <alignment/>
      <protection/>
    </xf>
    <xf numFmtId="0" fontId="0" fillId="0" borderId="0" xfId="46" applyFont="1">
      <alignment/>
      <protection/>
    </xf>
    <xf numFmtId="0" fontId="0" fillId="0" borderId="0" xfId="46" applyFill="1">
      <alignment/>
      <protection/>
    </xf>
    <xf numFmtId="0" fontId="0" fillId="0" borderId="0" xfId="46" applyFont="1">
      <alignment/>
      <protection/>
    </xf>
    <xf numFmtId="0" fontId="16" fillId="0" borderId="15" xfId="46" applyFont="1" applyBorder="1">
      <alignment/>
      <protection/>
    </xf>
    <xf numFmtId="0" fontId="0" fillId="0" borderId="11" xfId="46" applyFont="1" applyBorder="1">
      <alignment/>
      <protection/>
    </xf>
    <xf numFmtId="0" fontId="3" fillId="0" borderId="11" xfId="46" applyFont="1" applyBorder="1" applyAlignment="1">
      <alignment horizontal="center"/>
      <protection/>
    </xf>
    <xf numFmtId="0" fontId="3" fillId="0" borderId="11" xfId="46" applyFont="1" applyFill="1" applyBorder="1" applyAlignment="1">
      <alignment horizontal="center"/>
      <protection/>
    </xf>
    <xf numFmtId="0" fontId="3" fillId="35" borderId="11" xfId="46" applyFont="1" applyFill="1" applyBorder="1" applyAlignment="1">
      <alignment horizontal="center"/>
      <protection/>
    </xf>
    <xf numFmtId="0" fontId="3" fillId="0" borderId="53" xfId="46" applyFont="1" applyBorder="1" applyAlignment="1">
      <alignment horizontal="center"/>
      <protection/>
    </xf>
    <xf numFmtId="0" fontId="3" fillId="0" borderId="12" xfId="46" applyFont="1" applyBorder="1" applyAlignment="1">
      <alignment horizontal="center"/>
      <protection/>
    </xf>
    <xf numFmtId="49" fontId="1" fillId="40" borderId="16" xfId="46" applyNumberFormat="1" applyFont="1" applyFill="1" applyBorder="1" applyAlignment="1">
      <alignment/>
      <protection/>
    </xf>
    <xf numFmtId="0" fontId="0" fillId="35" borderId="10" xfId="46" applyFont="1" applyFill="1" applyBorder="1" applyAlignment="1">
      <alignment horizontal="center"/>
      <protection/>
    </xf>
    <xf numFmtId="0" fontId="3" fillId="0" borderId="10" xfId="46" applyFont="1" applyFill="1" applyBorder="1" applyAlignment="1">
      <alignment horizontal="center"/>
      <protection/>
    </xf>
    <xf numFmtId="0" fontId="3" fillId="50" borderId="10" xfId="46" applyFont="1" applyFill="1" applyBorder="1" applyAlignment="1">
      <alignment horizontal="center"/>
      <protection/>
    </xf>
    <xf numFmtId="0" fontId="3" fillId="46" borderId="10" xfId="46" applyFont="1" applyFill="1" applyBorder="1" applyAlignment="1">
      <alignment horizontal="center"/>
      <protection/>
    </xf>
    <xf numFmtId="0" fontId="3" fillId="0" borderId="56" xfId="46" applyFont="1" applyFill="1" applyBorder="1" applyAlignment="1">
      <alignment horizontal="center"/>
      <protection/>
    </xf>
    <xf numFmtId="0" fontId="3" fillId="46" borderId="17" xfId="46" applyFont="1" applyFill="1" applyBorder="1">
      <alignment/>
      <protection/>
    </xf>
    <xf numFmtId="0" fontId="74" fillId="35" borderId="10" xfId="46" applyFont="1" applyFill="1" applyBorder="1" applyAlignment="1">
      <alignment horizontal="center"/>
      <protection/>
    </xf>
    <xf numFmtId="0" fontId="3" fillId="0" borderId="17" xfId="46" applyFont="1" applyFill="1" applyBorder="1">
      <alignment/>
      <protection/>
    </xf>
    <xf numFmtId="0" fontId="1" fillId="0" borderId="0" xfId="0" applyFont="1" applyFill="1" applyAlignment="1">
      <alignment/>
    </xf>
    <xf numFmtId="0" fontId="3" fillId="0" borderId="17" xfId="46" applyFont="1" applyFill="1" applyBorder="1" applyAlignment="1">
      <alignment horizontal="center"/>
      <protection/>
    </xf>
    <xf numFmtId="49" fontId="1" fillId="40" borderId="18" xfId="46" applyNumberFormat="1" applyFont="1" applyFill="1" applyBorder="1" applyAlignment="1">
      <alignment/>
      <protection/>
    </xf>
    <xf numFmtId="0" fontId="74" fillId="35" borderId="19" xfId="46" applyFont="1" applyFill="1" applyBorder="1" applyAlignment="1">
      <alignment horizontal="center"/>
      <protection/>
    </xf>
    <xf numFmtId="0" fontId="3" fillId="0" borderId="19" xfId="46" applyFont="1" applyFill="1" applyBorder="1" applyAlignment="1">
      <alignment horizontal="center"/>
      <protection/>
    </xf>
    <xf numFmtId="0" fontId="3" fillId="50" borderId="19" xfId="46" applyFont="1" applyFill="1" applyBorder="1" applyAlignment="1">
      <alignment horizontal="center"/>
      <protection/>
    </xf>
    <xf numFmtId="0" fontId="3" fillId="46" borderId="19" xfId="46" applyFont="1" applyFill="1" applyBorder="1" applyAlignment="1">
      <alignment horizontal="center"/>
      <protection/>
    </xf>
    <xf numFmtId="0" fontId="3" fillId="46" borderId="67" xfId="46" applyFont="1" applyFill="1" applyBorder="1" applyAlignment="1">
      <alignment horizontal="center"/>
      <protection/>
    </xf>
    <xf numFmtId="0" fontId="3" fillId="0" borderId="20" xfId="46" applyFont="1" applyFill="1" applyBorder="1" applyAlignment="1">
      <alignment horizontal="center"/>
      <protection/>
    </xf>
    <xf numFmtId="0" fontId="0" fillId="35" borderId="19" xfId="46" applyFont="1" applyFill="1" applyBorder="1" applyAlignment="1">
      <alignment horizontal="center"/>
      <protection/>
    </xf>
    <xf numFmtId="0" fontId="3" fillId="0" borderId="67" xfId="46" applyFont="1" applyFill="1" applyBorder="1" applyAlignment="1">
      <alignment horizontal="center"/>
      <protection/>
    </xf>
    <xf numFmtId="0" fontId="3" fillId="0" borderId="20" xfId="46" applyFont="1" applyFill="1" applyBorder="1">
      <alignment/>
      <protection/>
    </xf>
    <xf numFmtId="0" fontId="16" fillId="0" borderId="0" xfId="0" applyFont="1" applyFill="1" applyAlignment="1">
      <alignment/>
    </xf>
    <xf numFmtId="49" fontId="16" fillId="0" borderId="58" xfId="46" applyNumberFormat="1" applyFont="1" applyFill="1" applyBorder="1" applyAlignment="1">
      <alignment/>
      <protection/>
    </xf>
    <xf numFmtId="0" fontId="0" fillId="0" borderId="58" xfId="46" applyFont="1" applyFill="1" applyBorder="1" applyAlignment="1">
      <alignment horizontal="center" vertical="center"/>
      <protection/>
    </xf>
    <xf numFmtId="0" fontId="0" fillId="0" borderId="58" xfId="46" applyFill="1" applyBorder="1" applyAlignment="1">
      <alignment horizontal="center"/>
      <protection/>
    </xf>
    <xf numFmtId="0" fontId="3" fillId="0" borderId="58" xfId="46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0" xfId="46" applyFont="1" applyFill="1" applyBorder="1">
      <alignment/>
      <protection/>
    </xf>
    <xf numFmtId="0" fontId="0" fillId="0" borderId="0" xfId="46" applyFill="1" applyBorder="1">
      <alignment/>
      <protection/>
    </xf>
    <xf numFmtId="0" fontId="0" fillId="0" borderId="0" xfId="46" applyFill="1" applyBorder="1" applyAlignment="1">
      <alignment horizontal="center"/>
      <protection/>
    </xf>
    <xf numFmtId="0" fontId="3" fillId="0" borderId="0" xfId="46" applyFont="1" applyFill="1" applyBorder="1" applyAlignment="1">
      <alignment horizontal="center"/>
      <protection/>
    </xf>
    <xf numFmtId="0" fontId="0" fillId="0" borderId="0" xfId="46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Border="1" applyAlignment="1">
      <alignment horizontal="center"/>
      <protection/>
    </xf>
    <xf numFmtId="0" fontId="0" fillId="0" borderId="67" xfId="46" applyBorder="1">
      <alignment/>
      <protection/>
    </xf>
    <xf numFmtId="0" fontId="0" fillId="0" borderId="46" xfId="46" applyBorder="1">
      <alignment/>
      <protection/>
    </xf>
    <xf numFmtId="0" fontId="0" fillId="0" borderId="29" xfId="0" applyFont="1" applyBorder="1" applyAlignment="1">
      <alignment/>
    </xf>
    <xf numFmtId="191" fontId="0" fillId="34" borderId="10" xfId="46" applyNumberFormat="1" applyFont="1" applyFill="1" applyBorder="1" applyAlignment="1">
      <alignment horizontal="left"/>
      <protection/>
    </xf>
    <xf numFmtId="0" fontId="0" fillId="48" borderId="10" xfId="46" applyFill="1" applyBorder="1">
      <alignment/>
      <protection/>
    </xf>
    <xf numFmtId="0" fontId="0" fillId="0" borderId="70" xfId="0" applyFont="1" applyBorder="1" applyAlignment="1">
      <alignment/>
    </xf>
    <xf numFmtId="49" fontId="0" fillId="40" borderId="10" xfId="46" applyNumberFormat="1" applyFont="1" applyFill="1" applyBorder="1" applyAlignment="1">
      <alignment horizontal="left"/>
      <protection/>
    </xf>
    <xf numFmtId="0" fontId="0" fillId="40" borderId="10" xfId="46" applyFill="1" applyBorder="1" applyAlignment="1">
      <alignment horizontal="center"/>
      <protection/>
    </xf>
    <xf numFmtId="0" fontId="0" fillId="0" borderId="0" xfId="46" applyFont="1" applyBorder="1">
      <alignment/>
      <protection/>
    </xf>
    <xf numFmtId="0" fontId="0" fillId="0" borderId="47" xfId="46" applyBorder="1">
      <alignment/>
      <protection/>
    </xf>
    <xf numFmtId="0" fontId="0" fillId="0" borderId="47" xfId="46" applyFont="1" applyBorder="1">
      <alignment/>
      <protection/>
    </xf>
    <xf numFmtId="0" fontId="0" fillId="0" borderId="42" xfId="46" applyFont="1" applyBorder="1">
      <alignment/>
      <protection/>
    </xf>
    <xf numFmtId="0" fontId="0" fillId="0" borderId="66" xfId="46" applyBorder="1">
      <alignment/>
      <protection/>
    </xf>
    <xf numFmtId="0" fontId="0" fillId="0" borderId="66" xfId="46" applyFont="1" applyBorder="1">
      <alignment/>
      <protection/>
    </xf>
    <xf numFmtId="0" fontId="0" fillId="0" borderId="66" xfId="46" applyFill="1" applyBorder="1">
      <alignment/>
      <protection/>
    </xf>
    <xf numFmtId="0" fontId="0" fillId="0" borderId="43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4" fillId="0" borderId="40" xfId="0" applyFont="1" applyBorder="1" applyAlignment="1">
      <alignment/>
    </xf>
    <xf numFmtId="0" fontId="13" fillId="0" borderId="0" xfId="0" applyFont="1" applyFill="1" applyAlignment="1">
      <alignment/>
    </xf>
    <xf numFmtId="0" fontId="3" fillId="0" borderId="69" xfId="0" applyFont="1" applyBorder="1" applyAlignment="1">
      <alignment/>
    </xf>
    <xf numFmtId="0" fontId="0" fillId="34" borderId="62" xfId="0" applyFill="1" applyBorder="1" applyAlignment="1">
      <alignment/>
    </xf>
    <xf numFmtId="0" fontId="0" fillId="0" borderId="42" xfId="0" applyFont="1" applyFill="1" applyBorder="1" applyAlignment="1">
      <alignment/>
    </xf>
    <xf numFmtId="0" fontId="74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 horizontal="right"/>
    </xf>
    <xf numFmtId="0" fontId="13" fillId="45" borderId="46" xfId="0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3" fontId="0" fillId="0" borderId="67" xfId="0" applyNumberFormat="1" applyBorder="1" applyAlignment="1">
      <alignment horizontal="right"/>
    </xf>
    <xf numFmtId="3" fontId="3" fillId="29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34" borderId="10" xfId="0" applyFill="1" applyBorder="1" applyAlignment="1">
      <alignment horizontal="right"/>
    </xf>
    <xf numFmtId="0" fontId="81" fillId="0" borderId="0" xfId="0" applyFont="1" applyAlignment="1">
      <alignment/>
    </xf>
    <xf numFmtId="0" fontId="7" fillId="35" borderId="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58" xfId="0" applyFont="1" applyBorder="1" applyAlignment="1">
      <alignment/>
    </xf>
    <xf numFmtId="0" fontId="0" fillId="34" borderId="37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13" fillId="34" borderId="23" xfId="0" applyFont="1" applyFill="1" applyBorder="1" applyAlignment="1">
      <alignment horizontal="center"/>
    </xf>
    <xf numFmtId="0" fontId="13" fillId="34" borderId="58" xfId="0" applyFont="1" applyFill="1" applyBorder="1" applyAlignment="1">
      <alignment horizontal="center"/>
    </xf>
    <xf numFmtId="0" fontId="13" fillId="34" borderId="78" xfId="0" applyFont="1" applyFill="1" applyBorder="1" applyAlignment="1">
      <alignment horizontal="center"/>
    </xf>
    <xf numFmtId="0" fontId="13" fillId="34" borderId="74" xfId="0" applyFont="1" applyFill="1" applyBorder="1" applyAlignment="1">
      <alignment horizontal="center"/>
    </xf>
    <xf numFmtId="0" fontId="13" fillId="34" borderId="75" xfId="0" applyFont="1" applyFill="1" applyBorder="1" applyAlignment="1">
      <alignment horizontal="center"/>
    </xf>
    <xf numFmtId="0" fontId="13" fillId="34" borderId="4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22" borderId="17" xfId="0" applyFont="1" applyFill="1" applyBorder="1" applyAlignment="1">
      <alignment horizontal="center"/>
    </xf>
    <xf numFmtId="0" fontId="13" fillId="40" borderId="37" xfId="0" applyFont="1" applyFill="1" applyBorder="1" applyAlignment="1">
      <alignment horizontal="center" wrapText="1"/>
    </xf>
    <xf numFmtId="0" fontId="13" fillId="40" borderId="72" xfId="0" applyFont="1" applyFill="1" applyBorder="1" applyAlignment="1">
      <alignment horizontal="center" wrapText="1"/>
    </xf>
    <xf numFmtId="0" fontId="13" fillId="40" borderId="44" xfId="0" applyFont="1" applyFill="1" applyBorder="1" applyAlignment="1">
      <alignment horizontal="center" wrapText="1"/>
    </xf>
    <xf numFmtId="164" fontId="3" fillId="36" borderId="72" xfId="0" applyNumberFormat="1" applyFont="1" applyFill="1" applyBorder="1" applyAlignment="1">
      <alignment horizontal="right"/>
    </xf>
    <xf numFmtId="164" fontId="3" fillId="36" borderId="44" xfId="0" applyNumberFormat="1" applyFont="1" applyFill="1" applyBorder="1" applyAlignment="1">
      <alignment horizontal="right"/>
    </xf>
    <xf numFmtId="164" fontId="3" fillId="37" borderId="72" xfId="0" applyNumberFormat="1" applyFont="1" applyFill="1" applyBorder="1" applyAlignment="1">
      <alignment horizontal="right"/>
    </xf>
    <xf numFmtId="164" fontId="3" fillId="37" borderId="44" xfId="0" applyNumberFormat="1" applyFont="1" applyFill="1" applyBorder="1" applyAlignment="1">
      <alignment horizontal="right"/>
    </xf>
    <xf numFmtId="164" fontId="3" fillId="34" borderId="72" xfId="0" applyNumberFormat="1" applyFont="1" applyFill="1" applyBorder="1" applyAlignment="1">
      <alignment horizontal="right"/>
    </xf>
    <xf numFmtId="164" fontId="3" fillId="34" borderId="44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9" xfId="49" applyFont="1" applyBorder="1" applyAlignment="1">
      <alignment vertical="center" textRotation="90"/>
      <protection/>
    </xf>
    <xf numFmtId="0" fontId="0" fillId="0" borderId="26" xfId="49" applyFont="1" applyBorder="1" applyAlignment="1">
      <alignment vertical="center" textRotation="90"/>
      <protection/>
    </xf>
    <xf numFmtId="0" fontId="0" fillId="0" borderId="26" xfId="0" applyFont="1" applyBorder="1" applyAlignment="1">
      <alignment vertical="center" textRotation="90"/>
    </xf>
    <xf numFmtId="0" fontId="0" fillId="0" borderId="28" xfId="0" applyFont="1" applyBorder="1" applyAlignment="1">
      <alignment vertical="center" textRotation="90"/>
    </xf>
    <xf numFmtId="0" fontId="2" fillId="0" borderId="10" xfId="49" applyFont="1" applyBorder="1" applyAlignment="1">
      <alignment horizontal="center" textRotation="90" wrapText="1"/>
      <protection/>
    </xf>
    <xf numFmtId="0" fontId="22" fillId="0" borderId="10" xfId="49" applyBorder="1" applyAlignment="1">
      <alignment horizontal="center" textRotation="90" wrapText="1"/>
      <protection/>
    </xf>
    <xf numFmtId="0" fontId="0" fillId="0" borderId="19" xfId="46" applyFont="1" applyBorder="1" applyAlignment="1">
      <alignment horizontal="center" vertical="center" textRotation="90"/>
      <protection/>
    </xf>
    <xf numFmtId="0" fontId="0" fillId="0" borderId="26" xfId="46" applyBorder="1" applyAlignment="1">
      <alignment horizontal="center" vertical="center" textRotation="90"/>
      <protection/>
    </xf>
    <xf numFmtId="0" fontId="1" fillId="0" borderId="19" xfId="49" applyFont="1" applyBorder="1" applyAlignment="1">
      <alignment vertical="center" textRotation="90"/>
      <protection/>
    </xf>
    <xf numFmtId="0" fontId="0" fillId="0" borderId="26" xfId="0" applyBorder="1" applyAlignment="1">
      <alignment vertical="center" textRotation="90"/>
    </xf>
    <xf numFmtId="0" fontId="0" fillId="0" borderId="28" xfId="0" applyBorder="1" applyAlignment="1">
      <alignment vertical="center" textRotation="90"/>
    </xf>
    <xf numFmtId="0" fontId="22" fillId="0" borderId="19" xfId="49" applyBorder="1" applyAlignment="1">
      <alignment vertical="center" textRotation="90"/>
      <protection/>
    </xf>
    <xf numFmtId="0" fontId="22" fillId="0" borderId="26" xfId="49" applyBorder="1" applyAlignment="1">
      <alignment vertical="center" textRotation="90"/>
      <protection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19" xfId="49" applyFont="1" applyBorder="1" applyAlignment="1">
      <alignment horizontal="center" vertical="center" textRotation="90" wrapText="1"/>
      <protection/>
    </xf>
    <xf numFmtId="0" fontId="0" fillId="0" borderId="26" xfId="49" applyFont="1" applyBorder="1" applyAlignment="1">
      <alignment horizontal="center" vertical="center" textRotation="90" wrapText="1"/>
      <protection/>
    </xf>
    <xf numFmtId="0" fontId="0" fillId="0" borderId="28" xfId="0" applyFont="1" applyBorder="1" applyAlignment="1">
      <alignment horizontal="center" vertical="center" textRotation="90" wrapText="1"/>
    </xf>
    <xf numFmtId="0" fontId="29" fillId="0" borderId="19" xfId="49" applyFont="1" applyBorder="1" applyAlignment="1">
      <alignment vertical="center" textRotation="90"/>
      <protection/>
    </xf>
    <xf numFmtId="0" fontId="29" fillId="0" borderId="26" xfId="49" applyFont="1" applyBorder="1" applyAlignment="1">
      <alignment vertical="center" textRotation="90"/>
      <protection/>
    </xf>
    <xf numFmtId="0" fontId="29" fillId="0" borderId="28" xfId="0" applyFont="1" applyBorder="1" applyAlignment="1">
      <alignment vertical="center" textRotation="90"/>
    </xf>
    <xf numFmtId="0" fontId="0" fillId="0" borderId="28" xfId="49" applyFont="1" applyBorder="1" applyAlignment="1">
      <alignment horizontal="center" vertical="center" textRotation="90" wrapText="1"/>
      <protection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_List1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734"/>
  <sheetViews>
    <sheetView tabSelected="1" zoomScale="120" zoomScaleNormal="120" workbookViewId="0" topLeftCell="A1">
      <selection activeCell="B1" sqref="B1"/>
    </sheetView>
  </sheetViews>
  <sheetFormatPr defaultColWidth="9.00390625" defaultRowHeight="12.75"/>
  <cols>
    <col min="1" max="1" width="20.125" style="36" customWidth="1"/>
    <col min="2" max="3" width="12.75390625" style="36" customWidth="1"/>
    <col min="4" max="4" width="11.00390625" style="36" customWidth="1"/>
    <col min="5" max="5" width="13.125" style="36" customWidth="1"/>
    <col min="6" max="6" width="32.875" style="36" customWidth="1"/>
    <col min="7" max="7" width="3.875" style="36" customWidth="1"/>
    <col min="8" max="10" width="9.125" style="36" customWidth="1"/>
    <col min="11" max="11" width="23.875" style="36" customWidth="1"/>
    <col min="12" max="16384" width="9.125" style="36" customWidth="1"/>
  </cols>
  <sheetData>
    <row r="1" spans="1:6" ht="20.25">
      <c r="A1" s="139" t="s">
        <v>338</v>
      </c>
      <c r="B1" s="558" t="s">
        <v>978</v>
      </c>
      <c r="C1" s="79"/>
      <c r="D1" s="79"/>
      <c r="E1" s="79"/>
      <c r="F1" s="79"/>
    </row>
    <row r="2" spans="1:7" ht="18">
      <c r="A2" s="140" t="s">
        <v>339</v>
      </c>
      <c r="B2" s="105"/>
      <c r="C2" s="105"/>
      <c r="D2" s="105"/>
      <c r="E2" s="105"/>
      <c r="F2" s="105"/>
      <c r="G2" s="105"/>
    </row>
    <row r="3" spans="1:7" ht="18.75" thickBot="1">
      <c r="A3" s="140"/>
      <c r="B3" s="105"/>
      <c r="C3" s="105"/>
      <c r="D3" s="105"/>
      <c r="E3" s="105"/>
      <c r="F3" s="105"/>
      <c r="G3" s="105"/>
    </row>
    <row r="4" spans="1:7" ht="18.75" thickBot="1">
      <c r="A4" s="565" t="s">
        <v>337</v>
      </c>
      <c r="B4" s="566"/>
      <c r="C4" s="566"/>
      <c r="D4" s="566"/>
      <c r="E4" s="566"/>
      <c r="F4" s="567"/>
      <c r="G4" s="105"/>
    </row>
    <row r="5" spans="1:8" ht="18.75" thickBot="1">
      <c r="A5" s="568"/>
      <c r="B5" s="569"/>
      <c r="C5" s="569"/>
      <c r="D5" s="569"/>
      <c r="E5" s="569"/>
      <c r="F5" s="570"/>
      <c r="G5" s="105"/>
      <c r="H5" s="141"/>
    </row>
    <row r="6" spans="1:7" ht="18.75" thickBot="1">
      <c r="A6" s="140"/>
      <c r="B6" s="105"/>
      <c r="C6" s="105"/>
      <c r="D6" s="105"/>
      <c r="E6" s="105"/>
      <c r="F6" s="105"/>
      <c r="G6" s="105"/>
    </row>
    <row r="7" spans="1:6" s="2" customFormat="1" ht="12.75">
      <c r="A7" s="571" t="s">
        <v>43</v>
      </c>
      <c r="B7" s="49" t="s">
        <v>44</v>
      </c>
      <c r="C7" s="49" t="s">
        <v>44</v>
      </c>
      <c r="D7" s="49" t="s">
        <v>45</v>
      </c>
      <c r="E7" s="49" t="s">
        <v>89</v>
      </c>
      <c r="F7" s="573" t="s">
        <v>46</v>
      </c>
    </row>
    <row r="8" spans="1:6" s="2" customFormat="1" ht="15.75" customHeight="1">
      <c r="A8" s="572"/>
      <c r="B8" s="37" t="s">
        <v>79</v>
      </c>
      <c r="C8" s="37" t="s">
        <v>47</v>
      </c>
      <c r="D8" s="37" t="s">
        <v>47</v>
      </c>
      <c r="E8" s="37" t="s">
        <v>47</v>
      </c>
      <c r="F8" s="574"/>
    </row>
    <row r="9" spans="1:6" ht="12.75">
      <c r="A9" s="62">
        <v>1</v>
      </c>
      <c r="B9" s="35"/>
      <c r="C9" s="35"/>
      <c r="D9" s="35"/>
      <c r="E9" s="35"/>
      <c r="F9" s="262" t="s">
        <v>501</v>
      </c>
    </row>
    <row r="10" spans="1:6" ht="12.75">
      <c r="A10" s="305" t="s">
        <v>58</v>
      </c>
      <c r="B10" s="35"/>
      <c r="C10" s="35"/>
      <c r="D10" s="35"/>
      <c r="E10" s="35"/>
      <c r="F10" s="18"/>
    </row>
    <row r="11" spans="1:6" ht="12.75">
      <c r="A11" s="17" t="s">
        <v>83</v>
      </c>
      <c r="B11" s="42">
        <v>1221</v>
      </c>
      <c r="C11" s="42">
        <v>10989</v>
      </c>
      <c r="D11" s="42">
        <v>4233</v>
      </c>
      <c r="E11" s="61">
        <v>15222</v>
      </c>
      <c r="F11" s="18" t="s">
        <v>65</v>
      </c>
    </row>
    <row r="12" spans="1:6" ht="12.75">
      <c r="A12" s="17" t="s">
        <v>84</v>
      </c>
      <c r="B12" s="35">
        <v>126</v>
      </c>
      <c r="C12" s="35">
        <v>920</v>
      </c>
      <c r="D12" s="35">
        <v>165</v>
      </c>
      <c r="E12" s="61">
        <v>1085</v>
      </c>
      <c r="F12" s="18"/>
    </row>
    <row r="13" spans="1:6" ht="12.75">
      <c r="A13" s="17" t="s">
        <v>85</v>
      </c>
      <c r="B13" s="35">
        <v>152</v>
      </c>
      <c r="C13" s="35">
        <v>760</v>
      </c>
      <c r="D13" s="35">
        <v>128</v>
      </c>
      <c r="E13" s="34">
        <v>888</v>
      </c>
      <c r="F13" s="18"/>
    </row>
    <row r="14" spans="1:6" ht="12.75">
      <c r="A14" s="17" t="s">
        <v>86</v>
      </c>
      <c r="B14" s="35">
        <v>159</v>
      </c>
      <c r="C14" s="35">
        <v>811</v>
      </c>
      <c r="D14" s="35">
        <v>431</v>
      </c>
      <c r="E14" s="61">
        <v>1242</v>
      </c>
      <c r="F14" s="18"/>
    </row>
    <row r="15" spans="1:6" ht="12.75">
      <c r="A15" s="17" t="s">
        <v>87</v>
      </c>
      <c r="B15" s="35">
        <v>130</v>
      </c>
      <c r="C15" s="42">
        <v>1092</v>
      </c>
      <c r="D15" s="35">
        <v>137</v>
      </c>
      <c r="E15" s="61">
        <v>1229</v>
      </c>
      <c r="F15" s="18"/>
    </row>
    <row r="16" spans="1:6" ht="12.75">
      <c r="A16" s="17" t="s">
        <v>11</v>
      </c>
      <c r="B16" s="35">
        <v>155</v>
      </c>
      <c r="C16" s="42">
        <v>1163</v>
      </c>
      <c r="D16" s="35">
        <v>445</v>
      </c>
      <c r="E16" s="61">
        <v>1608</v>
      </c>
      <c r="F16" s="18"/>
    </row>
    <row r="17" spans="1:6" ht="12.75">
      <c r="A17" s="17" t="s">
        <v>88</v>
      </c>
      <c r="B17" s="35">
        <v>418</v>
      </c>
      <c r="C17" s="42">
        <v>2550</v>
      </c>
      <c r="D17" s="35">
        <v>536</v>
      </c>
      <c r="E17" s="61">
        <v>3086</v>
      </c>
      <c r="F17" s="18" t="s">
        <v>51</v>
      </c>
    </row>
    <row r="18" spans="1:6" ht="12.75">
      <c r="A18" s="15" t="s">
        <v>90</v>
      </c>
      <c r="B18" s="295">
        <f>SUM(B11:B17)</f>
        <v>2361</v>
      </c>
      <c r="C18" s="295">
        <f>SUM(C11:C17)</f>
        <v>18285</v>
      </c>
      <c r="D18" s="295">
        <f>SUM(D11:D17)</f>
        <v>6075</v>
      </c>
      <c r="E18" s="48">
        <f>SUM(E11:E17)</f>
        <v>24360</v>
      </c>
      <c r="F18" s="114" t="s">
        <v>51</v>
      </c>
    </row>
    <row r="19" spans="1:6" ht="12.75">
      <c r="A19" s="15" t="s">
        <v>506</v>
      </c>
      <c r="B19" s="35"/>
      <c r="C19" s="35"/>
      <c r="D19" s="35"/>
      <c r="E19" s="136">
        <v>48720</v>
      </c>
      <c r="F19" s="122"/>
    </row>
    <row r="20" spans="1:6" ht="12.75">
      <c r="A20" s="15"/>
      <c r="B20" s="35"/>
      <c r="C20" s="35"/>
      <c r="D20" s="35"/>
      <c r="E20" s="48"/>
      <c r="F20" s="114"/>
    </row>
    <row r="21" spans="1:6" ht="12.75">
      <c r="A21" s="15"/>
      <c r="B21" s="35"/>
      <c r="C21" s="35"/>
      <c r="D21" s="35"/>
      <c r="E21" s="51"/>
      <c r="F21" s="114"/>
    </row>
    <row r="22" spans="1:6" ht="12.75">
      <c r="A22" s="62">
        <v>2</v>
      </c>
      <c r="B22" s="35"/>
      <c r="C22" s="35"/>
      <c r="D22" s="35"/>
      <c r="E22" s="35"/>
      <c r="F22" s="167"/>
    </row>
    <row r="23" spans="1:6" ht="12.75">
      <c r="A23" s="50" t="s">
        <v>58</v>
      </c>
      <c r="B23" s="35"/>
      <c r="C23" s="35"/>
      <c r="D23" s="35"/>
      <c r="E23" s="35"/>
      <c r="F23" s="114"/>
    </row>
    <row r="24" spans="1:6" ht="12.75">
      <c r="A24" s="17" t="s">
        <v>91</v>
      </c>
      <c r="B24" s="35">
        <v>148</v>
      </c>
      <c r="C24" s="35">
        <v>814</v>
      </c>
      <c r="D24" s="35">
        <v>128</v>
      </c>
      <c r="E24" s="35">
        <v>942</v>
      </c>
      <c r="F24" s="114"/>
    </row>
    <row r="25" spans="1:6" ht="12.75">
      <c r="A25" s="17" t="s">
        <v>92</v>
      </c>
      <c r="B25" s="35">
        <v>344</v>
      </c>
      <c r="C25" s="42">
        <v>1754</v>
      </c>
      <c r="D25" s="35">
        <v>669</v>
      </c>
      <c r="E25" s="42">
        <v>2423</v>
      </c>
      <c r="F25" s="114"/>
    </row>
    <row r="26" spans="1:6" ht="12.75">
      <c r="A26" s="17" t="s">
        <v>93</v>
      </c>
      <c r="B26" s="35">
        <v>101</v>
      </c>
      <c r="C26" s="42">
        <v>1136</v>
      </c>
      <c r="D26" s="35">
        <v>122</v>
      </c>
      <c r="E26" s="42">
        <v>1258</v>
      </c>
      <c r="F26" s="114"/>
    </row>
    <row r="27" spans="1:6" ht="12.75">
      <c r="A27" s="17" t="s">
        <v>94</v>
      </c>
      <c r="B27" s="309">
        <v>816</v>
      </c>
      <c r="C27" s="309">
        <v>8291</v>
      </c>
      <c r="D27" s="309">
        <v>3496</v>
      </c>
      <c r="E27" s="42">
        <v>11787</v>
      </c>
      <c r="F27" s="114" t="s">
        <v>571</v>
      </c>
    </row>
    <row r="28" spans="1:6" ht="12.75">
      <c r="A28" s="15" t="s">
        <v>90</v>
      </c>
      <c r="B28" s="306">
        <f>SUM(B24:B27)</f>
        <v>1409</v>
      </c>
      <c r="C28" s="295">
        <f>SUM(C24:C27)</f>
        <v>11995</v>
      </c>
      <c r="D28" s="295">
        <f>SUM(D24:D27)</f>
        <v>4415</v>
      </c>
      <c r="E28" s="51">
        <f>SUM(E24:E27)</f>
        <v>16410</v>
      </c>
      <c r="F28" s="114"/>
    </row>
    <row r="29" spans="1:6" ht="12.75">
      <c r="A29" s="15" t="s">
        <v>506</v>
      </c>
      <c r="B29" s="42"/>
      <c r="C29" s="35"/>
      <c r="D29" s="35"/>
      <c r="E29" s="51">
        <v>32820</v>
      </c>
      <c r="F29" s="114"/>
    </row>
    <row r="30" spans="1:6" ht="12.75">
      <c r="A30" s="15"/>
      <c r="B30" s="42"/>
      <c r="C30" s="35"/>
      <c r="D30" s="35"/>
      <c r="E30" s="51"/>
      <c r="F30" s="114"/>
    </row>
    <row r="31" spans="1:6" ht="12.75">
      <c r="A31" s="15"/>
      <c r="B31" s="35"/>
      <c r="C31" s="35"/>
      <c r="D31" s="35"/>
      <c r="E31" s="51"/>
      <c r="F31" s="167"/>
    </row>
    <row r="32" spans="1:6" ht="12.75">
      <c r="A32" s="62">
        <v>3</v>
      </c>
      <c r="B32" s="35"/>
      <c r="C32" s="42"/>
      <c r="D32" s="42"/>
      <c r="E32" s="35"/>
      <c r="F32" s="114"/>
    </row>
    <row r="33" spans="1:6" ht="12.75">
      <c r="A33" s="50" t="s">
        <v>58</v>
      </c>
      <c r="B33" s="35"/>
      <c r="C33" s="42"/>
      <c r="D33" s="42"/>
      <c r="E33" s="35"/>
      <c r="F33" s="114"/>
    </row>
    <row r="34" spans="1:6" ht="12.75">
      <c r="A34" s="17" t="s">
        <v>96</v>
      </c>
      <c r="B34" s="35">
        <v>495</v>
      </c>
      <c r="C34" s="42">
        <v>4700</v>
      </c>
      <c r="D34" s="42">
        <v>2766</v>
      </c>
      <c r="E34" s="42">
        <v>7466</v>
      </c>
      <c r="F34" s="114"/>
    </row>
    <row r="35" spans="1:6" ht="12.75">
      <c r="A35" s="17" t="s">
        <v>97</v>
      </c>
      <c r="B35" s="35">
        <v>452</v>
      </c>
      <c r="C35" s="42">
        <v>1797</v>
      </c>
      <c r="D35" s="42">
        <v>129</v>
      </c>
      <c r="E35" s="42">
        <v>1926</v>
      </c>
      <c r="F35" s="114"/>
    </row>
    <row r="36" spans="1:6" ht="12.75">
      <c r="A36" s="17" t="s">
        <v>98</v>
      </c>
      <c r="B36" s="35">
        <v>241</v>
      </c>
      <c r="C36" s="42">
        <v>1567</v>
      </c>
      <c r="D36" s="42">
        <v>227</v>
      </c>
      <c r="E36" s="42">
        <v>1794</v>
      </c>
      <c r="F36" s="114"/>
    </row>
    <row r="37" spans="1:6" ht="12.75">
      <c r="A37" s="17" t="s">
        <v>99</v>
      </c>
      <c r="B37" s="35">
        <v>215</v>
      </c>
      <c r="C37" s="42">
        <v>1398</v>
      </c>
      <c r="D37" s="42">
        <v>533</v>
      </c>
      <c r="E37" s="42">
        <v>1931</v>
      </c>
      <c r="F37" s="114"/>
    </row>
    <row r="38" spans="1:6" ht="12.75">
      <c r="A38" s="17" t="s">
        <v>48</v>
      </c>
      <c r="B38" s="35">
        <v>85</v>
      </c>
      <c r="C38" s="42">
        <v>332</v>
      </c>
      <c r="D38" s="42">
        <v>198</v>
      </c>
      <c r="E38" s="35">
        <v>530</v>
      </c>
      <c r="F38" s="114" t="s">
        <v>570</v>
      </c>
    </row>
    <row r="39" spans="1:6" ht="12.75">
      <c r="A39" s="15" t="s">
        <v>20</v>
      </c>
      <c r="B39" s="306">
        <f>SUM(B34:B38)</f>
        <v>1488</v>
      </c>
      <c r="C39" s="295">
        <f>SUM(C34:C38)</f>
        <v>9794</v>
      </c>
      <c r="D39" s="295">
        <f>SUM(D34:D38)</f>
        <v>3853</v>
      </c>
      <c r="E39" s="51">
        <f>SUM(E34:E38)</f>
        <v>13647</v>
      </c>
      <c r="F39" s="114"/>
    </row>
    <row r="40" spans="1:6" ht="12.75">
      <c r="A40" s="15" t="s">
        <v>506</v>
      </c>
      <c r="B40" s="35"/>
      <c r="C40" s="42"/>
      <c r="D40" s="42"/>
      <c r="E40" s="51">
        <v>27294</v>
      </c>
      <c r="F40" s="114"/>
    </row>
    <row r="41" spans="1:6" ht="12.75">
      <c r="A41" s="15"/>
      <c r="B41" s="35"/>
      <c r="C41" s="42"/>
      <c r="D41" s="42"/>
      <c r="E41" s="51"/>
      <c r="F41" s="114"/>
    </row>
    <row r="42" spans="1:6" ht="12.75">
      <c r="A42" s="15"/>
      <c r="B42" s="35"/>
      <c r="C42" s="42"/>
      <c r="D42" s="42"/>
      <c r="E42" s="51"/>
      <c r="F42" s="114"/>
    </row>
    <row r="43" spans="1:6" ht="12.75">
      <c r="A43" s="62">
        <v>4</v>
      </c>
      <c r="B43" s="35"/>
      <c r="C43" s="42"/>
      <c r="D43" s="42"/>
      <c r="E43" s="35"/>
      <c r="F43" s="167"/>
    </row>
    <row r="44" spans="1:6" ht="12.75">
      <c r="A44" s="50" t="s">
        <v>58</v>
      </c>
      <c r="B44" s="35"/>
      <c r="C44" s="42"/>
      <c r="D44" s="42"/>
      <c r="E44" s="35"/>
      <c r="F44" s="114"/>
    </row>
    <row r="45" spans="1:6" ht="12.75">
      <c r="A45" s="17" t="s">
        <v>101</v>
      </c>
      <c r="B45" s="42">
        <v>1517</v>
      </c>
      <c r="C45" s="42">
        <v>6748</v>
      </c>
      <c r="D45" s="42">
        <v>116</v>
      </c>
      <c r="E45" s="42">
        <v>6864</v>
      </c>
      <c r="F45" s="114"/>
    </row>
    <row r="46" spans="1:6" ht="12.75">
      <c r="A46" s="17" t="s">
        <v>49</v>
      </c>
      <c r="B46" s="35">
        <v>143</v>
      </c>
      <c r="C46" s="42">
        <v>716</v>
      </c>
      <c r="D46" s="42">
        <v>337</v>
      </c>
      <c r="E46" s="42">
        <v>1053</v>
      </c>
      <c r="F46" s="114" t="s">
        <v>742</v>
      </c>
    </row>
    <row r="47" spans="1:6" ht="12.75">
      <c r="A47" s="17" t="s">
        <v>102</v>
      </c>
      <c r="B47" s="35">
        <v>218</v>
      </c>
      <c r="C47" s="42">
        <v>1897</v>
      </c>
      <c r="D47" s="42">
        <v>396</v>
      </c>
      <c r="E47" s="42">
        <v>2293</v>
      </c>
      <c r="F47" s="114"/>
    </row>
    <row r="48" spans="1:6" ht="12.75">
      <c r="A48" s="17" t="s">
        <v>103</v>
      </c>
      <c r="B48" s="35">
        <v>252</v>
      </c>
      <c r="C48" s="42">
        <v>1512</v>
      </c>
      <c r="D48" s="42">
        <v>526</v>
      </c>
      <c r="E48" s="42">
        <v>2038</v>
      </c>
      <c r="F48" s="114"/>
    </row>
    <row r="49" spans="1:6" ht="12.75">
      <c r="A49" s="17" t="s">
        <v>104</v>
      </c>
      <c r="B49" s="35">
        <v>191</v>
      </c>
      <c r="C49" s="42">
        <v>959</v>
      </c>
      <c r="D49" s="42">
        <v>308</v>
      </c>
      <c r="E49" s="42">
        <v>1267</v>
      </c>
      <c r="F49" s="114" t="s">
        <v>719</v>
      </c>
    </row>
    <row r="50" spans="1:6" ht="12.75">
      <c r="A50" s="17" t="s">
        <v>105</v>
      </c>
      <c r="B50" s="35">
        <v>86</v>
      </c>
      <c r="C50" s="42">
        <v>434</v>
      </c>
      <c r="D50" s="42">
        <v>575</v>
      </c>
      <c r="E50" s="42">
        <v>1009</v>
      </c>
      <c r="F50" s="114" t="s">
        <v>719</v>
      </c>
    </row>
    <row r="51" spans="1:6" ht="12.75">
      <c r="A51" s="17" t="s">
        <v>106</v>
      </c>
      <c r="B51" s="35">
        <v>589</v>
      </c>
      <c r="C51" s="42">
        <v>3964</v>
      </c>
      <c r="D51" s="42">
        <v>1304</v>
      </c>
      <c r="E51" s="42">
        <v>5268</v>
      </c>
      <c r="F51" s="114" t="s">
        <v>594</v>
      </c>
    </row>
    <row r="52" spans="1:6" ht="12.75">
      <c r="A52" s="17" t="s">
        <v>107</v>
      </c>
      <c r="B52" s="35">
        <v>109</v>
      </c>
      <c r="C52" s="42">
        <v>654</v>
      </c>
      <c r="D52" s="42">
        <v>150</v>
      </c>
      <c r="E52" s="35">
        <f>C52+D52</f>
        <v>804</v>
      </c>
      <c r="F52" s="114"/>
    </row>
    <row r="53" spans="1:6" ht="12.75">
      <c r="A53" s="17" t="s">
        <v>108</v>
      </c>
      <c r="B53" s="35">
        <v>115</v>
      </c>
      <c r="C53" s="42">
        <v>690</v>
      </c>
      <c r="D53" s="42">
        <v>159</v>
      </c>
      <c r="E53" s="35">
        <f>C53+D53</f>
        <v>849</v>
      </c>
      <c r="F53" s="114"/>
    </row>
    <row r="54" spans="1:6" ht="12.75">
      <c r="A54" s="15" t="s">
        <v>90</v>
      </c>
      <c r="B54" s="295">
        <f>SUM(B45:B53)</f>
        <v>3220</v>
      </c>
      <c r="C54" s="295">
        <f>SUM(C45:C53)</f>
        <v>17574</v>
      </c>
      <c r="D54" s="295">
        <f>SUM(D45:D53)</f>
        <v>3871</v>
      </c>
      <c r="E54" s="51">
        <v>21445</v>
      </c>
      <c r="F54" s="114"/>
    </row>
    <row r="55" spans="1:6" ht="12.75">
      <c r="A55" s="15" t="s">
        <v>506</v>
      </c>
      <c r="B55" s="35"/>
      <c r="C55" s="42"/>
      <c r="D55" s="42"/>
      <c r="E55" s="51">
        <v>42890</v>
      </c>
      <c r="F55" s="114"/>
    </row>
    <row r="56" spans="1:6" ht="12.75">
      <c r="A56" s="15"/>
      <c r="B56" s="35"/>
      <c r="C56" s="42"/>
      <c r="D56" s="42"/>
      <c r="E56" s="51"/>
      <c r="F56" s="114"/>
    </row>
    <row r="57" spans="1:6" ht="12.75">
      <c r="A57" s="15"/>
      <c r="B57" s="35"/>
      <c r="C57" s="42"/>
      <c r="D57" s="42"/>
      <c r="E57" s="51"/>
      <c r="F57" s="114"/>
    </row>
    <row r="58" spans="1:6" ht="12.75">
      <c r="A58" s="62">
        <v>5</v>
      </c>
      <c r="B58" s="35"/>
      <c r="C58" s="42"/>
      <c r="D58" s="42"/>
      <c r="E58" s="35"/>
      <c r="F58" s="167"/>
    </row>
    <row r="59" spans="1:6" ht="12.75">
      <c r="A59" s="50" t="s">
        <v>58</v>
      </c>
      <c r="B59" s="35"/>
      <c r="C59" s="42"/>
      <c r="D59" s="42"/>
      <c r="E59" s="35"/>
      <c r="F59" s="114"/>
    </row>
    <row r="60" spans="1:6" ht="12.75">
      <c r="A60" s="17" t="s">
        <v>109</v>
      </c>
      <c r="B60" s="35">
        <v>468</v>
      </c>
      <c r="C60" s="42">
        <v>3038</v>
      </c>
      <c r="D60" s="42">
        <v>1126</v>
      </c>
      <c r="E60" s="42">
        <v>4164</v>
      </c>
      <c r="F60" s="114"/>
    </row>
    <row r="61" spans="1:6" ht="12.75">
      <c r="A61" s="17" t="s">
        <v>110</v>
      </c>
      <c r="B61" s="35">
        <v>200</v>
      </c>
      <c r="C61" s="42">
        <v>1100</v>
      </c>
      <c r="D61" s="42">
        <v>398</v>
      </c>
      <c r="E61" s="42">
        <v>1498</v>
      </c>
      <c r="F61" s="114"/>
    </row>
    <row r="62" spans="1:6" ht="12.75">
      <c r="A62" s="35" t="s">
        <v>111</v>
      </c>
      <c r="B62" s="40">
        <v>305</v>
      </c>
      <c r="C62" s="40">
        <f>B62*6.3</f>
        <v>1921.5</v>
      </c>
      <c r="D62" s="40">
        <v>684</v>
      </c>
      <c r="E62" s="40">
        <f>C62+D62</f>
        <v>2605.5</v>
      </c>
      <c r="F62" s="123" t="s">
        <v>604</v>
      </c>
    </row>
    <row r="63" spans="1:6" ht="12.75">
      <c r="A63" s="17" t="s">
        <v>49</v>
      </c>
      <c r="B63" s="35">
        <v>81</v>
      </c>
      <c r="C63" s="42">
        <v>409</v>
      </c>
      <c r="D63" s="42">
        <v>192</v>
      </c>
      <c r="E63" s="35">
        <v>601</v>
      </c>
      <c r="F63" s="114" t="s">
        <v>114</v>
      </c>
    </row>
    <row r="64" spans="1:6" ht="12.75">
      <c r="A64" s="17" t="s">
        <v>112</v>
      </c>
      <c r="B64" s="35">
        <v>484</v>
      </c>
      <c r="C64" s="42">
        <v>2178</v>
      </c>
      <c r="D64" s="42">
        <v>1427</v>
      </c>
      <c r="E64" s="42">
        <v>3605</v>
      </c>
      <c r="F64" s="115"/>
    </row>
    <row r="65" spans="1:6" ht="12.75">
      <c r="A65" s="15" t="s">
        <v>90</v>
      </c>
      <c r="B65" s="306">
        <f>SUM(B60:B64)</f>
        <v>1538</v>
      </c>
      <c r="C65" s="295">
        <f>SUM(C60:C64)</f>
        <v>8646.5</v>
      </c>
      <c r="D65" s="295">
        <f>SUM(D60:D64)</f>
        <v>3827</v>
      </c>
      <c r="E65" s="51">
        <f>SUM(E60:E64)</f>
        <v>12473.5</v>
      </c>
      <c r="F65" s="114"/>
    </row>
    <row r="66" spans="1:6" ht="12.75">
      <c r="A66" s="15" t="s">
        <v>506</v>
      </c>
      <c r="B66" s="35"/>
      <c r="C66" s="42"/>
      <c r="D66" s="42"/>
      <c r="E66" s="51">
        <v>24948</v>
      </c>
      <c r="F66" s="114"/>
    </row>
    <row r="67" spans="1:6" ht="12.75">
      <c r="A67" s="15"/>
      <c r="B67" s="35"/>
      <c r="C67" s="42"/>
      <c r="D67" s="42"/>
      <c r="E67" s="51"/>
      <c r="F67" s="114"/>
    </row>
    <row r="68" spans="1:6" ht="12.75">
      <c r="A68" s="15"/>
      <c r="B68" s="35"/>
      <c r="C68" s="42"/>
      <c r="D68" s="42"/>
      <c r="E68" s="51"/>
      <c r="F68" s="114"/>
    </row>
    <row r="69" spans="1:6" ht="12.75">
      <c r="A69" s="62">
        <v>6</v>
      </c>
      <c r="B69" s="35"/>
      <c r="C69" s="42"/>
      <c r="D69" s="42"/>
      <c r="E69" s="35"/>
      <c r="F69" s="167"/>
    </row>
    <row r="70" spans="1:6" ht="12.75">
      <c r="A70" s="50" t="s">
        <v>58</v>
      </c>
      <c r="B70" s="35"/>
      <c r="C70" s="42"/>
      <c r="D70" s="42"/>
      <c r="E70" s="35" t="s">
        <v>51</v>
      </c>
      <c r="F70" s="264"/>
    </row>
    <row r="71" spans="1:6" ht="12.75">
      <c r="A71" s="17" t="s">
        <v>116</v>
      </c>
      <c r="B71" s="282">
        <v>596</v>
      </c>
      <c r="C71" s="42">
        <v>4470</v>
      </c>
      <c r="D71" s="42">
        <v>1369</v>
      </c>
      <c r="E71" s="42">
        <v>5839</v>
      </c>
      <c r="F71" s="114" t="s">
        <v>577</v>
      </c>
    </row>
    <row r="72" spans="1:6" ht="12.75">
      <c r="A72" s="17" t="s">
        <v>105</v>
      </c>
      <c r="B72" s="35">
        <v>144</v>
      </c>
      <c r="C72" s="42">
        <v>727</v>
      </c>
      <c r="D72" s="42">
        <v>102</v>
      </c>
      <c r="E72" s="35">
        <v>829</v>
      </c>
      <c r="F72" s="114" t="s">
        <v>720</v>
      </c>
    </row>
    <row r="73" spans="1:6" ht="12.75">
      <c r="A73" s="17" t="s">
        <v>117</v>
      </c>
      <c r="B73" s="35">
        <v>580</v>
      </c>
      <c r="C73" s="42">
        <v>7500</v>
      </c>
      <c r="D73" s="42">
        <v>2449</v>
      </c>
      <c r="E73" s="42">
        <v>9949</v>
      </c>
      <c r="F73" s="114"/>
    </row>
    <row r="74" spans="1:6" ht="12.75">
      <c r="A74" s="17" t="s">
        <v>118</v>
      </c>
      <c r="B74" s="35">
        <v>488</v>
      </c>
      <c r="C74" s="42">
        <v>1952</v>
      </c>
      <c r="D74" s="42">
        <v>809</v>
      </c>
      <c r="E74" s="42">
        <v>2761</v>
      </c>
      <c r="F74" s="114"/>
    </row>
    <row r="75" spans="1:6" ht="12.75">
      <c r="A75" s="17" t="s">
        <v>119</v>
      </c>
      <c r="B75" s="35">
        <v>177</v>
      </c>
      <c r="C75" s="42">
        <v>1062</v>
      </c>
      <c r="D75" s="42">
        <v>554</v>
      </c>
      <c r="E75" s="42">
        <v>1616</v>
      </c>
      <c r="F75" s="114"/>
    </row>
    <row r="76" spans="1:6" ht="12.75">
      <c r="A76" s="17" t="s">
        <v>120</v>
      </c>
      <c r="B76" s="35">
        <v>167</v>
      </c>
      <c r="C76" s="42">
        <v>1169</v>
      </c>
      <c r="D76" s="42">
        <v>512</v>
      </c>
      <c r="E76" s="42">
        <v>1681</v>
      </c>
      <c r="F76" s="114"/>
    </row>
    <row r="77" spans="1:6" ht="12.75">
      <c r="A77" s="17" t="s">
        <v>121</v>
      </c>
      <c r="B77" s="35">
        <v>174</v>
      </c>
      <c r="C77" s="42">
        <v>905</v>
      </c>
      <c r="D77" s="42">
        <v>669</v>
      </c>
      <c r="E77" s="42">
        <v>1574</v>
      </c>
      <c r="F77" s="114"/>
    </row>
    <row r="78" spans="1:6" ht="12.75">
      <c r="A78" s="129" t="s">
        <v>122</v>
      </c>
      <c r="B78" s="35">
        <v>174</v>
      </c>
      <c r="C78" s="42">
        <v>957</v>
      </c>
      <c r="D78" s="42">
        <v>387</v>
      </c>
      <c r="E78" s="42">
        <v>1344</v>
      </c>
      <c r="F78" s="114" t="s">
        <v>591</v>
      </c>
    </row>
    <row r="79" spans="1:6" ht="12.75">
      <c r="A79" s="17" t="s">
        <v>123</v>
      </c>
      <c r="B79" s="35">
        <v>276</v>
      </c>
      <c r="C79" s="42">
        <v>1380</v>
      </c>
      <c r="D79" s="42">
        <v>312</v>
      </c>
      <c r="E79" s="42">
        <v>2268</v>
      </c>
      <c r="F79" s="114" t="s">
        <v>722</v>
      </c>
    </row>
    <row r="80" spans="1:6" ht="12.75">
      <c r="A80" s="397" t="s">
        <v>592</v>
      </c>
      <c r="B80" s="35">
        <v>254</v>
      </c>
      <c r="C80" s="42">
        <v>1016</v>
      </c>
      <c r="D80" s="42">
        <v>733</v>
      </c>
      <c r="E80" s="398">
        <v>1692</v>
      </c>
      <c r="F80" s="114" t="s">
        <v>723</v>
      </c>
    </row>
    <row r="81" spans="1:6" ht="12.75">
      <c r="A81" s="15" t="s">
        <v>90</v>
      </c>
      <c r="B81" s="295">
        <f>SUM(B71:B80)</f>
        <v>3030</v>
      </c>
      <c r="C81" s="295">
        <f>SUM(C71:C80)</f>
        <v>21138</v>
      </c>
      <c r="D81" s="295">
        <f>SUM(D71:D80)</f>
        <v>7896</v>
      </c>
      <c r="E81" s="51">
        <f>SUM(E71:E80)</f>
        <v>29553</v>
      </c>
      <c r="F81" s="114"/>
    </row>
    <row r="82" spans="1:6" ht="12.75">
      <c r="A82" s="15" t="s">
        <v>506</v>
      </c>
      <c r="B82" s="35"/>
      <c r="C82" s="42"/>
      <c r="D82" s="42"/>
      <c r="E82" s="51">
        <v>59106</v>
      </c>
      <c r="F82" s="114"/>
    </row>
    <row r="83" spans="1:6" ht="12.75">
      <c r="A83" s="15"/>
      <c r="B83" s="35"/>
      <c r="C83" s="42"/>
      <c r="D83" s="42"/>
      <c r="E83" s="51"/>
      <c r="F83" s="114"/>
    </row>
    <row r="84" spans="1:6" ht="12.75">
      <c r="A84" s="15"/>
      <c r="B84" s="35"/>
      <c r="C84" s="42"/>
      <c r="D84" s="42"/>
      <c r="E84" s="51"/>
      <c r="F84" s="114"/>
    </row>
    <row r="85" spans="1:6" ht="12.75">
      <c r="A85" s="62">
        <v>7</v>
      </c>
      <c r="B85" s="35"/>
      <c r="C85" s="42"/>
      <c r="D85" s="42"/>
      <c r="E85" s="35"/>
      <c r="F85" s="167"/>
    </row>
    <row r="86" spans="1:6" ht="12.75">
      <c r="A86" s="50" t="s">
        <v>58</v>
      </c>
      <c r="B86" s="35"/>
      <c r="C86" s="42"/>
      <c r="D86" s="42"/>
      <c r="E86" s="35"/>
      <c r="F86" s="114"/>
    </row>
    <row r="87" spans="1:6" ht="12.75">
      <c r="A87" s="17" t="s">
        <v>116</v>
      </c>
      <c r="B87" s="35">
        <v>566</v>
      </c>
      <c r="C87" s="42">
        <v>4162</v>
      </c>
      <c r="D87" s="42">
        <v>2386</v>
      </c>
      <c r="E87" s="42">
        <v>6548</v>
      </c>
      <c r="F87" s="341" t="s">
        <v>602</v>
      </c>
    </row>
    <row r="88" spans="1:6" ht="12.75">
      <c r="A88" s="17" t="s">
        <v>124</v>
      </c>
      <c r="B88" s="35">
        <v>147</v>
      </c>
      <c r="C88" s="42">
        <v>1088</v>
      </c>
      <c r="D88" s="42">
        <v>423</v>
      </c>
      <c r="E88" s="42">
        <v>1511</v>
      </c>
      <c r="F88" s="114"/>
    </row>
    <row r="89" spans="1:6" ht="12.75">
      <c r="A89" s="17" t="s">
        <v>104</v>
      </c>
      <c r="B89" s="35">
        <v>383</v>
      </c>
      <c r="C89" s="42">
        <v>1918</v>
      </c>
      <c r="D89" s="42">
        <v>617</v>
      </c>
      <c r="E89" s="42">
        <v>2535</v>
      </c>
      <c r="F89" s="114" t="s">
        <v>114</v>
      </c>
    </row>
    <row r="90" spans="1:6" ht="12.75">
      <c r="A90" s="17" t="s">
        <v>12</v>
      </c>
      <c r="B90" s="35">
        <v>240</v>
      </c>
      <c r="C90" s="42">
        <v>1728</v>
      </c>
      <c r="D90" s="42">
        <v>333</v>
      </c>
      <c r="E90" s="42">
        <v>2061</v>
      </c>
      <c r="F90" s="114"/>
    </row>
    <row r="91" spans="1:6" ht="12.75">
      <c r="A91" s="35" t="s">
        <v>111</v>
      </c>
      <c r="B91" s="40">
        <v>68</v>
      </c>
      <c r="C91" s="40">
        <v>476</v>
      </c>
      <c r="D91" s="40">
        <v>195</v>
      </c>
      <c r="E91" s="40">
        <f>C91+D91</f>
        <v>671</v>
      </c>
      <c r="F91" s="114" t="s">
        <v>603</v>
      </c>
    </row>
    <row r="92" spans="1:6" ht="12.75">
      <c r="A92" s="17" t="s">
        <v>125</v>
      </c>
      <c r="B92" s="35">
        <v>114</v>
      </c>
      <c r="C92" s="42">
        <v>1920</v>
      </c>
      <c r="D92" s="42">
        <v>427</v>
      </c>
      <c r="E92" s="42">
        <v>2347</v>
      </c>
      <c r="F92" s="114"/>
    </row>
    <row r="93" spans="1:6" ht="12.75">
      <c r="A93" s="15" t="s">
        <v>90</v>
      </c>
      <c r="B93" s="295">
        <f>SUM(B87:B92)</f>
        <v>1518</v>
      </c>
      <c r="C93" s="295">
        <f>SUM(C87:C92)</f>
        <v>11292</v>
      </c>
      <c r="D93" s="295">
        <f>SUM(D87:D92)</f>
        <v>4381</v>
      </c>
      <c r="E93" s="51">
        <f>SUM(E87:E92)</f>
        <v>15673</v>
      </c>
      <c r="F93" s="290"/>
    </row>
    <row r="94" spans="1:6" ht="12.75">
      <c r="A94" s="15" t="s">
        <v>506</v>
      </c>
      <c r="B94" s="35"/>
      <c r="C94" s="42"/>
      <c r="D94" s="42"/>
      <c r="E94" s="51">
        <v>31346</v>
      </c>
      <c r="F94" s="114"/>
    </row>
    <row r="95" spans="1:6" ht="12.75">
      <c r="A95" s="15"/>
      <c r="B95" s="35"/>
      <c r="C95" s="42"/>
      <c r="D95" s="42"/>
      <c r="E95" s="51"/>
      <c r="F95" s="114"/>
    </row>
    <row r="96" spans="1:6" ht="12.75">
      <c r="A96" s="15"/>
      <c r="B96" s="35"/>
      <c r="C96" s="42"/>
      <c r="D96" s="42"/>
      <c r="E96" s="51"/>
      <c r="F96" s="114"/>
    </row>
    <row r="97" spans="1:6" ht="12.75">
      <c r="A97" s="62">
        <v>8</v>
      </c>
      <c r="B97" s="35"/>
      <c r="C97" s="42"/>
      <c r="D97" s="42"/>
      <c r="E97" s="35"/>
      <c r="F97" s="167"/>
    </row>
    <row r="98" spans="1:6" ht="12.75">
      <c r="A98" s="50" t="s">
        <v>58</v>
      </c>
      <c r="B98" s="35"/>
      <c r="C98" s="42"/>
      <c r="D98" s="42"/>
      <c r="E98" s="35"/>
      <c r="F98" s="114"/>
    </row>
    <row r="99" spans="1:6" ht="12.75">
      <c r="A99" s="129" t="s">
        <v>127</v>
      </c>
      <c r="B99" s="35">
        <v>205</v>
      </c>
      <c r="C99" s="42">
        <v>1435</v>
      </c>
      <c r="D99" s="42">
        <v>1513</v>
      </c>
      <c r="E99" s="42">
        <v>2948</v>
      </c>
      <c r="F99" s="114" t="s">
        <v>717</v>
      </c>
    </row>
    <row r="100" spans="1:6" ht="12.75">
      <c r="A100" s="17" t="s">
        <v>128</v>
      </c>
      <c r="B100" s="42">
        <v>626</v>
      </c>
      <c r="C100" s="42">
        <v>4118</v>
      </c>
      <c r="D100" s="42">
        <v>1112</v>
      </c>
      <c r="E100" s="42">
        <v>5230</v>
      </c>
      <c r="F100" s="380" t="s">
        <v>718</v>
      </c>
    </row>
    <row r="101" spans="1:6" ht="12.75">
      <c r="A101" s="17" t="s">
        <v>129</v>
      </c>
      <c r="B101" s="35">
        <v>802</v>
      </c>
      <c r="C101" s="42">
        <v>8020</v>
      </c>
      <c r="D101" s="42">
        <v>2472</v>
      </c>
      <c r="E101" s="42">
        <v>10492</v>
      </c>
      <c r="F101" s="114"/>
    </row>
    <row r="102" spans="1:6" ht="12.75">
      <c r="A102" s="17" t="s">
        <v>404</v>
      </c>
      <c r="B102" s="35">
        <v>396</v>
      </c>
      <c r="C102" s="42">
        <v>2262</v>
      </c>
      <c r="D102" s="42"/>
      <c r="E102" s="42">
        <v>2262</v>
      </c>
      <c r="F102" s="114"/>
    </row>
    <row r="103" spans="1:6" ht="12.75">
      <c r="A103" s="15" t="s">
        <v>90</v>
      </c>
      <c r="B103" s="295">
        <f>SUM(B99:B102)</f>
        <v>2029</v>
      </c>
      <c r="C103" s="295">
        <f>SUM(C99:C102)</f>
        <v>15835</v>
      </c>
      <c r="D103" s="295">
        <f>SUM(D99:D102)</f>
        <v>5097</v>
      </c>
      <c r="E103" s="51">
        <f>SUM(E99:E102)</f>
        <v>20932</v>
      </c>
      <c r="F103" s="114"/>
    </row>
    <row r="104" spans="1:6" ht="12.75">
      <c r="A104" s="15" t="s">
        <v>506</v>
      </c>
      <c r="B104" s="35"/>
      <c r="C104" s="42"/>
      <c r="D104" s="42"/>
      <c r="E104" s="51">
        <v>41840</v>
      </c>
      <c r="F104" s="114"/>
    </row>
    <row r="105" spans="1:6" ht="12.75">
      <c r="A105" s="17"/>
      <c r="B105" s="35"/>
      <c r="C105" s="42"/>
      <c r="D105" s="42"/>
      <c r="E105" s="42"/>
      <c r="F105" s="114"/>
    </row>
    <row r="106" spans="1:6" ht="12.75">
      <c r="A106" s="310"/>
      <c r="B106" s="35"/>
      <c r="C106" s="42"/>
      <c r="D106" s="42"/>
      <c r="E106" s="42"/>
      <c r="F106" s="114"/>
    </row>
    <row r="107" spans="1:6" ht="12.75">
      <c r="A107" s="62">
        <v>9</v>
      </c>
      <c r="B107" s="35"/>
      <c r="C107" s="42"/>
      <c r="D107" s="42"/>
      <c r="E107" s="35"/>
      <c r="F107" s="167"/>
    </row>
    <row r="108" spans="1:6" ht="12.75">
      <c r="A108" s="50" t="s">
        <v>58</v>
      </c>
      <c r="B108" s="35"/>
      <c r="C108" s="42"/>
      <c r="D108" s="42"/>
      <c r="E108" s="35"/>
      <c r="F108" s="114"/>
    </row>
    <row r="109" spans="1:6" ht="12.75">
      <c r="A109" s="129" t="s">
        <v>364</v>
      </c>
      <c r="B109" s="35">
        <v>172</v>
      </c>
      <c r="C109" s="42">
        <v>860</v>
      </c>
      <c r="D109" s="61">
        <v>0</v>
      </c>
      <c r="E109" s="61">
        <v>860</v>
      </c>
      <c r="F109" s="114"/>
    </row>
    <row r="110" spans="1:6" ht="12.75">
      <c r="A110" s="17" t="s">
        <v>130</v>
      </c>
      <c r="B110" s="35">
        <v>414</v>
      </c>
      <c r="C110" s="42">
        <v>1921</v>
      </c>
      <c r="D110" s="42">
        <v>1208</v>
      </c>
      <c r="E110" s="42">
        <v>3129</v>
      </c>
      <c r="F110" s="114"/>
    </row>
    <row r="111" spans="1:6" ht="12.75">
      <c r="A111" s="17" t="s">
        <v>131</v>
      </c>
      <c r="B111" s="35">
        <v>255</v>
      </c>
      <c r="C111" s="42">
        <v>1020</v>
      </c>
      <c r="D111" s="42">
        <v>368</v>
      </c>
      <c r="E111" s="42">
        <v>1388</v>
      </c>
      <c r="F111" s="114" t="s">
        <v>757</v>
      </c>
    </row>
    <row r="112" spans="1:6" ht="12.75">
      <c r="A112" s="17" t="s">
        <v>132</v>
      </c>
      <c r="B112" s="35">
        <v>172</v>
      </c>
      <c r="C112" s="42">
        <v>1204</v>
      </c>
      <c r="D112" s="42">
        <v>483</v>
      </c>
      <c r="E112" s="42">
        <v>1687</v>
      </c>
      <c r="F112" s="114"/>
    </row>
    <row r="113" spans="1:6" ht="12.75">
      <c r="A113" s="17" t="s">
        <v>133</v>
      </c>
      <c r="B113" s="42">
        <v>1159</v>
      </c>
      <c r="C113" s="42">
        <v>12177</v>
      </c>
      <c r="D113" s="42">
        <v>5730</v>
      </c>
      <c r="E113" s="42">
        <v>17907</v>
      </c>
      <c r="F113" s="114" t="s">
        <v>593</v>
      </c>
    </row>
    <row r="114" spans="1:6" ht="12.75">
      <c r="A114" s="17" t="s">
        <v>134</v>
      </c>
      <c r="B114" s="35">
        <v>125</v>
      </c>
      <c r="C114" s="42">
        <v>663</v>
      </c>
      <c r="D114" s="42">
        <v>116</v>
      </c>
      <c r="E114" s="35">
        <v>779</v>
      </c>
      <c r="F114" s="114"/>
    </row>
    <row r="115" spans="1:6" ht="12.75">
      <c r="A115" s="15" t="s">
        <v>20</v>
      </c>
      <c r="B115" s="295">
        <f>SUM(B109:B114)</f>
        <v>2297</v>
      </c>
      <c r="C115" s="295">
        <f>SUM(C109:C114)</f>
        <v>17845</v>
      </c>
      <c r="D115" s="295">
        <f>SUM(D109:D114)</f>
        <v>7905</v>
      </c>
      <c r="E115" s="51">
        <f>SUM(E109:E114)</f>
        <v>25750</v>
      </c>
      <c r="F115" s="114"/>
    </row>
    <row r="116" spans="1:6" ht="12.75">
      <c r="A116" s="15" t="s">
        <v>506</v>
      </c>
      <c r="B116" s="35"/>
      <c r="C116" s="42"/>
      <c r="D116" s="42"/>
      <c r="E116" s="51">
        <v>51500</v>
      </c>
      <c r="F116" s="114"/>
    </row>
    <row r="117" spans="1:6" ht="12.75">
      <c r="A117" s="15"/>
      <c r="B117" s="35"/>
      <c r="C117" s="42"/>
      <c r="D117" s="42"/>
      <c r="E117" s="51"/>
      <c r="F117" s="114"/>
    </row>
    <row r="118" spans="1:6" ht="12.75">
      <c r="A118" s="15"/>
      <c r="B118" s="35"/>
      <c r="C118" s="42"/>
      <c r="D118" s="42"/>
      <c r="E118" s="51"/>
      <c r="F118" s="114"/>
    </row>
    <row r="119" spans="1:6" ht="12.75">
      <c r="A119" s="62">
        <v>10</v>
      </c>
      <c r="B119" s="35"/>
      <c r="C119" s="42"/>
      <c r="D119" s="42"/>
      <c r="E119" s="35"/>
      <c r="F119" s="167"/>
    </row>
    <row r="120" spans="1:6" ht="12.75">
      <c r="A120" s="50" t="s">
        <v>328</v>
      </c>
      <c r="B120" s="35"/>
      <c r="C120" s="42"/>
      <c r="D120" s="42"/>
      <c r="E120" s="35"/>
      <c r="F120" s="114"/>
    </row>
    <row r="121" spans="1:6" ht="12.75">
      <c r="A121" s="17" t="s">
        <v>135</v>
      </c>
      <c r="B121" s="35">
        <v>312</v>
      </c>
      <c r="C121" s="42">
        <v>3019</v>
      </c>
      <c r="D121" s="42">
        <v>924</v>
      </c>
      <c r="E121" s="42">
        <v>3943</v>
      </c>
      <c r="F121" s="115" t="s">
        <v>749</v>
      </c>
    </row>
    <row r="122" spans="1:6" ht="12.75">
      <c r="A122" s="17" t="s">
        <v>136</v>
      </c>
      <c r="B122" s="35">
        <v>110</v>
      </c>
      <c r="C122" s="42">
        <v>970</v>
      </c>
      <c r="D122" s="42">
        <v>270</v>
      </c>
      <c r="E122" s="42">
        <v>1240</v>
      </c>
      <c r="F122" s="115" t="s">
        <v>517</v>
      </c>
    </row>
    <row r="123" spans="1:6" ht="12.75">
      <c r="A123" s="17" t="s">
        <v>137</v>
      </c>
      <c r="B123" s="35">
        <v>124</v>
      </c>
      <c r="C123" s="42">
        <v>1170</v>
      </c>
      <c r="D123" s="42">
        <v>468</v>
      </c>
      <c r="E123" s="42">
        <v>1638</v>
      </c>
      <c r="F123" s="115" t="s">
        <v>750</v>
      </c>
    </row>
    <row r="124" spans="1:6" ht="12.75">
      <c r="A124" s="17" t="s">
        <v>138</v>
      </c>
      <c r="B124" s="35">
        <v>230</v>
      </c>
      <c r="C124" s="42">
        <v>2369</v>
      </c>
      <c r="D124" s="42">
        <v>1052</v>
      </c>
      <c r="E124" s="42">
        <v>3421</v>
      </c>
      <c r="F124" s="114" t="s">
        <v>751</v>
      </c>
    </row>
    <row r="125" spans="1:6" ht="12.75">
      <c r="A125" s="17" t="s">
        <v>133</v>
      </c>
      <c r="B125" s="35">
        <v>100</v>
      </c>
      <c r="C125" s="42">
        <v>1189</v>
      </c>
      <c r="D125" s="42">
        <v>612</v>
      </c>
      <c r="E125" s="42">
        <v>1801</v>
      </c>
      <c r="F125" s="114" t="s">
        <v>752</v>
      </c>
    </row>
    <row r="126" spans="1:6" ht="12.75">
      <c r="A126" s="15" t="s">
        <v>90</v>
      </c>
      <c r="B126" s="295">
        <f>SUM(B121:B125)</f>
        <v>876</v>
      </c>
      <c r="C126" s="295">
        <f>SUM(C121:C125)</f>
        <v>8717</v>
      </c>
      <c r="D126" s="295">
        <f>SUM(D121:D125)</f>
        <v>3326</v>
      </c>
      <c r="E126" s="51">
        <f>SUM(E121:E125)</f>
        <v>12043</v>
      </c>
      <c r="F126" s="114"/>
    </row>
    <row r="127" spans="1:6" ht="12.75">
      <c r="A127" s="15" t="s">
        <v>506</v>
      </c>
      <c r="B127" s="35"/>
      <c r="C127" s="42"/>
      <c r="D127" s="42"/>
      <c r="E127" s="51">
        <v>36129</v>
      </c>
      <c r="F127" s="114"/>
    </row>
    <row r="128" spans="1:6" ht="12.75">
      <c r="A128" s="15"/>
      <c r="B128" s="35"/>
      <c r="C128" s="42"/>
      <c r="D128" s="42"/>
      <c r="E128" s="51"/>
      <c r="F128" s="114"/>
    </row>
    <row r="129" spans="1:6" ht="12.75">
      <c r="A129" s="15"/>
      <c r="B129" s="35"/>
      <c r="C129" s="42"/>
      <c r="D129" s="42"/>
      <c r="E129" s="51"/>
      <c r="F129" s="114"/>
    </row>
    <row r="130" spans="1:6" ht="12.75">
      <c r="A130" s="62">
        <v>11</v>
      </c>
      <c r="B130" s="35"/>
      <c r="C130" s="42"/>
      <c r="D130" s="42"/>
      <c r="E130" s="35"/>
      <c r="F130" s="167"/>
    </row>
    <row r="131" spans="1:6" ht="12.75">
      <c r="A131" s="50" t="s">
        <v>58</v>
      </c>
      <c r="B131" s="35"/>
      <c r="C131" s="42"/>
      <c r="D131" s="42"/>
      <c r="E131" s="35"/>
      <c r="F131" s="114"/>
    </row>
    <row r="132" spans="1:6" ht="12.75">
      <c r="A132" s="17" t="s">
        <v>518</v>
      </c>
      <c r="B132" s="35">
        <v>316</v>
      </c>
      <c r="C132" s="42">
        <v>2370</v>
      </c>
      <c r="D132" s="42">
        <v>887</v>
      </c>
      <c r="E132" s="42">
        <v>3257</v>
      </c>
      <c r="F132" s="114"/>
    </row>
    <row r="133" spans="1:6" ht="12.75">
      <c r="A133" s="17" t="s">
        <v>140</v>
      </c>
      <c r="B133" s="35">
        <v>286</v>
      </c>
      <c r="C133" s="42">
        <v>1716</v>
      </c>
      <c r="D133" s="42">
        <v>1554</v>
      </c>
      <c r="E133" s="42">
        <v>3270</v>
      </c>
      <c r="F133" s="114"/>
    </row>
    <row r="134" spans="1:6" ht="12.75">
      <c r="A134" s="17" t="s">
        <v>141</v>
      </c>
      <c r="B134" s="35">
        <v>366</v>
      </c>
      <c r="C134" s="42">
        <v>2745</v>
      </c>
      <c r="D134" s="42">
        <v>935</v>
      </c>
      <c r="E134" s="42">
        <v>3680</v>
      </c>
      <c r="F134" s="114"/>
    </row>
    <row r="135" spans="1:6" ht="12.75">
      <c r="A135" s="17" t="s">
        <v>142</v>
      </c>
      <c r="B135" s="35">
        <v>283</v>
      </c>
      <c r="C135" s="42">
        <v>1905</v>
      </c>
      <c r="D135" s="42">
        <v>1257</v>
      </c>
      <c r="E135" s="42">
        <v>3162</v>
      </c>
      <c r="F135" s="114"/>
    </row>
    <row r="136" spans="1:6" ht="12.75">
      <c r="A136" s="17" t="s">
        <v>143</v>
      </c>
      <c r="B136" s="35">
        <v>88</v>
      </c>
      <c r="C136" s="42">
        <v>695</v>
      </c>
      <c r="D136" s="42">
        <v>504</v>
      </c>
      <c r="E136" s="42">
        <v>1199</v>
      </c>
      <c r="F136" s="114"/>
    </row>
    <row r="137" spans="1:6" ht="12.75">
      <c r="A137" s="17" t="s">
        <v>519</v>
      </c>
      <c r="B137" s="35">
        <v>128</v>
      </c>
      <c r="C137" s="42">
        <v>768</v>
      </c>
      <c r="D137" s="42">
        <v>521</v>
      </c>
      <c r="E137" s="42">
        <v>1289</v>
      </c>
      <c r="F137" s="114"/>
    </row>
    <row r="138" spans="1:6" ht="12.75">
      <c r="A138" s="17" t="s">
        <v>144</v>
      </c>
      <c r="B138" s="35">
        <v>340</v>
      </c>
      <c r="C138" s="42">
        <v>1870</v>
      </c>
      <c r="D138" s="42">
        <v>487</v>
      </c>
      <c r="E138" s="42">
        <v>2357</v>
      </c>
      <c r="F138" s="114"/>
    </row>
    <row r="139" spans="1:6" ht="12.75">
      <c r="A139" s="17" t="s">
        <v>405</v>
      </c>
      <c r="B139" s="35">
        <v>221</v>
      </c>
      <c r="C139" s="42">
        <v>1547</v>
      </c>
      <c r="D139" s="42">
        <v>262</v>
      </c>
      <c r="E139" s="42">
        <v>1809</v>
      </c>
      <c r="F139" s="114" t="s">
        <v>724</v>
      </c>
    </row>
    <row r="140" spans="1:6" ht="12.75">
      <c r="A140" s="15" t="s">
        <v>90</v>
      </c>
      <c r="B140" s="295">
        <f>SUM(B132:B139)</f>
        <v>2028</v>
      </c>
      <c r="C140" s="295">
        <f>SUM(C132:C139)</f>
        <v>13616</v>
      </c>
      <c r="D140" s="295">
        <f>SUM(D132:D139)</f>
        <v>6407</v>
      </c>
      <c r="E140" s="51">
        <f>SUM(E132:E139)</f>
        <v>20023</v>
      </c>
      <c r="F140" s="114"/>
    </row>
    <row r="141" spans="1:6" ht="12.75">
      <c r="A141" s="15" t="s">
        <v>506</v>
      </c>
      <c r="B141" s="35"/>
      <c r="C141" s="42"/>
      <c r="D141" s="42"/>
      <c r="E141" s="51">
        <v>40046</v>
      </c>
      <c r="F141" s="114"/>
    </row>
    <row r="142" spans="1:6" ht="12.75">
      <c r="A142" s="15"/>
      <c r="B142" s="35"/>
      <c r="C142" s="42"/>
      <c r="D142" s="42"/>
      <c r="E142" s="51"/>
      <c r="F142" s="114"/>
    </row>
    <row r="143" spans="1:6" ht="12.75">
      <c r="A143" s="15"/>
      <c r="B143" s="35"/>
      <c r="C143" s="42"/>
      <c r="D143" s="42"/>
      <c r="E143" s="51"/>
      <c r="F143" s="114"/>
    </row>
    <row r="144" spans="1:6" ht="12.75">
      <c r="A144" s="62">
        <v>12</v>
      </c>
      <c r="B144" s="35"/>
      <c r="C144" s="42"/>
      <c r="D144" s="42"/>
      <c r="E144" s="35"/>
      <c r="F144" s="284"/>
    </row>
    <row r="145" spans="1:6" ht="12.75">
      <c r="A145" s="50" t="s">
        <v>58</v>
      </c>
      <c r="B145" s="35"/>
      <c r="C145" s="42"/>
      <c r="D145" s="42"/>
      <c r="E145" s="35"/>
      <c r="F145" s="290"/>
    </row>
    <row r="146" spans="1:6" ht="12.75">
      <c r="A146" s="17" t="s">
        <v>147</v>
      </c>
      <c r="B146" s="35">
        <v>416</v>
      </c>
      <c r="C146" s="42">
        <v>4475</v>
      </c>
      <c r="D146" s="42">
        <v>2390</v>
      </c>
      <c r="E146" s="42">
        <v>6865</v>
      </c>
      <c r="F146" s="114" t="s">
        <v>572</v>
      </c>
    </row>
    <row r="147" spans="1:6" ht="12.75">
      <c r="A147" s="17"/>
      <c r="B147" s="35"/>
      <c r="C147" s="42"/>
      <c r="D147" s="42">
        <v>248</v>
      </c>
      <c r="E147" s="35">
        <v>248</v>
      </c>
      <c r="F147" s="114" t="s">
        <v>329</v>
      </c>
    </row>
    <row r="148" spans="1:6" ht="12.75">
      <c r="A148" s="129" t="s">
        <v>359</v>
      </c>
      <c r="B148" s="42">
        <v>78</v>
      </c>
      <c r="C148" s="42">
        <v>390</v>
      </c>
      <c r="D148" s="61">
        <v>168</v>
      </c>
      <c r="E148" s="61">
        <v>558</v>
      </c>
      <c r="F148" s="114" t="s">
        <v>380</v>
      </c>
    </row>
    <row r="149" spans="1:6" ht="12.75">
      <c r="A149" s="17" t="s">
        <v>149</v>
      </c>
      <c r="B149" s="35">
        <v>222</v>
      </c>
      <c r="C149" s="42">
        <v>1461</v>
      </c>
      <c r="D149" s="42">
        <v>200</v>
      </c>
      <c r="E149" s="42">
        <v>1661</v>
      </c>
      <c r="F149" s="114"/>
    </row>
    <row r="150" spans="1:6" ht="12.75">
      <c r="A150" s="17" t="s">
        <v>150</v>
      </c>
      <c r="B150" s="35">
        <v>330</v>
      </c>
      <c r="C150" s="42">
        <v>1716</v>
      </c>
      <c r="D150" s="42">
        <v>495</v>
      </c>
      <c r="E150" s="42">
        <v>2211</v>
      </c>
      <c r="F150" s="114"/>
    </row>
    <row r="151" spans="1:6" ht="12.75">
      <c r="A151" s="17" t="s">
        <v>344</v>
      </c>
      <c r="B151" s="35">
        <v>190</v>
      </c>
      <c r="C151" s="42">
        <v>950</v>
      </c>
      <c r="D151" s="42">
        <v>468</v>
      </c>
      <c r="E151" s="42">
        <v>1418</v>
      </c>
      <c r="F151" s="114"/>
    </row>
    <row r="152" spans="1:6" ht="12.75">
      <c r="A152" s="17" t="s">
        <v>151</v>
      </c>
      <c r="B152" s="35">
        <v>315</v>
      </c>
      <c r="C152" s="42">
        <v>1733</v>
      </c>
      <c r="D152" s="42">
        <v>683</v>
      </c>
      <c r="E152" s="42">
        <v>2416</v>
      </c>
      <c r="F152" s="114"/>
    </row>
    <row r="153" spans="1:6" ht="12.75">
      <c r="A153" s="17" t="s">
        <v>152</v>
      </c>
      <c r="B153" s="35">
        <v>338</v>
      </c>
      <c r="C153" s="42">
        <v>2028</v>
      </c>
      <c r="D153" s="42">
        <v>788</v>
      </c>
      <c r="E153" s="42">
        <v>2816</v>
      </c>
      <c r="F153" s="114"/>
    </row>
    <row r="154" spans="1:6" ht="12.75">
      <c r="A154" s="17" t="s">
        <v>153</v>
      </c>
      <c r="B154" s="35">
        <v>654</v>
      </c>
      <c r="C154" s="42">
        <v>3513</v>
      </c>
      <c r="D154" s="42">
        <v>653</v>
      </c>
      <c r="E154" s="42">
        <v>4166</v>
      </c>
      <c r="F154" s="114" t="s">
        <v>520</v>
      </c>
    </row>
    <row r="155" spans="1:6" ht="12.75">
      <c r="A155" s="129" t="s">
        <v>360</v>
      </c>
      <c r="B155" s="35">
        <v>73</v>
      </c>
      <c r="C155" s="42">
        <v>511</v>
      </c>
      <c r="D155" s="61">
        <v>196</v>
      </c>
      <c r="E155" s="61">
        <v>707</v>
      </c>
      <c r="F155" s="114" t="s">
        <v>114</v>
      </c>
    </row>
    <row r="156" spans="1:6" ht="12.75">
      <c r="A156" s="15" t="s">
        <v>90</v>
      </c>
      <c r="B156" s="295">
        <f>SUM(B146:B155)</f>
        <v>2616</v>
      </c>
      <c r="C156" s="295">
        <f>SUM(C146:C155)</f>
        <v>16777</v>
      </c>
      <c r="D156" s="295">
        <f>SUM(D146:D155)</f>
        <v>6289</v>
      </c>
      <c r="E156" s="51">
        <f>SUM(E146:E155)</f>
        <v>23066</v>
      </c>
      <c r="F156" s="114"/>
    </row>
    <row r="157" spans="1:6" ht="12.75">
      <c r="A157" s="15" t="s">
        <v>506</v>
      </c>
      <c r="B157" s="35"/>
      <c r="C157" s="42"/>
      <c r="D157" s="42"/>
      <c r="E157" s="51">
        <v>46132</v>
      </c>
      <c r="F157" s="114"/>
    </row>
    <row r="158" spans="1:6" ht="12.75">
      <c r="A158" s="15"/>
      <c r="B158" s="35"/>
      <c r="C158" s="42"/>
      <c r="D158" s="42"/>
      <c r="E158" s="51"/>
      <c r="F158" s="114"/>
    </row>
    <row r="159" spans="1:6" ht="12.75">
      <c r="A159" s="15"/>
      <c r="B159" s="35"/>
      <c r="C159" s="42"/>
      <c r="D159" s="42"/>
      <c r="E159" s="51"/>
      <c r="F159" s="114"/>
    </row>
    <row r="160" spans="1:6" ht="12.75">
      <c r="A160" s="62">
        <v>13</v>
      </c>
      <c r="B160" s="35"/>
      <c r="C160" s="42"/>
      <c r="D160" s="42"/>
      <c r="E160" s="35"/>
      <c r="F160" s="167"/>
    </row>
    <row r="161" spans="1:6" ht="12.75">
      <c r="A161" s="50" t="s">
        <v>58</v>
      </c>
      <c r="B161" s="35"/>
      <c r="C161" s="42"/>
      <c r="D161" s="42"/>
      <c r="E161" s="35"/>
      <c r="F161" s="114"/>
    </row>
    <row r="162" spans="1:6" ht="12.75">
      <c r="A162" s="17" t="s">
        <v>154</v>
      </c>
      <c r="B162" s="35">
        <v>420</v>
      </c>
      <c r="C162" s="42">
        <v>6201</v>
      </c>
      <c r="D162" s="42">
        <v>2827</v>
      </c>
      <c r="E162" s="42">
        <v>9028</v>
      </c>
      <c r="F162" s="114"/>
    </row>
    <row r="163" spans="1:6" ht="12.75">
      <c r="A163" s="17" t="s">
        <v>155</v>
      </c>
      <c r="B163" s="35">
        <v>446</v>
      </c>
      <c r="C163" s="42">
        <v>4288</v>
      </c>
      <c r="D163" s="42">
        <v>2102</v>
      </c>
      <c r="E163" s="42">
        <v>6390</v>
      </c>
      <c r="F163" s="114" t="s">
        <v>759</v>
      </c>
    </row>
    <row r="164" spans="1:6" ht="12.75">
      <c r="A164" s="17" t="s">
        <v>156</v>
      </c>
      <c r="B164" s="35">
        <v>157</v>
      </c>
      <c r="C164" s="42">
        <v>707</v>
      </c>
      <c r="D164" s="42">
        <v>298</v>
      </c>
      <c r="E164" s="42">
        <v>1005</v>
      </c>
      <c r="F164" s="114"/>
    </row>
    <row r="165" spans="1:6" ht="12.75">
      <c r="A165" s="15" t="s">
        <v>90</v>
      </c>
      <c r="B165" s="295">
        <f>SUM(B162:B164)</f>
        <v>1023</v>
      </c>
      <c r="C165" s="295">
        <f>SUM(C162:C164)</f>
        <v>11196</v>
      </c>
      <c r="D165" s="295">
        <f>SUM(D162:D164)</f>
        <v>5227</v>
      </c>
      <c r="E165" s="51">
        <f>SUM(E162:E164)</f>
        <v>16423</v>
      </c>
      <c r="F165" s="114"/>
    </row>
    <row r="166" spans="1:6" ht="12.75">
      <c r="A166" s="15" t="s">
        <v>506</v>
      </c>
      <c r="B166" s="35"/>
      <c r="C166" s="42"/>
      <c r="D166" s="42"/>
      <c r="E166" s="51">
        <v>32846</v>
      </c>
      <c r="F166" s="114"/>
    </row>
    <row r="167" spans="1:6" ht="12.75">
      <c r="A167" s="15"/>
      <c r="B167" s="35"/>
      <c r="C167" s="42"/>
      <c r="D167" s="42"/>
      <c r="E167" s="51"/>
      <c r="F167" s="114"/>
    </row>
    <row r="168" spans="1:6" ht="12.75">
      <c r="A168" s="15"/>
      <c r="B168" s="35"/>
      <c r="C168" s="42"/>
      <c r="D168" s="42"/>
      <c r="E168" s="51"/>
      <c r="F168" s="114"/>
    </row>
    <row r="169" spans="1:6" ht="12.75">
      <c r="A169" s="62">
        <v>14</v>
      </c>
      <c r="B169" s="35"/>
      <c r="C169" s="42"/>
      <c r="D169" s="42"/>
      <c r="E169" s="35"/>
      <c r="F169" s="167"/>
    </row>
    <row r="170" spans="1:6" ht="12.75">
      <c r="A170" s="15" t="s">
        <v>58</v>
      </c>
      <c r="B170" s="35"/>
      <c r="C170" s="42"/>
      <c r="D170" s="42"/>
      <c r="E170" s="35"/>
      <c r="F170" s="114"/>
    </row>
    <row r="171" spans="1:6" ht="12.75">
      <c r="A171" s="17" t="s">
        <v>159</v>
      </c>
      <c r="B171" s="35">
        <v>238</v>
      </c>
      <c r="C171" s="42">
        <v>1428</v>
      </c>
      <c r="D171" s="42">
        <v>839</v>
      </c>
      <c r="E171" s="42">
        <v>2267</v>
      </c>
      <c r="F171" s="114"/>
    </row>
    <row r="172" spans="1:6" ht="12.75">
      <c r="A172" s="17" t="s">
        <v>160</v>
      </c>
      <c r="B172" s="35">
        <v>152</v>
      </c>
      <c r="C172" s="42">
        <v>2320</v>
      </c>
      <c r="D172" s="42">
        <v>628</v>
      </c>
      <c r="E172" s="42">
        <v>2948</v>
      </c>
      <c r="F172" s="114" t="s">
        <v>66</v>
      </c>
    </row>
    <row r="173" spans="1:6" ht="12.75">
      <c r="A173" s="17" t="s">
        <v>161</v>
      </c>
      <c r="B173" s="35">
        <v>206</v>
      </c>
      <c r="C173" s="42">
        <v>1339</v>
      </c>
      <c r="D173" s="42">
        <v>898</v>
      </c>
      <c r="E173" s="42">
        <v>2237</v>
      </c>
      <c r="F173" s="114"/>
    </row>
    <row r="174" spans="1:6" ht="12.75">
      <c r="A174" s="17" t="s">
        <v>162</v>
      </c>
      <c r="B174" s="35">
        <v>865</v>
      </c>
      <c r="C174" s="42">
        <v>6574</v>
      </c>
      <c r="D174" s="42">
        <v>1807</v>
      </c>
      <c r="E174" s="42">
        <v>8381</v>
      </c>
      <c r="F174" s="114" t="s">
        <v>569</v>
      </c>
    </row>
    <row r="175" spans="1:6" ht="12.75">
      <c r="A175" s="17" t="s">
        <v>163</v>
      </c>
      <c r="B175" s="35">
        <v>187</v>
      </c>
      <c r="C175" s="42">
        <v>1029</v>
      </c>
      <c r="D175" s="42">
        <v>1298</v>
      </c>
      <c r="E175" s="42">
        <v>2327</v>
      </c>
      <c r="F175" s="114"/>
    </row>
    <row r="176" spans="1:6" ht="12.75">
      <c r="A176" s="15" t="s">
        <v>90</v>
      </c>
      <c r="B176" s="295">
        <f>SUM(B171:B175)</f>
        <v>1648</v>
      </c>
      <c r="C176" s="295">
        <f>SUM(C171:C175)</f>
        <v>12690</v>
      </c>
      <c r="D176" s="295">
        <f>SUM(D171:D175)</f>
        <v>5470</v>
      </c>
      <c r="E176" s="51">
        <f>SUM(E171:E175)</f>
        <v>18160</v>
      </c>
      <c r="F176" s="114"/>
    </row>
    <row r="177" spans="1:6" ht="12.75">
      <c r="A177" s="15" t="s">
        <v>506</v>
      </c>
      <c r="B177" s="35"/>
      <c r="C177" s="42"/>
      <c r="D177" s="42"/>
      <c r="E177" s="51">
        <v>36320</v>
      </c>
      <c r="F177" s="114"/>
    </row>
    <row r="178" spans="1:6" ht="12.75">
      <c r="A178" s="15"/>
      <c r="B178" s="35"/>
      <c r="C178" s="42"/>
      <c r="D178" s="42"/>
      <c r="E178" s="51"/>
      <c r="F178" s="114"/>
    </row>
    <row r="179" spans="1:6" ht="12.75">
      <c r="A179" s="15"/>
      <c r="B179" s="35"/>
      <c r="C179" s="42"/>
      <c r="D179" s="42"/>
      <c r="E179" s="51"/>
      <c r="F179" s="114"/>
    </row>
    <row r="180" spans="1:6" ht="12.75">
      <c r="A180" s="62">
        <v>15</v>
      </c>
      <c r="B180" s="35"/>
      <c r="C180" s="42"/>
      <c r="D180" s="42"/>
      <c r="E180" s="35"/>
      <c r="F180" s="167"/>
    </row>
    <row r="181" spans="1:6" ht="12.75">
      <c r="A181" s="15" t="s">
        <v>58</v>
      </c>
      <c r="B181" s="35"/>
      <c r="C181" s="42"/>
      <c r="D181" s="42"/>
      <c r="E181" s="35"/>
      <c r="F181" s="114"/>
    </row>
    <row r="182" spans="1:6" ht="12.75">
      <c r="A182" s="17" t="s">
        <v>166</v>
      </c>
      <c r="B182" s="35">
        <v>713</v>
      </c>
      <c r="C182" s="42">
        <v>6916</v>
      </c>
      <c r="D182" s="42">
        <v>4334</v>
      </c>
      <c r="E182" s="42">
        <v>11250</v>
      </c>
      <c r="F182" s="114" t="s">
        <v>524</v>
      </c>
    </row>
    <row r="183" spans="1:6" ht="12.75">
      <c r="A183" s="17" t="s">
        <v>167</v>
      </c>
      <c r="B183" s="35">
        <v>0</v>
      </c>
      <c r="C183" s="42">
        <v>4325</v>
      </c>
      <c r="D183" s="42">
        <v>0</v>
      </c>
      <c r="E183" s="42">
        <v>4325</v>
      </c>
      <c r="F183" s="114" t="s">
        <v>523</v>
      </c>
    </row>
    <row r="184" spans="1:6" ht="12.75">
      <c r="A184" s="129" t="s">
        <v>353</v>
      </c>
      <c r="B184" s="35">
        <v>87</v>
      </c>
      <c r="C184" s="42">
        <v>696</v>
      </c>
      <c r="D184" s="61">
        <v>160</v>
      </c>
      <c r="E184" s="61">
        <v>856</v>
      </c>
      <c r="F184" s="114"/>
    </row>
    <row r="185" spans="1:6" ht="12.75">
      <c r="A185" s="17" t="s">
        <v>168</v>
      </c>
      <c r="B185" s="35">
        <v>266</v>
      </c>
      <c r="C185" s="42">
        <v>1597</v>
      </c>
      <c r="D185" s="42">
        <v>120</v>
      </c>
      <c r="E185" s="42">
        <v>1717</v>
      </c>
      <c r="F185" s="114"/>
    </row>
    <row r="186" spans="1:6" ht="12.75">
      <c r="A186" s="17" t="s">
        <v>157</v>
      </c>
      <c r="B186" s="35">
        <v>768</v>
      </c>
      <c r="C186" s="42">
        <v>6528</v>
      </c>
      <c r="D186" s="42">
        <v>2560</v>
      </c>
      <c r="E186" s="42">
        <v>9088</v>
      </c>
      <c r="F186" s="114" t="s">
        <v>758</v>
      </c>
    </row>
    <row r="187" spans="1:6" ht="12.75">
      <c r="A187" s="17" t="s">
        <v>164</v>
      </c>
      <c r="B187" s="35">
        <v>482</v>
      </c>
      <c r="C187" s="42">
        <v>4097</v>
      </c>
      <c r="D187" s="42">
        <v>1169</v>
      </c>
      <c r="E187" s="42">
        <v>5266</v>
      </c>
      <c r="F187" s="114"/>
    </row>
    <row r="188" spans="1:6" ht="12.75">
      <c r="A188" s="17" t="s">
        <v>165</v>
      </c>
      <c r="B188" s="35">
        <v>673</v>
      </c>
      <c r="C188" s="42">
        <v>4980</v>
      </c>
      <c r="D188" s="42">
        <v>480</v>
      </c>
      <c r="E188" s="42">
        <v>5460</v>
      </c>
      <c r="F188" s="114" t="s">
        <v>522</v>
      </c>
    </row>
    <row r="189" spans="1:6" ht="12.75">
      <c r="A189" s="15" t="s">
        <v>90</v>
      </c>
      <c r="B189" s="295">
        <f>SUM(B182:B188)</f>
        <v>2989</v>
      </c>
      <c r="C189" s="295">
        <f>SUM(C182:C188)</f>
        <v>29139</v>
      </c>
      <c r="D189" s="295">
        <f>SUM(D182:D188)</f>
        <v>8823</v>
      </c>
      <c r="E189" s="51">
        <f>SUM(E182:E188)</f>
        <v>37962</v>
      </c>
      <c r="F189" s="114"/>
    </row>
    <row r="190" spans="1:6" ht="12.75">
      <c r="A190" s="15" t="s">
        <v>506</v>
      </c>
      <c r="B190" s="35"/>
      <c r="C190" s="42"/>
      <c r="D190" s="42"/>
      <c r="E190" s="51">
        <v>75924</v>
      </c>
      <c r="F190" s="114"/>
    </row>
    <row r="191" spans="1:6" ht="12.75">
      <c r="A191" s="15"/>
      <c r="B191" s="35"/>
      <c r="C191" s="42"/>
      <c r="D191" s="42"/>
      <c r="E191" s="51"/>
      <c r="F191" s="114"/>
    </row>
    <row r="192" spans="1:6" ht="12.75">
      <c r="A192" s="15"/>
      <c r="B192" s="35"/>
      <c r="C192" s="42"/>
      <c r="D192" s="42"/>
      <c r="E192" s="51"/>
      <c r="F192" s="114"/>
    </row>
    <row r="193" spans="1:6" ht="12.75">
      <c r="A193" s="62">
        <v>16</v>
      </c>
      <c r="B193" s="35"/>
      <c r="C193" s="42"/>
      <c r="D193" s="42"/>
      <c r="E193" s="35"/>
      <c r="F193" s="167"/>
    </row>
    <row r="194" spans="1:6" ht="12.75">
      <c r="A194" s="15" t="s">
        <v>58</v>
      </c>
      <c r="B194" s="35"/>
      <c r="C194" s="42"/>
      <c r="D194" s="42"/>
      <c r="E194" s="35"/>
      <c r="F194" s="114"/>
    </row>
    <row r="195" spans="1:6" ht="12.75">
      <c r="A195" s="17" t="s">
        <v>50</v>
      </c>
      <c r="B195" s="35">
        <v>165</v>
      </c>
      <c r="C195" s="42">
        <v>1241</v>
      </c>
      <c r="D195" s="42">
        <v>732</v>
      </c>
      <c r="E195" s="42">
        <v>1973</v>
      </c>
      <c r="F195" s="114"/>
    </row>
    <row r="196" spans="1:6" ht="12.75">
      <c r="A196" s="17" t="s">
        <v>170</v>
      </c>
      <c r="B196" s="35">
        <v>192</v>
      </c>
      <c r="C196" s="42">
        <v>1626</v>
      </c>
      <c r="D196" s="42">
        <v>286</v>
      </c>
      <c r="E196" s="42">
        <v>1912</v>
      </c>
      <c r="F196" s="114" t="s">
        <v>394</v>
      </c>
    </row>
    <row r="197" spans="1:6" ht="12.75">
      <c r="A197" s="17" t="s">
        <v>171</v>
      </c>
      <c r="B197" s="35">
        <v>484</v>
      </c>
      <c r="C197" s="42">
        <v>2620</v>
      </c>
      <c r="D197" s="42">
        <v>1016</v>
      </c>
      <c r="E197" s="42">
        <v>3636</v>
      </c>
      <c r="F197" s="114" t="s">
        <v>395</v>
      </c>
    </row>
    <row r="198" spans="1:6" ht="12.75">
      <c r="A198" s="17" t="s">
        <v>171</v>
      </c>
      <c r="B198" s="35">
        <v>69</v>
      </c>
      <c r="C198" s="42">
        <v>1380</v>
      </c>
      <c r="D198" s="42">
        <v>0</v>
      </c>
      <c r="E198" s="42">
        <v>1380</v>
      </c>
      <c r="F198" s="114" t="s">
        <v>396</v>
      </c>
    </row>
    <row r="199" spans="1:6" ht="12.75">
      <c r="A199" s="17" t="s">
        <v>172</v>
      </c>
      <c r="B199" s="35">
        <v>984</v>
      </c>
      <c r="C199" s="42">
        <v>9682</v>
      </c>
      <c r="D199" s="42">
        <v>2420</v>
      </c>
      <c r="E199" s="42">
        <v>12102</v>
      </c>
      <c r="F199" s="114" t="s">
        <v>14</v>
      </c>
    </row>
    <row r="200" spans="1:6" ht="12.75">
      <c r="A200" s="15" t="s">
        <v>20</v>
      </c>
      <c r="B200" s="295">
        <f>SUM(B195:B199)</f>
        <v>1894</v>
      </c>
      <c r="C200" s="295">
        <f>SUM(C195:C199)</f>
        <v>16549</v>
      </c>
      <c r="D200" s="295">
        <f>SUM(D195:D199)</f>
        <v>4454</v>
      </c>
      <c r="E200" s="51">
        <f>SUM(E195:E199)</f>
        <v>21003</v>
      </c>
      <c r="F200" s="114"/>
    </row>
    <row r="201" spans="1:6" ht="12.75">
      <c r="A201" s="15" t="s">
        <v>506</v>
      </c>
      <c r="B201" s="35"/>
      <c r="C201" s="42"/>
      <c r="D201" s="42"/>
      <c r="E201" s="51">
        <v>42006</v>
      </c>
      <c r="F201" s="114"/>
    </row>
    <row r="202" spans="1:6" ht="12.75">
      <c r="A202" s="15"/>
      <c r="B202" s="35"/>
      <c r="C202" s="42"/>
      <c r="D202" s="42"/>
      <c r="E202" s="51"/>
      <c r="F202" s="114"/>
    </row>
    <row r="203" spans="1:6" ht="12.75">
      <c r="A203" s="15"/>
      <c r="B203" s="35"/>
      <c r="C203" s="42"/>
      <c r="D203" s="42"/>
      <c r="E203" s="51"/>
      <c r="F203" s="114"/>
    </row>
    <row r="204" spans="1:6" ht="12.75">
      <c r="A204" s="62">
        <v>17</v>
      </c>
      <c r="B204" s="35"/>
      <c r="C204" s="42"/>
      <c r="D204" s="42"/>
      <c r="E204" s="35"/>
      <c r="F204" s="167"/>
    </row>
    <row r="205" spans="1:6" ht="12.75">
      <c r="A205" s="15" t="s">
        <v>58</v>
      </c>
      <c r="B205" s="35"/>
      <c r="C205" s="42"/>
      <c r="D205" s="42"/>
      <c r="E205" s="35"/>
      <c r="F205" s="114"/>
    </row>
    <row r="206" spans="1:6" ht="12.75">
      <c r="A206" s="17" t="s">
        <v>174</v>
      </c>
      <c r="B206" s="35">
        <v>68</v>
      </c>
      <c r="C206" s="42">
        <v>408</v>
      </c>
      <c r="D206" s="42">
        <v>230</v>
      </c>
      <c r="E206" s="35">
        <v>638</v>
      </c>
      <c r="F206" s="114"/>
    </row>
    <row r="207" spans="1:6" ht="12.75">
      <c r="A207" s="17" t="s">
        <v>175</v>
      </c>
      <c r="B207" s="35">
        <v>72</v>
      </c>
      <c r="C207" s="42">
        <v>794</v>
      </c>
      <c r="D207" s="42">
        <v>192</v>
      </c>
      <c r="E207" s="35">
        <v>986</v>
      </c>
      <c r="F207" s="114"/>
    </row>
    <row r="208" spans="1:6" ht="12.75">
      <c r="A208" s="17" t="s">
        <v>525</v>
      </c>
      <c r="B208" s="35">
        <v>85</v>
      </c>
      <c r="C208" s="42">
        <v>595</v>
      </c>
      <c r="D208" s="42">
        <v>0</v>
      </c>
      <c r="E208" s="35">
        <v>595</v>
      </c>
      <c r="F208" s="114"/>
    </row>
    <row r="209" spans="1:6" ht="12.75">
      <c r="A209" s="17" t="s">
        <v>176</v>
      </c>
      <c r="B209" s="35">
        <v>87</v>
      </c>
      <c r="C209" s="42">
        <v>435</v>
      </c>
      <c r="D209" s="42">
        <v>292</v>
      </c>
      <c r="E209" s="35">
        <v>727</v>
      </c>
      <c r="F209" s="114"/>
    </row>
    <row r="210" spans="1:6" ht="12.75">
      <c r="A210" s="17" t="s">
        <v>177</v>
      </c>
      <c r="B210" s="35">
        <v>568</v>
      </c>
      <c r="C210" s="42">
        <v>5112</v>
      </c>
      <c r="D210" s="42">
        <v>2004</v>
      </c>
      <c r="E210" s="42">
        <v>7116</v>
      </c>
      <c r="F210" s="114"/>
    </row>
    <row r="211" spans="1:6" ht="12.75">
      <c r="A211" s="17" t="s">
        <v>178</v>
      </c>
      <c r="B211" s="35">
        <v>40</v>
      </c>
      <c r="C211" s="42">
        <v>200</v>
      </c>
      <c r="D211" s="42">
        <v>238</v>
      </c>
      <c r="E211" s="35">
        <v>438</v>
      </c>
      <c r="F211" s="114"/>
    </row>
    <row r="212" spans="1:6" ht="12.75">
      <c r="A212" s="17" t="s">
        <v>179</v>
      </c>
      <c r="B212" s="35">
        <v>193</v>
      </c>
      <c r="C212" s="42">
        <v>695</v>
      </c>
      <c r="D212" s="42">
        <v>0</v>
      </c>
      <c r="E212" s="35">
        <v>719</v>
      </c>
      <c r="F212" s="114" t="s">
        <v>392</v>
      </c>
    </row>
    <row r="213" spans="1:6" ht="12.75">
      <c r="A213" s="15" t="s">
        <v>90</v>
      </c>
      <c r="B213" s="295">
        <f>SUM(B206:B212)</f>
        <v>1113</v>
      </c>
      <c r="C213" s="295">
        <f>SUM(C206:C212)</f>
        <v>8239</v>
      </c>
      <c r="D213" s="295">
        <f>SUM(D206:D212)</f>
        <v>2956</v>
      </c>
      <c r="E213" s="51">
        <f>SUM(E206:E212)</f>
        <v>11219</v>
      </c>
      <c r="F213" s="114"/>
    </row>
    <row r="214" spans="1:6" ht="12.75">
      <c r="A214" s="15" t="s">
        <v>506</v>
      </c>
      <c r="B214" s="35"/>
      <c r="C214" s="42"/>
      <c r="D214" s="42"/>
      <c r="E214" s="51">
        <v>22438</v>
      </c>
      <c r="F214" s="114"/>
    </row>
    <row r="215" spans="1:6" ht="12.75">
      <c r="A215" s="15"/>
      <c r="B215" s="35"/>
      <c r="C215" s="42"/>
      <c r="D215" s="42"/>
      <c r="E215" s="51"/>
      <c r="F215" s="114"/>
    </row>
    <row r="216" spans="1:6" ht="12.75">
      <c r="A216" s="15"/>
      <c r="B216" s="35"/>
      <c r="C216" s="42"/>
      <c r="D216" s="42"/>
      <c r="E216" s="51"/>
      <c r="F216" s="114"/>
    </row>
    <row r="217" spans="1:6" ht="12.75">
      <c r="A217" s="62">
        <v>18</v>
      </c>
      <c r="B217" s="35"/>
      <c r="C217" s="42"/>
      <c r="D217" s="42"/>
      <c r="E217" s="35"/>
      <c r="F217" s="167"/>
    </row>
    <row r="218" spans="1:6" ht="12.75">
      <c r="A218" s="15" t="s">
        <v>58</v>
      </c>
      <c r="B218" s="35"/>
      <c r="C218" s="42"/>
      <c r="D218" s="42"/>
      <c r="E218" s="35"/>
      <c r="F218" s="114"/>
    </row>
    <row r="219" spans="1:6" ht="12.75">
      <c r="A219" s="17" t="s">
        <v>181</v>
      </c>
      <c r="B219" s="35">
        <v>642</v>
      </c>
      <c r="C219" s="42">
        <v>5136</v>
      </c>
      <c r="D219" s="42">
        <v>0</v>
      </c>
      <c r="E219" s="42">
        <v>5136</v>
      </c>
      <c r="F219" s="380" t="s">
        <v>728</v>
      </c>
    </row>
    <row r="220" spans="1:6" ht="12.75">
      <c r="A220" s="17" t="s">
        <v>182</v>
      </c>
      <c r="B220" s="35">
        <v>270</v>
      </c>
      <c r="C220" s="42">
        <v>2844</v>
      </c>
      <c r="D220" s="42">
        <v>1098</v>
      </c>
      <c r="E220" s="42">
        <v>3942</v>
      </c>
      <c r="F220" s="114"/>
    </row>
    <row r="221" spans="1:6" ht="12.75">
      <c r="A221" s="17" t="s">
        <v>183</v>
      </c>
      <c r="B221" s="35">
        <v>374</v>
      </c>
      <c r="C221" s="42">
        <v>2618</v>
      </c>
      <c r="D221" s="42">
        <v>1258</v>
      </c>
      <c r="E221" s="42">
        <v>3876</v>
      </c>
      <c r="F221" s="114"/>
    </row>
    <row r="222" spans="1:6" ht="12.75">
      <c r="A222" s="17" t="s">
        <v>184</v>
      </c>
      <c r="B222" s="35">
        <v>554</v>
      </c>
      <c r="C222" s="42">
        <v>5166</v>
      </c>
      <c r="D222" s="42">
        <v>4239</v>
      </c>
      <c r="E222" s="42">
        <v>9405</v>
      </c>
      <c r="F222" s="114"/>
    </row>
    <row r="223" spans="1:6" ht="12.75">
      <c r="A223" s="15" t="s">
        <v>90</v>
      </c>
      <c r="B223" s="295">
        <f>SUM(B219:B222)</f>
        <v>1840</v>
      </c>
      <c r="C223" s="295">
        <f>SUM(C219:C222)</f>
        <v>15764</v>
      </c>
      <c r="D223" s="295">
        <f>SUM(D219:D222)</f>
        <v>6595</v>
      </c>
      <c r="E223" s="51">
        <f>SUM(E219:E222)</f>
        <v>22359</v>
      </c>
      <c r="F223" s="114"/>
    </row>
    <row r="224" spans="1:6" ht="12.75">
      <c r="A224" s="15" t="s">
        <v>506</v>
      </c>
      <c r="B224" s="35"/>
      <c r="C224" s="42"/>
      <c r="D224" s="42"/>
      <c r="E224" s="51">
        <v>44718</v>
      </c>
      <c r="F224" s="114"/>
    </row>
    <row r="225" spans="1:6" ht="12.75">
      <c r="A225" s="15"/>
      <c r="B225" s="35"/>
      <c r="C225" s="42"/>
      <c r="D225" s="42"/>
      <c r="E225" s="51"/>
      <c r="F225" s="114"/>
    </row>
    <row r="226" spans="1:6" ht="12.75">
      <c r="A226" s="15"/>
      <c r="B226" s="35"/>
      <c r="C226" s="42"/>
      <c r="D226" s="42"/>
      <c r="E226" s="51"/>
      <c r="F226" s="114"/>
    </row>
    <row r="227" spans="1:6" ht="12.75">
      <c r="A227" s="62">
        <v>19</v>
      </c>
      <c r="B227" s="35"/>
      <c r="C227" s="42"/>
      <c r="D227" s="42"/>
      <c r="E227" s="35"/>
      <c r="F227" s="167"/>
    </row>
    <row r="228" spans="1:6" ht="12.75">
      <c r="A228" s="15" t="s">
        <v>58</v>
      </c>
      <c r="B228" s="35"/>
      <c r="C228" s="42"/>
      <c r="D228" s="42"/>
      <c r="E228" s="35"/>
      <c r="F228" s="114"/>
    </row>
    <row r="229" spans="1:6" ht="12.75">
      <c r="A229" s="17" t="s">
        <v>185</v>
      </c>
      <c r="B229" s="35">
        <v>388</v>
      </c>
      <c r="C229" s="42">
        <v>2328</v>
      </c>
      <c r="D229" s="42">
        <v>189</v>
      </c>
      <c r="E229" s="42">
        <v>2517</v>
      </c>
      <c r="F229" s="114"/>
    </row>
    <row r="230" spans="1:6" ht="12.75">
      <c r="A230" s="17" t="s">
        <v>186</v>
      </c>
      <c r="B230" s="35">
        <v>98</v>
      </c>
      <c r="C230" s="42">
        <v>588</v>
      </c>
      <c r="D230" s="42">
        <v>719</v>
      </c>
      <c r="E230" s="42">
        <v>1307</v>
      </c>
      <c r="F230" s="114" t="s">
        <v>526</v>
      </c>
    </row>
    <row r="231" spans="1:6" ht="12.75">
      <c r="A231" s="17" t="s">
        <v>187</v>
      </c>
      <c r="B231" s="35">
        <v>173</v>
      </c>
      <c r="C231" s="42">
        <v>865</v>
      </c>
      <c r="D231" s="42">
        <v>1007</v>
      </c>
      <c r="E231" s="42">
        <v>1872</v>
      </c>
      <c r="F231" s="114" t="s">
        <v>527</v>
      </c>
    </row>
    <row r="232" spans="1:6" ht="12.75">
      <c r="A232" s="17" t="s">
        <v>528</v>
      </c>
      <c r="B232" s="35">
        <v>165</v>
      </c>
      <c r="C232" s="42">
        <v>825</v>
      </c>
      <c r="D232" s="42">
        <v>477</v>
      </c>
      <c r="E232" s="42">
        <v>1302</v>
      </c>
      <c r="F232" s="114" t="s">
        <v>529</v>
      </c>
    </row>
    <row r="233" spans="1:6" ht="12.75">
      <c r="A233" s="17" t="s">
        <v>188</v>
      </c>
      <c r="B233" s="35">
        <v>274</v>
      </c>
      <c r="C233" s="42">
        <v>1687</v>
      </c>
      <c r="D233" s="42">
        <v>650</v>
      </c>
      <c r="E233" s="42">
        <v>2337</v>
      </c>
      <c r="F233" s="114"/>
    </row>
    <row r="234" spans="1:6" ht="12.75">
      <c r="A234" s="17" t="s">
        <v>189</v>
      </c>
      <c r="B234" s="35">
        <v>314</v>
      </c>
      <c r="C234" s="42">
        <v>1570</v>
      </c>
      <c r="D234" s="42">
        <v>215</v>
      </c>
      <c r="E234" s="42">
        <v>1785</v>
      </c>
      <c r="F234" s="114"/>
    </row>
    <row r="235" spans="1:6" ht="12.75">
      <c r="A235" s="17" t="s">
        <v>190</v>
      </c>
      <c r="B235" s="35">
        <v>182</v>
      </c>
      <c r="C235" s="42">
        <v>837</v>
      </c>
      <c r="D235" s="42">
        <v>377</v>
      </c>
      <c r="E235" s="42">
        <v>1214</v>
      </c>
      <c r="F235" s="114"/>
    </row>
    <row r="236" spans="1:6" ht="12.75">
      <c r="A236" s="15" t="s">
        <v>90</v>
      </c>
      <c r="B236" s="295">
        <f>SUM(B229:B235)</f>
        <v>1594</v>
      </c>
      <c r="C236" s="295">
        <f>SUM(C229:C235)</f>
        <v>8700</v>
      </c>
      <c r="D236" s="295">
        <f>SUM(D229:D235)</f>
        <v>3634</v>
      </c>
      <c r="E236" s="51">
        <v>12334</v>
      </c>
      <c r="F236" s="114"/>
    </row>
    <row r="237" spans="1:6" ht="12.75">
      <c r="A237" s="15" t="s">
        <v>506</v>
      </c>
      <c r="B237" s="35"/>
      <c r="C237" s="42"/>
      <c r="D237" s="42"/>
      <c r="E237" s="51">
        <v>24668</v>
      </c>
      <c r="F237" s="114"/>
    </row>
    <row r="238" spans="1:6" ht="12.75">
      <c r="A238" s="15"/>
      <c r="B238" s="35"/>
      <c r="C238" s="42"/>
      <c r="D238" s="42"/>
      <c r="E238" s="51"/>
      <c r="F238" s="114"/>
    </row>
    <row r="239" spans="1:6" ht="12.75">
      <c r="A239" s="15"/>
      <c r="B239" s="35"/>
      <c r="C239" s="42"/>
      <c r="D239" s="42"/>
      <c r="E239" s="51"/>
      <c r="F239" s="114"/>
    </row>
    <row r="240" spans="1:6" ht="12.75">
      <c r="A240" s="62">
        <v>20</v>
      </c>
      <c r="B240" s="35"/>
      <c r="C240" s="42"/>
      <c r="D240" s="42"/>
      <c r="E240" s="35"/>
      <c r="F240" s="167"/>
    </row>
    <row r="241" spans="1:6" ht="12.75">
      <c r="A241" s="50" t="s">
        <v>58</v>
      </c>
      <c r="B241" s="35"/>
      <c r="C241" s="42"/>
      <c r="D241" s="42"/>
      <c r="E241" s="35"/>
      <c r="F241" s="114"/>
    </row>
    <row r="242" spans="1:6" ht="12.75">
      <c r="A242" s="17" t="s">
        <v>191</v>
      </c>
      <c r="B242" s="42">
        <v>1595</v>
      </c>
      <c r="C242" s="42">
        <v>9994</v>
      </c>
      <c r="D242" s="42">
        <v>336</v>
      </c>
      <c r="E242" s="42">
        <v>10330</v>
      </c>
      <c r="F242" s="114" t="s">
        <v>67</v>
      </c>
    </row>
    <row r="243" spans="1:6" ht="12.75">
      <c r="A243" s="17" t="s">
        <v>192</v>
      </c>
      <c r="B243" s="35">
        <v>170</v>
      </c>
      <c r="C243" s="42">
        <v>510</v>
      </c>
      <c r="D243" s="42">
        <v>150</v>
      </c>
      <c r="E243" s="35">
        <v>660</v>
      </c>
      <c r="F243" s="114"/>
    </row>
    <row r="244" spans="1:6" ht="12.75">
      <c r="A244" s="17" t="s">
        <v>194</v>
      </c>
      <c r="B244" s="35">
        <v>242</v>
      </c>
      <c r="C244" s="42">
        <v>600</v>
      </c>
      <c r="D244" s="42"/>
      <c r="E244" s="35">
        <v>600</v>
      </c>
      <c r="F244" s="114"/>
    </row>
    <row r="245" spans="1:6" ht="12.75">
      <c r="A245" s="17" t="s">
        <v>193</v>
      </c>
      <c r="B245" s="35">
        <v>300</v>
      </c>
      <c r="C245" s="42">
        <v>1800</v>
      </c>
      <c r="D245" s="42">
        <v>750</v>
      </c>
      <c r="E245" s="42">
        <v>2550</v>
      </c>
      <c r="F245" s="114"/>
    </row>
    <row r="246" spans="1:6" ht="12.75">
      <c r="A246" s="15" t="s">
        <v>90</v>
      </c>
      <c r="B246" s="295">
        <f>SUM(B242:B245)</f>
        <v>2307</v>
      </c>
      <c r="C246" s="295">
        <f>SUM(C242:C245)</f>
        <v>12904</v>
      </c>
      <c r="D246" s="295">
        <f>SUM(D242:D245)</f>
        <v>1236</v>
      </c>
      <c r="E246" s="51">
        <f>SUM(E242:E245)</f>
        <v>14140</v>
      </c>
      <c r="F246" s="114"/>
    </row>
    <row r="247" spans="1:6" ht="12.75">
      <c r="A247" s="15" t="s">
        <v>506</v>
      </c>
      <c r="B247" s="35"/>
      <c r="C247" s="42"/>
      <c r="D247" s="42"/>
      <c r="E247" s="51">
        <v>28280</v>
      </c>
      <c r="F247" s="114"/>
    </row>
    <row r="248" spans="1:6" ht="12.75">
      <c r="A248" s="15"/>
      <c r="B248" s="35"/>
      <c r="C248" s="42"/>
      <c r="D248" s="42"/>
      <c r="E248" s="51"/>
      <c r="F248" s="114"/>
    </row>
    <row r="249" spans="1:6" ht="12.75">
      <c r="A249" s="15"/>
      <c r="B249" s="35"/>
      <c r="C249" s="42"/>
      <c r="D249" s="42"/>
      <c r="E249" s="51"/>
      <c r="F249" s="114"/>
    </row>
    <row r="250" spans="1:6" ht="12.75">
      <c r="A250" s="62">
        <v>21</v>
      </c>
      <c r="B250" s="35"/>
      <c r="C250" s="42"/>
      <c r="D250" s="42"/>
      <c r="E250" s="35"/>
      <c r="F250" s="167"/>
    </row>
    <row r="251" spans="1:6" ht="12.75">
      <c r="A251" s="50" t="s">
        <v>58</v>
      </c>
      <c r="B251" s="35"/>
      <c r="C251" s="42"/>
      <c r="D251" s="42"/>
      <c r="E251" s="35"/>
      <c r="F251" s="114"/>
    </row>
    <row r="252" spans="1:6" ht="12.75">
      <c r="A252" s="17" t="s">
        <v>195</v>
      </c>
      <c r="B252" s="42">
        <v>1167</v>
      </c>
      <c r="C252" s="42">
        <v>8535</v>
      </c>
      <c r="D252" s="42">
        <v>2140</v>
      </c>
      <c r="E252" s="42">
        <v>10675</v>
      </c>
      <c r="F252" s="114"/>
    </row>
    <row r="253" spans="1:6" ht="12.75">
      <c r="A253" s="17" t="s">
        <v>196</v>
      </c>
      <c r="B253" s="35">
        <v>167</v>
      </c>
      <c r="C253" s="42">
        <v>1002</v>
      </c>
      <c r="D253" s="42">
        <v>407</v>
      </c>
      <c r="E253" s="42">
        <v>1409</v>
      </c>
      <c r="F253" s="114"/>
    </row>
    <row r="254" spans="1:6" ht="12.75">
      <c r="A254" s="17" t="s">
        <v>197</v>
      </c>
      <c r="B254" s="35">
        <v>167</v>
      </c>
      <c r="C254" s="42">
        <v>1002</v>
      </c>
      <c r="D254" s="42"/>
      <c r="E254" s="42">
        <v>1002</v>
      </c>
      <c r="F254" s="114"/>
    </row>
    <row r="255" spans="1:6" ht="12.75">
      <c r="A255" s="17" t="s">
        <v>198</v>
      </c>
      <c r="B255" s="35">
        <v>706</v>
      </c>
      <c r="C255" s="42">
        <v>4534</v>
      </c>
      <c r="D255" s="42">
        <v>3663</v>
      </c>
      <c r="E255" s="42">
        <v>8197</v>
      </c>
      <c r="F255" s="114" t="s">
        <v>384</v>
      </c>
    </row>
    <row r="256" spans="1:6" ht="12.75">
      <c r="A256" s="17" t="s">
        <v>199</v>
      </c>
      <c r="B256" s="35">
        <v>325</v>
      </c>
      <c r="C256" s="42">
        <v>2600</v>
      </c>
      <c r="D256" s="42">
        <v>1542</v>
      </c>
      <c r="E256" s="42">
        <v>4142</v>
      </c>
      <c r="F256" s="114"/>
    </row>
    <row r="257" spans="1:6" s="41" customFormat="1" ht="12.75">
      <c r="A257" s="17" t="s">
        <v>52</v>
      </c>
      <c r="B257" s="35">
        <v>369</v>
      </c>
      <c r="C257" s="42">
        <v>5710</v>
      </c>
      <c r="D257" s="42">
        <v>669</v>
      </c>
      <c r="E257" s="42">
        <f>C257+D257</f>
        <v>6379</v>
      </c>
      <c r="F257" s="124" t="s">
        <v>530</v>
      </c>
    </row>
    <row r="258" spans="1:6" ht="12.75">
      <c r="A258" s="15" t="s">
        <v>90</v>
      </c>
      <c r="B258" s="295">
        <f>SUM(B252:B257)</f>
        <v>2901</v>
      </c>
      <c r="C258" s="295">
        <f>SUM(C252:C257)</f>
        <v>23383</v>
      </c>
      <c r="D258" s="295">
        <f>SUM(D252:D257)</f>
        <v>8421</v>
      </c>
      <c r="E258" s="51">
        <f>SUM(E252:E257)</f>
        <v>31804</v>
      </c>
      <c r="F258" s="114"/>
    </row>
    <row r="259" spans="1:6" ht="12.75">
      <c r="A259" s="15" t="s">
        <v>506</v>
      </c>
      <c r="B259" s="35"/>
      <c r="C259" s="42"/>
      <c r="D259" s="42"/>
      <c r="E259" s="51">
        <v>63608</v>
      </c>
      <c r="F259" s="114"/>
    </row>
    <row r="260" spans="1:6" ht="12.75">
      <c r="A260" s="15"/>
      <c r="B260" s="35"/>
      <c r="C260" s="42"/>
      <c r="D260" s="42"/>
      <c r="E260" s="51"/>
      <c r="F260" s="114"/>
    </row>
    <row r="261" spans="1:6" ht="12.75">
      <c r="A261" s="15"/>
      <c r="B261" s="35"/>
      <c r="C261" s="42"/>
      <c r="D261" s="42"/>
      <c r="E261" s="51"/>
      <c r="F261" s="114"/>
    </row>
    <row r="262" spans="1:6" ht="12.75">
      <c r="A262" s="62">
        <v>22</v>
      </c>
      <c r="B262" s="35"/>
      <c r="C262" s="42"/>
      <c r="D262" s="42"/>
      <c r="E262" s="35"/>
      <c r="F262" s="167"/>
    </row>
    <row r="263" spans="1:6" ht="12.75">
      <c r="A263" s="50" t="s">
        <v>58</v>
      </c>
      <c r="B263" s="35"/>
      <c r="C263" s="42"/>
      <c r="D263" s="42"/>
      <c r="E263" s="35"/>
      <c r="F263" s="114"/>
    </row>
    <row r="264" spans="1:6" ht="12.75">
      <c r="A264" s="52" t="s">
        <v>200</v>
      </c>
      <c r="B264" s="35">
        <v>428</v>
      </c>
      <c r="C264" s="42">
        <v>3716</v>
      </c>
      <c r="D264" s="42">
        <v>1281</v>
      </c>
      <c r="E264" s="42">
        <v>4997</v>
      </c>
      <c r="F264" s="114"/>
    </row>
    <row r="265" spans="1:6" ht="12.75">
      <c r="A265" s="17" t="s">
        <v>201</v>
      </c>
      <c r="B265" s="35">
        <v>237</v>
      </c>
      <c r="C265" s="42">
        <v>1422</v>
      </c>
      <c r="D265" s="42">
        <v>382</v>
      </c>
      <c r="E265" s="42">
        <v>1804</v>
      </c>
      <c r="F265" s="114"/>
    </row>
    <row r="266" spans="1:6" ht="12.75">
      <c r="A266" s="17" t="s">
        <v>208</v>
      </c>
      <c r="B266" s="35">
        <v>134</v>
      </c>
      <c r="C266" s="42">
        <v>938</v>
      </c>
      <c r="D266" s="42">
        <v>388</v>
      </c>
      <c r="E266" s="42">
        <v>1326</v>
      </c>
      <c r="F266" s="114"/>
    </row>
    <row r="267" spans="1:6" ht="12.75">
      <c r="A267" s="17" t="s">
        <v>202</v>
      </c>
      <c r="B267" s="35">
        <v>197</v>
      </c>
      <c r="C267" s="42">
        <v>1641</v>
      </c>
      <c r="D267" s="42">
        <v>919</v>
      </c>
      <c r="E267" s="42">
        <v>2560</v>
      </c>
      <c r="F267" s="114"/>
    </row>
    <row r="268" spans="1:6" ht="12.75">
      <c r="A268" s="17" t="s">
        <v>205</v>
      </c>
      <c r="B268" s="35">
        <v>195</v>
      </c>
      <c r="C268" s="42">
        <v>1307</v>
      </c>
      <c r="D268" s="42">
        <v>310</v>
      </c>
      <c r="E268" s="42">
        <v>1617</v>
      </c>
      <c r="F268" s="114"/>
    </row>
    <row r="269" spans="1:6" ht="12.75">
      <c r="A269" s="130" t="s">
        <v>367</v>
      </c>
      <c r="B269" s="40">
        <v>102</v>
      </c>
      <c r="C269" s="40">
        <v>612</v>
      </c>
      <c r="D269" s="40">
        <v>0</v>
      </c>
      <c r="E269" s="40">
        <v>612</v>
      </c>
      <c r="F269" s="114"/>
    </row>
    <row r="270" spans="1:6" ht="12.75">
      <c r="A270" s="119" t="s">
        <v>54</v>
      </c>
      <c r="B270" s="120">
        <v>557</v>
      </c>
      <c r="C270" s="120">
        <v>5279</v>
      </c>
      <c r="D270" s="120">
        <v>1650</v>
      </c>
      <c r="E270" s="120">
        <v>6929</v>
      </c>
      <c r="F270" s="300" t="s">
        <v>580</v>
      </c>
    </row>
    <row r="271" spans="1:6" ht="12.75">
      <c r="A271" s="119"/>
      <c r="B271" s="120"/>
      <c r="C271" s="120"/>
      <c r="D271" s="120"/>
      <c r="E271" s="120"/>
      <c r="F271" s="114" t="s">
        <v>579</v>
      </c>
    </row>
    <row r="272" spans="1:6" ht="12.75">
      <c r="A272" s="297" t="s">
        <v>90</v>
      </c>
      <c r="B272" s="257">
        <f>SUM(B264:B271)</f>
        <v>1850</v>
      </c>
      <c r="C272" s="257">
        <f>SUM(C264:C271)</f>
        <v>14915</v>
      </c>
      <c r="D272" s="257">
        <f>SUM(D264:D271)</f>
        <v>4930</v>
      </c>
      <c r="E272" s="257">
        <f>SUM(E264:E271)</f>
        <v>19845</v>
      </c>
      <c r="F272" s="114"/>
    </row>
    <row r="273" spans="1:6" ht="12.75">
      <c r="A273" s="297" t="s">
        <v>506</v>
      </c>
      <c r="B273" s="120"/>
      <c r="C273" s="120"/>
      <c r="D273" s="120"/>
      <c r="E273" s="257">
        <v>39690</v>
      </c>
      <c r="F273" s="114"/>
    </row>
    <row r="274" spans="1:6" ht="12.75">
      <c r="A274" s="292"/>
      <c r="B274" s="120"/>
      <c r="C274" s="120"/>
      <c r="D274" s="120"/>
      <c r="E274" s="120"/>
      <c r="F274" s="114"/>
    </row>
    <row r="275" spans="1:6" ht="12.75">
      <c r="A275" s="298">
        <v>23</v>
      </c>
      <c r="B275" s="120"/>
      <c r="C275" s="120"/>
      <c r="D275" s="120"/>
      <c r="E275" s="120"/>
      <c r="F275" s="114"/>
    </row>
    <row r="276" spans="1:6" ht="12.75">
      <c r="A276" s="299" t="s">
        <v>58</v>
      </c>
      <c r="B276" s="120"/>
      <c r="C276" s="120"/>
      <c r="D276" s="120"/>
      <c r="E276" s="120"/>
      <c r="F276" s="114"/>
    </row>
    <row r="277" spans="1:6" ht="12.75">
      <c r="A277" s="34" t="s">
        <v>203</v>
      </c>
      <c r="B277" s="40">
        <v>952</v>
      </c>
      <c r="C277" s="40">
        <v>5712</v>
      </c>
      <c r="D277" s="40">
        <v>1170</v>
      </c>
      <c r="E277" s="40">
        <v>6882</v>
      </c>
      <c r="F277" s="114" t="s">
        <v>531</v>
      </c>
    </row>
    <row r="278" spans="1:6" ht="12.75">
      <c r="A278" s="17" t="s">
        <v>204</v>
      </c>
      <c r="B278" s="35">
        <v>365</v>
      </c>
      <c r="C278" s="42">
        <v>2190</v>
      </c>
      <c r="D278" s="42">
        <v>0</v>
      </c>
      <c r="E278" s="42">
        <v>2190</v>
      </c>
      <c r="F278" s="114"/>
    </row>
    <row r="279" spans="1:6" ht="12.75">
      <c r="A279" s="17" t="s">
        <v>578</v>
      </c>
      <c r="B279" s="35">
        <v>179</v>
      </c>
      <c r="C279" s="42">
        <v>895</v>
      </c>
      <c r="D279" s="42">
        <v>120</v>
      </c>
      <c r="E279" s="42">
        <v>1015</v>
      </c>
      <c r="F279" s="114"/>
    </row>
    <row r="280" spans="1:6" ht="12.75">
      <c r="A280" s="35" t="s">
        <v>206</v>
      </c>
      <c r="B280" s="40">
        <v>613</v>
      </c>
      <c r="C280" s="40">
        <v>6393</v>
      </c>
      <c r="D280" s="40">
        <v>1290</v>
      </c>
      <c r="E280" s="40">
        <f>C280+D280</f>
        <v>7683</v>
      </c>
      <c r="F280" s="114"/>
    </row>
    <row r="281" spans="1:6" ht="12.75">
      <c r="A281" s="35" t="s">
        <v>207</v>
      </c>
      <c r="B281" s="40">
        <v>120</v>
      </c>
      <c r="C281" s="40">
        <v>960</v>
      </c>
      <c r="D281" s="40">
        <v>354</v>
      </c>
      <c r="E281" s="40">
        <v>1314</v>
      </c>
      <c r="F281" s="114"/>
    </row>
    <row r="282" spans="1:6" ht="12.75">
      <c r="A282" s="166" t="s">
        <v>406</v>
      </c>
      <c r="B282" s="40">
        <v>683</v>
      </c>
      <c r="C282" s="40">
        <v>3318</v>
      </c>
      <c r="D282" s="40"/>
      <c r="E282" s="40">
        <v>3318</v>
      </c>
      <c r="F282" s="114"/>
    </row>
    <row r="283" spans="1:6" ht="12.75">
      <c r="A283" s="130" t="s">
        <v>355</v>
      </c>
      <c r="B283" s="40">
        <v>143</v>
      </c>
      <c r="C283" s="40">
        <v>715</v>
      </c>
      <c r="D283" s="117">
        <v>30</v>
      </c>
      <c r="E283" s="117">
        <v>745</v>
      </c>
      <c r="F283" s="114"/>
    </row>
    <row r="284" spans="1:6" ht="12.75">
      <c r="A284" s="130" t="s">
        <v>354</v>
      </c>
      <c r="B284" s="40">
        <v>1544</v>
      </c>
      <c r="C284" s="40">
        <v>7720</v>
      </c>
      <c r="D284" s="117">
        <v>0</v>
      </c>
      <c r="E284" s="117">
        <v>7720</v>
      </c>
      <c r="F284" s="114"/>
    </row>
    <row r="285" spans="1:6" ht="12.75">
      <c r="A285" s="17" t="s">
        <v>532</v>
      </c>
      <c r="B285" s="35">
        <v>268</v>
      </c>
      <c r="C285" s="42">
        <v>959</v>
      </c>
      <c r="D285" s="42">
        <v>0</v>
      </c>
      <c r="E285" s="42">
        <v>959</v>
      </c>
      <c r="F285" s="114" t="s">
        <v>585</v>
      </c>
    </row>
    <row r="286" spans="1:6" ht="12.75">
      <c r="A286" s="15" t="s">
        <v>90</v>
      </c>
      <c r="B286" s="295">
        <f>SUM(B277:B285)</f>
        <v>4867</v>
      </c>
      <c r="C286" s="295">
        <f>SUM(C277:C285)</f>
        <v>28862</v>
      </c>
      <c r="D286" s="295">
        <f>SUM(D277:D285)</f>
        <v>2964</v>
      </c>
      <c r="E286" s="51">
        <f>SUM(E277:E285)</f>
        <v>31826</v>
      </c>
      <c r="F286" s="114"/>
    </row>
    <row r="287" spans="1:6" ht="12.75">
      <c r="A287" s="15" t="s">
        <v>506</v>
      </c>
      <c r="B287" s="35"/>
      <c r="C287" s="42"/>
      <c r="D287" s="42"/>
      <c r="E287" s="51">
        <v>63652</v>
      </c>
      <c r="F287" s="114"/>
    </row>
    <row r="288" spans="1:6" ht="12.75">
      <c r="A288" s="15"/>
      <c r="B288" s="35"/>
      <c r="C288" s="42"/>
      <c r="D288" s="42"/>
      <c r="E288" s="51"/>
      <c r="F288" s="114"/>
    </row>
    <row r="289" spans="1:6" ht="12.75">
      <c r="A289" s="15"/>
      <c r="B289" s="35"/>
      <c r="C289" s="42"/>
      <c r="D289" s="42"/>
      <c r="E289" s="51"/>
      <c r="F289" s="114"/>
    </row>
    <row r="290" spans="1:6" ht="12.75">
      <c r="A290" s="62">
        <v>24</v>
      </c>
      <c r="B290" s="35"/>
      <c r="C290" s="42"/>
      <c r="D290" s="42"/>
      <c r="E290" s="35"/>
      <c r="F290" s="167"/>
    </row>
    <row r="291" spans="1:6" ht="12.75">
      <c r="A291" s="50" t="s">
        <v>58</v>
      </c>
      <c r="B291" s="35"/>
      <c r="C291" s="42"/>
      <c r="D291" s="42"/>
      <c r="E291" s="35"/>
      <c r="F291" s="114"/>
    </row>
    <row r="292" spans="1:6" ht="12.75">
      <c r="A292" s="17" t="s">
        <v>209</v>
      </c>
      <c r="B292" s="35">
        <v>466</v>
      </c>
      <c r="C292" s="42">
        <v>2470</v>
      </c>
      <c r="D292" s="42">
        <v>575</v>
      </c>
      <c r="E292" s="42">
        <v>3045</v>
      </c>
      <c r="F292" s="114"/>
    </row>
    <row r="293" spans="1:6" ht="12.75">
      <c r="A293" s="17" t="s">
        <v>210</v>
      </c>
      <c r="B293" s="42">
        <v>1036</v>
      </c>
      <c r="C293" s="42">
        <v>5698</v>
      </c>
      <c r="D293" s="42">
        <v>703</v>
      </c>
      <c r="E293" s="42">
        <v>6401</v>
      </c>
      <c r="F293" s="114"/>
    </row>
    <row r="294" spans="1:6" ht="12.75">
      <c r="A294" s="17" t="s">
        <v>211</v>
      </c>
      <c r="B294" s="35">
        <v>867</v>
      </c>
      <c r="C294" s="42">
        <v>4954</v>
      </c>
      <c r="D294" s="42">
        <v>345</v>
      </c>
      <c r="E294" s="42">
        <v>5299</v>
      </c>
      <c r="F294" s="114"/>
    </row>
    <row r="295" spans="1:6" ht="12.75">
      <c r="A295" s="17" t="s">
        <v>212</v>
      </c>
      <c r="B295" s="42">
        <v>1119</v>
      </c>
      <c r="C295" s="42">
        <v>7274</v>
      </c>
      <c r="D295" s="42">
        <v>1387</v>
      </c>
      <c r="E295" s="42">
        <v>8661</v>
      </c>
      <c r="F295" s="114"/>
    </row>
    <row r="296" spans="1:6" ht="12.75">
      <c r="A296" s="15" t="s">
        <v>90</v>
      </c>
      <c r="B296" s="295">
        <f>SUM(B292:B295)</f>
        <v>3488</v>
      </c>
      <c r="C296" s="295">
        <f>SUM(C292:C295)</f>
        <v>20396</v>
      </c>
      <c r="D296" s="295">
        <f>SUM(D292:D295)</f>
        <v>3010</v>
      </c>
      <c r="E296" s="51">
        <f>SUM(E292:E295)</f>
        <v>23406</v>
      </c>
      <c r="F296" s="114"/>
    </row>
    <row r="297" spans="1:6" ht="12.75">
      <c r="A297" s="15" t="s">
        <v>506</v>
      </c>
      <c r="B297" s="35"/>
      <c r="C297" s="42"/>
      <c r="D297" s="42"/>
      <c r="E297" s="51">
        <v>46812</v>
      </c>
      <c r="F297" s="114"/>
    </row>
    <row r="298" spans="1:6" ht="12.75">
      <c r="A298" s="15"/>
      <c r="B298" s="35"/>
      <c r="C298" s="42"/>
      <c r="D298" s="42"/>
      <c r="E298" s="51"/>
      <c r="F298" s="114"/>
    </row>
    <row r="299" spans="1:6" ht="12.75">
      <c r="A299" s="15"/>
      <c r="B299" s="35"/>
      <c r="C299" s="42"/>
      <c r="D299" s="42"/>
      <c r="E299" s="51"/>
      <c r="F299" s="114"/>
    </row>
    <row r="300" spans="1:6" ht="12.75">
      <c r="A300" s="62">
        <v>25</v>
      </c>
      <c r="B300" s="35"/>
      <c r="C300" s="42"/>
      <c r="D300" s="42"/>
      <c r="E300" s="35"/>
      <c r="F300" s="167"/>
    </row>
    <row r="301" spans="1:6" ht="12.75">
      <c r="A301" s="50" t="s">
        <v>58</v>
      </c>
      <c r="B301" s="35"/>
      <c r="C301" s="42"/>
      <c r="D301" s="42"/>
      <c r="E301" s="35"/>
      <c r="F301" s="114"/>
    </row>
    <row r="302" spans="1:6" ht="12.75">
      <c r="A302" s="17" t="s">
        <v>213</v>
      </c>
      <c r="B302" s="35">
        <v>93</v>
      </c>
      <c r="C302" s="42">
        <v>521</v>
      </c>
      <c r="D302" s="42">
        <v>535</v>
      </c>
      <c r="E302" s="42">
        <v>1056</v>
      </c>
      <c r="F302" s="114"/>
    </row>
    <row r="303" spans="1:6" ht="12.75">
      <c r="A303" s="17" t="s">
        <v>214</v>
      </c>
      <c r="B303" s="35">
        <v>499</v>
      </c>
      <c r="C303" s="42">
        <v>4113</v>
      </c>
      <c r="D303" s="42">
        <v>2476</v>
      </c>
      <c r="E303" s="42">
        <v>6589</v>
      </c>
      <c r="F303" s="114"/>
    </row>
    <row r="304" spans="1:6" ht="12.75">
      <c r="A304" s="17" t="s">
        <v>215</v>
      </c>
      <c r="B304" s="35">
        <v>370</v>
      </c>
      <c r="C304" s="42">
        <v>3688</v>
      </c>
      <c r="D304" s="42">
        <v>1159</v>
      </c>
      <c r="E304" s="42">
        <v>4847</v>
      </c>
      <c r="F304" s="114" t="s">
        <v>385</v>
      </c>
    </row>
    <row r="305" spans="1:6" ht="12.75">
      <c r="A305" s="17" t="s">
        <v>216</v>
      </c>
      <c r="B305" s="35">
        <v>96</v>
      </c>
      <c r="C305" s="42">
        <v>336</v>
      </c>
      <c r="D305" s="42">
        <v>52</v>
      </c>
      <c r="E305" s="35">
        <v>388</v>
      </c>
      <c r="F305" s="114"/>
    </row>
    <row r="306" spans="1:6" ht="12.75">
      <c r="A306" s="17" t="s">
        <v>217</v>
      </c>
      <c r="B306" s="35">
        <v>71</v>
      </c>
      <c r="C306" s="42">
        <v>639</v>
      </c>
      <c r="D306" s="42">
        <v>324</v>
      </c>
      <c r="E306" s="35">
        <v>963</v>
      </c>
      <c r="F306" s="114"/>
    </row>
    <row r="307" spans="1:6" ht="12.75">
      <c r="A307" s="17" t="s">
        <v>218</v>
      </c>
      <c r="B307" s="35">
        <v>95</v>
      </c>
      <c r="C307" s="42">
        <v>602</v>
      </c>
      <c r="D307" s="42">
        <v>357</v>
      </c>
      <c r="E307" s="35">
        <v>959</v>
      </c>
      <c r="F307" s="114" t="s">
        <v>533</v>
      </c>
    </row>
    <row r="308" spans="1:6" ht="12.75">
      <c r="A308" s="17" t="s">
        <v>53</v>
      </c>
      <c r="B308" s="35"/>
      <c r="C308" s="42">
        <v>5710</v>
      </c>
      <c r="D308" s="42">
        <v>669</v>
      </c>
      <c r="E308" s="42">
        <v>6379</v>
      </c>
      <c r="F308" s="114"/>
    </row>
    <row r="309" spans="1:6" ht="12.75">
      <c r="A309" s="15" t="s">
        <v>90</v>
      </c>
      <c r="B309" s="295">
        <f>SUM(B302:B308)</f>
        <v>1224</v>
      </c>
      <c r="C309" s="295">
        <f>SUM(C302:C308)</f>
        <v>15609</v>
      </c>
      <c r="D309" s="295">
        <f>SUM(D302:D308)</f>
        <v>5572</v>
      </c>
      <c r="E309" s="51">
        <f>SUM(E302:E308)</f>
        <v>21181</v>
      </c>
      <c r="F309" s="114"/>
    </row>
    <row r="310" spans="1:6" ht="12.75">
      <c r="A310" s="15" t="s">
        <v>506</v>
      </c>
      <c r="B310" s="35"/>
      <c r="C310" s="42"/>
      <c r="D310" s="42"/>
      <c r="E310" s="51">
        <v>42362</v>
      </c>
      <c r="F310" s="114"/>
    </row>
    <row r="311" spans="1:6" ht="12.75">
      <c r="A311" s="15"/>
      <c r="B311" s="35"/>
      <c r="C311" s="42"/>
      <c r="D311" s="42"/>
      <c r="E311" s="51"/>
      <c r="F311" s="114"/>
    </row>
    <row r="312" spans="1:6" ht="12.75">
      <c r="A312" s="15"/>
      <c r="B312" s="35"/>
      <c r="C312" s="42"/>
      <c r="D312" s="42"/>
      <c r="E312" s="51"/>
      <c r="F312" s="114"/>
    </row>
    <row r="313" spans="1:6" ht="12.75">
      <c r="A313" s="62">
        <v>26</v>
      </c>
      <c r="B313" s="35"/>
      <c r="C313" s="42"/>
      <c r="D313" s="42"/>
      <c r="E313" s="35"/>
      <c r="F313" s="167"/>
    </row>
    <row r="314" spans="1:6" ht="12.75">
      <c r="A314" s="50" t="s">
        <v>58</v>
      </c>
      <c r="B314" s="35"/>
      <c r="C314" s="42"/>
      <c r="D314" s="42"/>
      <c r="E314" s="35"/>
      <c r="F314" s="114"/>
    </row>
    <row r="315" spans="1:6" ht="12.75">
      <c r="A315" s="17" t="s">
        <v>219</v>
      </c>
      <c r="B315" s="35">
        <v>206</v>
      </c>
      <c r="C315" s="42">
        <v>1071</v>
      </c>
      <c r="D315" s="42"/>
      <c r="E315" s="42">
        <v>1071</v>
      </c>
      <c r="F315" s="114"/>
    </row>
    <row r="316" spans="1:6" ht="12.75">
      <c r="A316" s="17" t="s">
        <v>220</v>
      </c>
      <c r="B316" s="42">
        <v>1265</v>
      </c>
      <c r="C316" s="42">
        <v>6692</v>
      </c>
      <c r="D316" s="42">
        <v>1302</v>
      </c>
      <c r="E316" s="42">
        <v>7994</v>
      </c>
      <c r="F316" s="114" t="s">
        <v>534</v>
      </c>
    </row>
    <row r="317" spans="1:6" ht="12.75">
      <c r="A317" s="17" t="s">
        <v>407</v>
      </c>
      <c r="B317" s="42">
        <v>161</v>
      </c>
      <c r="C317" s="42">
        <v>851</v>
      </c>
      <c r="D317" s="42"/>
      <c r="E317" s="42">
        <v>851</v>
      </c>
      <c r="F317" s="114"/>
    </row>
    <row r="318" spans="1:6" ht="12.75">
      <c r="A318" s="17" t="s">
        <v>386</v>
      </c>
      <c r="B318" s="35">
        <v>80</v>
      </c>
      <c r="C318" s="42">
        <v>584</v>
      </c>
      <c r="D318" s="42">
        <v>77</v>
      </c>
      <c r="E318" s="35">
        <v>661</v>
      </c>
      <c r="F318" s="114"/>
    </row>
    <row r="319" spans="1:6" ht="12.75">
      <c r="A319" s="17" t="s">
        <v>221</v>
      </c>
      <c r="B319" s="35">
        <v>322</v>
      </c>
      <c r="C319" s="42">
        <v>1649</v>
      </c>
      <c r="D319" s="42">
        <v>173</v>
      </c>
      <c r="E319" s="42">
        <v>1622</v>
      </c>
      <c r="F319" s="114" t="s">
        <v>617</v>
      </c>
    </row>
    <row r="320" spans="1:6" ht="12.75">
      <c r="A320" s="17" t="s">
        <v>222</v>
      </c>
      <c r="B320" s="35">
        <v>700</v>
      </c>
      <c r="C320" s="42">
        <v>3430</v>
      </c>
      <c r="D320" s="42">
        <v>112</v>
      </c>
      <c r="E320" s="42">
        <v>3542</v>
      </c>
      <c r="F320" s="114"/>
    </row>
    <row r="321" spans="1:6" ht="12.75">
      <c r="A321" s="17" t="s">
        <v>68</v>
      </c>
      <c r="B321" s="35"/>
      <c r="C321" s="42">
        <v>448</v>
      </c>
      <c r="D321" s="42"/>
      <c r="E321" s="35">
        <v>448</v>
      </c>
      <c r="F321" s="114"/>
    </row>
    <row r="322" spans="1:6" ht="12.75">
      <c r="A322" s="17" t="s">
        <v>300</v>
      </c>
      <c r="B322" s="35">
        <v>44</v>
      </c>
      <c r="C322" s="42">
        <v>233</v>
      </c>
      <c r="D322" s="42">
        <v>130</v>
      </c>
      <c r="E322" s="35">
        <v>363</v>
      </c>
      <c r="F322" s="114"/>
    </row>
    <row r="323" spans="1:6" ht="12.75">
      <c r="A323" s="15" t="s">
        <v>90</v>
      </c>
      <c r="B323" s="295">
        <f>SUM(B315:B322)</f>
        <v>2778</v>
      </c>
      <c r="C323" s="295">
        <f>SUM(C315:C322)</f>
        <v>14958</v>
      </c>
      <c r="D323" s="295">
        <f>SUM(D315:D322)</f>
        <v>1794</v>
      </c>
      <c r="E323" s="51">
        <v>17403</v>
      </c>
      <c r="F323" s="114"/>
    </row>
    <row r="324" spans="1:6" ht="12.75">
      <c r="A324" s="15" t="s">
        <v>506</v>
      </c>
      <c r="B324" s="35"/>
      <c r="C324" s="42"/>
      <c r="D324" s="42"/>
      <c r="E324" s="51">
        <v>34806</v>
      </c>
      <c r="F324" s="114"/>
    </row>
    <row r="325" spans="1:6" ht="12.75">
      <c r="A325" s="15"/>
      <c r="B325" s="35"/>
      <c r="C325" s="42"/>
      <c r="D325" s="42"/>
      <c r="E325" s="51"/>
      <c r="F325" s="114"/>
    </row>
    <row r="326" spans="1:6" ht="12.75">
      <c r="A326" s="15"/>
      <c r="B326" s="35"/>
      <c r="C326" s="42"/>
      <c r="D326" s="42"/>
      <c r="E326" s="51"/>
      <c r="F326" s="114"/>
    </row>
    <row r="327" spans="1:6" ht="12.75">
      <c r="A327" s="62">
        <v>27</v>
      </c>
      <c r="B327" s="35"/>
      <c r="C327" s="42"/>
      <c r="D327" s="42"/>
      <c r="E327" s="35"/>
      <c r="F327" s="167"/>
    </row>
    <row r="328" spans="1:6" ht="12.75">
      <c r="A328" s="50" t="s">
        <v>58</v>
      </c>
      <c r="B328" s="35"/>
      <c r="C328" s="42"/>
      <c r="D328" s="42"/>
      <c r="E328" s="35"/>
      <c r="F328" s="290" t="s">
        <v>565</v>
      </c>
    </row>
    <row r="329" spans="1:6" ht="12.75">
      <c r="A329" s="119" t="s">
        <v>54</v>
      </c>
      <c r="B329" s="118">
        <v>306</v>
      </c>
      <c r="C329" s="120">
        <v>2756</v>
      </c>
      <c r="D329" s="120"/>
      <c r="E329" s="120">
        <v>2756</v>
      </c>
      <c r="F329" s="114" t="s">
        <v>389</v>
      </c>
    </row>
    <row r="330" spans="1:6" ht="12.75">
      <c r="A330" s="119" t="s">
        <v>54</v>
      </c>
      <c r="B330" s="118"/>
      <c r="C330" s="120"/>
      <c r="D330" s="120"/>
      <c r="E330" s="120">
        <v>2095</v>
      </c>
      <c r="F330" s="114" t="s">
        <v>388</v>
      </c>
    </row>
    <row r="331" spans="1:6" ht="12.75">
      <c r="A331" s="119" t="s">
        <v>54</v>
      </c>
      <c r="B331" s="120"/>
      <c r="C331" s="120"/>
      <c r="D331" s="120">
        <v>12351</v>
      </c>
      <c r="E331" s="120">
        <v>12351</v>
      </c>
      <c r="F331" s="114" t="s">
        <v>535</v>
      </c>
    </row>
    <row r="332" spans="1:6" ht="12.75">
      <c r="A332" s="292" t="s">
        <v>54</v>
      </c>
      <c r="B332" s="120">
        <v>160</v>
      </c>
      <c r="C332" s="120">
        <v>839</v>
      </c>
      <c r="D332" s="120">
        <v>277</v>
      </c>
      <c r="E332" s="120">
        <v>1116</v>
      </c>
      <c r="F332" s="114" t="s">
        <v>566</v>
      </c>
    </row>
    <row r="333" spans="1:6" ht="12.75">
      <c r="A333" s="1" t="s">
        <v>301</v>
      </c>
      <c r="B333" s="38">
        <v>68</v>
      </c>
      <c r="C333" s="38">
        <v>238</v>
      </c>
      <c r="D333" s="38">
        <v>299</v>
      </c>
      <c r="E333" s="40">
        <v>537</v>
      </c>
      <c r="F333" s="114"/>
    </row>
    <row r="334" spans="1:6" ht="12.75">
      <c r="A334" s="17" t="s">
        <v>223</v>
      </c>
      <c r="B334" s="35">
        <v>528</v>
      </c>
      <c r="C334" s="42">
        <v>3538</v>
      </c>
      <c r="D334" s="42">
        <v>783</v>
      </c>
      <c r="E334" s="42">
        <v>4321</v>
      </c>
      <c r="F334" s="114" t="s">
        <v>224</v>
      </c>
    </row>
    <row r="335" spans="1:6" ht="12.75">
      <c r="A335" s="15" t="s">
        <v>90</v>
      </c>
      <c r="B335" s="295">
        <f>SUM(B329:B334)</f>
        <v>1062</v>
      </c>
      <c r="C335" s="295">
        <f>SUM(C329:C334)</f>
        <v>7371</v>
      </c>
      <c r="D335" s="295">
        <f>SUM(D329:D334)</f>
        <v>13710</v>
      </c>
      <c r="E335" s="51">
        <f>SUM(E329:E334)</f>
        <v>23176</v>
      </c>
      <c r="F335" s="114"/>
    </row>
    <row r="336" spans="1:6" ht="12.75">
      <c r="A336" s="15" t="s">
        <v>506</v>
      </c>
      <c r="B336" s="35"/>
      <c r="C336" s="42"/>
      <c r="D336" s="42"/>
      <c r="E336" s="51">
        <f>E335*2</f>
        <v>46352</v>
      </c>
      <c r="F336" s="114"/>
    </row>
    <row r="337" spans="1:6" ht="12.75">
      <c r="A337" s="15"/>
      <c r="B337" s="35"/>
      <c r="C337" s="42"/>
      <c r="D337" s="42"/>
      <c r="E337" s="51"/>
      <c r="F337" s="114"/>
    </row>
    <row r="338" spans="1:6" ht="12.75">
      <c r="A338" s="15"/>
      <c r="B338" s="35"/>
      <c r="C338" s="42"/>
      <c r="D338" s="42"/>
      <c r="E338" s="51"/>
      <c r="F338" s="114"/>
    </row>
    <row r="339" spans="1:6" ht="12.75">
      <c r="A339" s="62">
        <v>28</v>
      </c>
      <c r="B339" s="35"/>
      <c r="C339" s="42"/>
      <c r="D339" s="42"/>
      <c r="E339" s="35"/>
      <c r="F339" s="167"/>
    </row>
    <row r="340" spans="1:6" ht="12.75">
      <c r="A340" s="50" t="s">
        <v>58</v>
      </c>
      <c r="B340" s="35"/>
      <c r="C340" s="42"/>
      <c r="D340" s="42"/>
      <c r="E340" s="35"/>
      <c r="F340" s="114"/>
    </row>
    <row r="341" spans="1:6" ht="12.75">
      <c r="A341" s="17" t="s">
        <v>588</v>
      </c>
      <c r="B341" s="35">
        <v>692</v>
      </c>
      <c r="C341" s="42">
        <v>5674</v>
      </c>
      <c r="D341" s="42">
        <v>1742</v>
      </c>
      <c r="E341" s="42">
        <v>7416</v>
      </c>
      <c r="F341" s="114" t="s">
        <v>737</v>
      </c>
    </row>
    <row r="342" spans="1:6" ht="12.75">
      <c r="A342" s="17" t="s">
        <v>226</v>
      </c>
      <c r="B342" s="42">
        <v>1799</v>
      </c>
      <c r="C342" s="42">
        <v>10988</v>
      </c>
      <c r="D342" s="42">
        <v>2455</v>
      </c>
      <c r="E342" s="42">
        <v>13443</v>
      </c>
      <c r="F342" s="114" t="s">
        <v>739</v>
      </c>
    </row>
    <row r="343" spans="1:6" ht="12.75">
      <c r="A343" s="17" t="s">
        <v>228</v>
      </c>
      <c r="B343" s="35">
        <v>447</v>
      </c>
      <c r="C343" s="42">
        <v>2012</v>
      </c>
      <c r="D343" s="42">
        <v>118</v>
      </c>
      <c r="E343" s="42">
        <v>2130</v>
      </c>
      <c r="F343" s="114" t="s">
        <v>738</v>
      </c>
    </row>
    <row r="344" spans="1:6" ht="12.75">
      <c r="A344" s="17" t="s">
        <v>387</v>
      </c>
      <c r="B344" s="35">
        <v>380</v>
      </c>
      <c r="C344" s="42">
        <v>2305</v>
      </c>
      <c r="D344" s="42">
        <v>0</v>
      </c>
      <c r="E344" s="42">
        <v>2305</v>
      </c>
      <c r="F344" s="114" t="s">
        <v>55</v>
      </c>
    </row>
    <row r="345" spans="1:6" ht="12.75">
      <c r="A345" s="17" t="s">
        <v>231</v>
      </c>
      <c r="B345" s="35">
        <v>187</v>
      </c>
      <c r="C345" s="42">
        <v>1122</v>
      </c>
      <c r="D345" s="42">
        <v>933</v>
      </c>
      <c r="E345" s="42">
        <v>2055</v>
      </c>
      <c r="F345" s="114" t="s">
        <v>738</v>
      </c>
    </row>
    <row r="346" spans="1:6" ht="12.75">
      <c r="A346" s="15" t="s">
        <v>537</v>
      </c>
      <c r="B346" s="295">
        <f>SUM(B341:B345)</f>
        <v>3505</v>
      </c>
      <c r="C346" s="295">
        <f>SUM(C341:C345)</f>
        <v>22101</v>
      </c>
      <c r="D346" s="295">
        <f>SUM(D341:D345)</f>
        <v>5248</v>
      </c>
      <c r="E346" s="51">
        <f>SUM(E341:E345)</f>
        <v>27349</v>
      </c>
      <c r="F346" s="114"/>
    </row>
    <row r="347" spans="1:6" ht="12.75">
      <c r="A347" s="15" t="s">
        <v>506</v>
      </c>
      <c r="B347" s="35"/>
      <c r="C347" s="42"/>
      <c r="D347" s="42"/>
      <c r="E347" s="51">
        <v>54698</v>
      </c>
      <c r="F347" s="114"/>
    </row>
    <row r="348" spans="1:6" ht="12.75">
      <c r="A348" s="135"/>
      <c r="B348" s="35"/>
      <c r="C348" s="42"/>
      <c r="D348" s="42"/>
      <c r="E348" s="51"/>
      <c r="F348" s="404"/>
    </row>
    <row r="349" spans="1:6" ht="12.75">
      <c r="A349" s="135"/>
      <c r="B349" s="35"/>
      <c r="C349" s="42"/>
      <c r="D349" s="42"/>
      <c r="E349" s="51"/>
      <c r="F349" s="404"/>
    </row>
    <row r="350" spans="1:6" ht="12.75">
      <c r="A350" s="15"/>
      <c r="B350" s="35"/>
      <c r="C350" s="42"/>
      <c r="D350" s="42"/>
      <c r="E350" s="51"/>
      <c r="F350" s="114"/>
    </row>
    <row r="351" spans="1:6" ht="12.75">
      <c r="A351" s="62">
        <v>29</v>
      </c>
      <c r="B351" s="35"/>
      <c r="C351" s="42"/>
      <c r="D351" s="42"/>
      <c r="E351" s="35"/>
      <c r="F351" s="167"/>
    </row>
    <row r="352" spans="1:6" ht="12.75">
      <c r="A352" s="50" t="s">
        <v>58</v>
      </c>
      <c r="B352" s="35"/>
      <c r="C352" s="42"/>
      <c r="D352" s="42"/>
      <c r="E352" s="35"/>
      <c r="F352" s="264"/>
    </row>
    <row r="353" spans="1:6" ht="12.75">
      <c r="A353" s="289" t="s">
        <v>227</v>
      </c>
      <c r="B353" s="35">
        <v>202</v>
      </c>
      <c r="C353" s="42">
        <v>1087</v>
      </c>
      <c r="D353" s="42">
        <v>118</v>
      </c>
      <c r="E353" s="42">
        <v>1205</v>
      </c>
      <c r="F353" s="291" t="s">
        <v>584</v>
      </c>
    </row>
    <row r="354" spans="1:6" ht="12.75">
      <c r="A354" s="289" t="s">
        <v>443</v>
      </c>
      <c r="B354" s="35">
        <v>690</v>
      </c>
      <c r="C354" s="42">
        <v>5175</v>
      </c>
      <c r="D354" s="42">
        <v>1203</v>
      </c>
      <c r="E354" s="42">
        <v>6378</v>
      </c>
      <c r="F354" s="114" t="s">
        <v>552</v>
      </c>
    </row>
    <row r="355" spans="1:6" ht="12.75">
      <c r="A355" s="119" t="s">
        <v>332</v>
      </c>
      <c r="B355" s="42">
        <v>1376</v>
      </c>
      <c r="C355" s="42">
        <v>13760</v>
      </c>
      <c r="D355" s="42">
        <v>10842</v>
      </c>
      <c r="E355" s="42">
        <v>24602</v>
      </c>
      <c r="F355" s="114" t="s">
        <v>393</v>
      </c>
    </row>
    <row r="356" spans="1:6" ht="12.75">
      <c r="A356" s="15" t="s">
        <v>90</v>
      </c>
      <c r="B356" s="295">
        <f>SUM(B353:B355)</f>
        <v>2268</v>
      </c>
      <c r="C356" s="295">
        <f>SUM(C353:C355)</f>
        <v>20022</v>
      </c>
      <c r="D356" s="295">
        <f>SUM(D353:D355)</f>
        <v>12163</v>
      </c>
      <c r="E356" s="51">
        <f>SUM(E353:E355)</f>
        <v>32185</v>
      </c>
      <c r="F356" s="114"/>
    </row>
    <row r="357" spans="1:6" ht="12.75">
      <c r="A357" s="15" t="s">
        <v>506</v>
      </c>
      <c r="B357" s="35"/>
      <c r="C357" s="42"/>
      <c r="D357" s="42"/>
      <c r="E357" s="51">
        <v>64370</v>
      </c>
      <c r="F357" s="114"/>
    </row>
    <row r="358" spans="1:6" ht="12.75">
      <c r="A358" s="15"/>
      <c r="B358" s="35"/>
      <c r="C358" s="42"/>
      <c r="D358" s="42"/>
      <c r="E358" s="51"/>
      <c r="F358" s="114"/>
    </row>
    <row r="359" spans="1:6" ht="12.75">
      <c r="A359" s="15"/>
      <c r="B359" s="35"/>
      <c r="C359" s="42"/>
      <c r="D359" s="42"/>
      <c r="E359" s="51"/>
      <c r="F359" s="114"/>
    </row>
    <row r="360" spans="1:6" ht="12.75">
      <c r="A360" s="62">
        <v>30</v>
      </c>
      <c r="B360" s="35"/>
      <c r="C360" s="42"/>
      <c r="D360" s="42"/>
      <c r="E360" s="35"/>
      <c r="F360" s="167"/>
    </row>
    <row r="361" spans="1:6" ht="12.75">
      <c r="A361" s="50" t="s">
        <v>58</v>
      </c>
      <c r="B361" s="35"/>
      <c r="C361" s="42"/>
      <c r="D361" s="42"/>
      <c r="E361" s="35"/>
      <c r="F361" s="114"/>
    </row>
    <row r="362" spans="1:6" ht="12.75">
      <c r="A362" s="35" t="s">
        <v>233</v>
      </c>
      <c r="B362" s="40">
        <v>130</v>
      </c>
      <c r="C362" s="40">
        <v>819</v>
      </c>
      <c r="D362" s="40">
        <v>82</v>
      </c>
      <c r="E362" s="40">
        <v>901</v>
      </c>
      <c r="F362" s="114"/>
    </row>
    <row r="363" spans="1:6" ht="12.75">
      <c r="A363" s="17" t="s">
        <v>15</v>
      </c>
      <c r="B363" s="35">
        <v>290</v>
      </c>
      <c r="C363" s="42">
        <v>1885</v>
      </c>
      <c r="D363" s="42">
        <v>168</v>
      </c>
      <c r="E363" s="42">
        <v>2053</v>
      </c>
      <c r="F363" s="114"/>
    </row>
    <row r="364" spans="1:6" ht="12.75">
      <c r="A364" s="17" t="s">
        <v>234</v>
      </c>
      <c r="B364" s="35">
        <v>97</v>
      </c>
      <c r="C364" s="42">
        <v>456</v>
      </c>
      <c r="D364" s="42">
        <v>970</v>
      </c>
      <c r="E364" s="42">
        <v>1426</v>
      </c>
      <c r="F364" s="114"/>
    </row>
    <row r="365" spans="1:6" ht="12.75">
      <c r="A365" s="34" t="s">
        <v>235</v>
      </c>
      <c r="B365" s="34"/>
      <c r="C365" s="61"/>
      <c r="D365" s="117">
        <v>2830</v>
      </c>
      <c r="E365" s="117">
        <v>2830</v>
      </c>
      <c r="F365" s="132" t="s">
        <v>381</v>
      </c>
    </row>
    <row r="366" spans="1:6" ht="12.75">
      <c r="A366" s="34" t="s">
        <v>235</v>
      </c>
      <c r="B366" s="117">
        <v>504</v>
      </c>
      <c r="C366" s="117">
        <v>4284</v>
      </c>
      <c r="D366" s="117">
        <v>808</v>
      </c>
      <c r="E366" s="117">
        <f>C366+D366</f>
        <v>5092</v>
      </c>
      <c r="F366" s="132" t="s">
        <v>382</v>
      </c>
    </row>
    <row r="367" spans="1:6" ht="12.75">
      <c r="A367" s="34" t="s">
        <v>57</v>
      </c>
      <c r="B367" s="117">
        <v>718</v>
      </c>
      <c r="C367" s="117"/>
      <c r="D367" s="117">
        <v>2872</v>
      </c>
      <c r="E367" s="117">
        <v>2872</v>
      </c>
      <c r="F367" s="73" t="s">
        <v>270</v>
      </c>
    </row>
    <row r="368" spans="1:6" ht="12.75">
      <c r="A368" s="1" t="s">
        <v>554</v>
      </c>
      <c r="B368" s="38">
        <v>1398</v>
      </c>
      <c r="C368" s="45">
        <v>9786</v>
      </c>
      <c r="D368" s="38"/>
      <c r="E368" s="40">
        <v>9786</v>
      </c>
      <c r="F368" s="124"/>
    </row>
    <row r="369" spans="1:6" ht="12.75">
      <c r="A369" s="15" t="s">
        <v>90</v>
      </c>
      <c r="B369" s="295">
        <f>SUM(B362:B368)</f>
        <v>3137</v>
      </c>
      <c r="C369" s="295">
        <f>SUM(C362:C368)</f>
        <v>17230</v>
      </c>
      <c r="D369" s="295">
        <f>SUM(D362:D368)</f>
        <v>7730</v>
      </c>
      <c r="E369" s="51">
        <v>24960</v>
      </c>
      <c r="F369" s="114"/>
    </row>
    <row r="370" spans="1:6" ht="12.75">
      <c r="A370" s="15" t="s">
        <v>506</v>
      </c>
      <c r="B370" s="35"/>
      <c r="C370" s="42"/>
      <c r="D370" s="42"/>
      <c r="E370" s="51">
        <v>49920</v>
      </c>
      <c r="F370" s="114"/>
    </row>
    <row r="371" spans="1:6" ht="12.75">
      <c r="A371" s="15"/>
      <c r="B371" s="35"/>
      <c r="C371" s="42"/>
      <c r="D371" s="42"/>
      <c r="E371" s="51"/>
      <c r="F371" s="114"/>
    </row>
    <row r="372" spans="1:6" ht="12.75">
      <c r="A372" s="15"/>
      <c r="B372" s="35"/>
      <c r="C372" s="42"/>
      <c r="D372" s="42"/>
      <c r="E372" s="51"/>
      <c r="F372" s="114"/>
    </row>
    <row r="373" spans="1:6" ht="12.75">
      <c r="A373" s="62">
        <v>31</v>
      </c>
      <c r="B373" s="35"/>
      <c r="C373" s="42"/>
      <c r="D373" s="42"/>
      <c r="E373" s="35"/>
      <c r="F373" s="167"/>
    </row>
    <row r="374" spans="1:6" ht="12.75">
      <c r="A374" s="50" t="s">
        <v>58</v>
      </c>
      <c r="B374" s="35"/>
      <c r="C374" s="42"/>
      <c r="D374" s="42"/>
      <c r="E374" s="35"/>
      <c r="F374" s="114"/>
    </row>
    <row r="375" spans="1:6" ht="12.75">
      <c r="A375" s="289" t="s">
        <v>162</v>
      </c>
      <c r="B375" s="35">
        <v>294</v>
      </c>
      <c r="C375" s="42">
        <v>1470</v>
      </c>
      <c r="D375" s="42">
        <v>702</v>
      </c>
      <c r="E375" s="42">
        <v>2172</v>
      </c>
      <c r="F375" s="114" t="s">
        <v>726</v>
      </c>
    </row>
    <row r="376" spans="1:6" ht="12.75">
      <c r="A376" s="17" t="s">
        <v>16</v>
      </c>
      <c r="B376" s="35">
        <v>173</v>
      </c>
      <c r="C376" s="42">
        <v>2241</v>
      </c>
      <c r="D376" s="42">
        <v>520</v>
      </c>
      <c r="E376" s="42">
        <v>2761</v>
      </c>
      <c r="F376" s="114" t="s">
        <v>727</v>
      </c>
    </row>
    <row r="377" spans="1:6" ht="12.75">
      <c r="A377" s="17" t="s">
        <v>236</v>
      </c>
      <c r="B377" s="35">
        <v>283</v>
      </c>
      <c r="C377" s="42">
        <v>8139</v>
      </c>
      <c r="D377" s="42">
        <v>995</v>
      </c>
      <c r="E377" s="42">
        <v>9134</v>
      </c>
      <c r="F377" s="114" t="s">
        <v>727</v>
      </c>
    </row>
    <row r="378" spans="1:6" ht="12.75">
      <c r="A378" s="17" t="s">
        <v>725</v>
      </c>
      <c r="B378" s="35">
        <v>139</v>
      </c>
      <c r="C378" s="42">
        <v>1476</v>
      </c>
      <c r="D378" s="42">
        <v>960</v>
      </c>
      <c r="E378" s="42">
        <v>2436</v>
      </c>
      <c r="F378" s="114" t="s">
        <v>730</v>
      </c>
    </row>
    <row r="379" spans="1:6" ht="12.75">
      <c r="A379" s="17" t="s">
        <v>181</v>
      </c>
      <c r="B379" s="35">
        <v>370</v>
      </c>
      <c r="C379" s="42">
        <v>2960</v>
      </c>
      <c r="D379" s="42">
        <v>752</v>
      </c>
      <c r="E379" s="42">
        <v>3712</v>
      </c>
      <c r="F379" s="114" t="s">
        <v>729</v>
      </c>
    </row>
    <row r="380" spans="1:6" ht="12.75">
      <c r="A380" s="400" t="s">
        <v>90</v>
      </c>
      <c r="B380" s="295">
        <f>SUM(B375:B379)</f>
        <v>1259</v>
      </c>
      <c r="C380" s="295">
        <f>SUM(C375:C379)</f>
        <v>16286</v>
      </c>
      <c r="D380" s="295">
        <f>SUM(D375:D379)</f>
        <v>3929</v>
      </c>
      <c r="E380" s="295">
        <f>SUM(E375:E379)</f>
        <v>20215</v>
      </c>
      <c r="F380" s="114"/>
    </row>
    <row r="381" spans="1:6" ht="12.75">
      <c r="A381" s="400" t="s">
        <v>506</v>
      </c>
      <c r="B381" s="35"/>
      <c r="C381" s="42"/>
      <c r="D381" s="42"/>
      <c r="E381" s="295">
        <v>40430</v>
      </c>
      <c r="F381" s="114"/>
    </row>
    <row r="382" spans="1:6" ht="12.75">
      <c r="A382" s="17"/>
      <c r="B382" s="35"/>
      <c r="C382" s="42"/>
      <c r="D382" s="42"/>
      <c r="E382" s="42"/>
      <c r="F382" s="114"/>
    </row>
    <row r="383" spans="1:6" ht="12.75">
      <c r="A383" s="17"/>
      <c r="B383" s="35"/>
      <c r="C383" s="42"/>
      <c r="D383" s="42"/>
      <c r="E383" s="42"/>
      <c r="F383" s="114"/>
    </row>
    <row r="384" spans="1:6" ht="12.75">
      <c r="A384" s="62">
        <v>32</v>
      </c>
      <c r="B384" s="35"/>
      <c r="C384" s="42"/>
      <c r="D384" s="42"/>
      <c r="E384" s="35"/>
      <c r="F384" s="167"/>
    </row>
    <row r="385" spans="1:6" ht="12.75">
      <c r="A385" s="50" t="s">
        <v>58</v>
      </c>
      <c r="B385" s="35"/>
      <c r="C385" s="42"/>
      <c r="D385" s="42"/>
      <c r="E385" s="35"/>
      <c r="F385" s="114"/>
    </row>
    <row r="386" spans="1:6" ht="12.75">
      <c r="A386" s="17" t="s">
        <v>241</v>
      </c>
      <c r="B386" s="35">
        <v>357</v>
      </c>
      <c r="C386" s="42">
        <v>1785</v>
      </c>
      <c r="D386" s="42"/>
      <c r="E386" s="42">
        <v>1785</v>
      </c>
      <c r="F386" s="114" t="s">
        <v>114</v>
      </c>
    </row>
    <row r="387" spans="1:6" ht="12.75">
      <c r="A387" s="17" t="s">
        <v>242</v>
      </c>
      <c r="B387" s="35">
        <v>97</v>
      </c>
      <c r="C387" s="42">
        <v>437</v>
      </c>
      <c r="D387" s="42">
        <v>324</v>
      </c>
      <c r="E387" s="35">
        <v>761</v>
      </c>
      <c r="F387" s="114"/>
    </row>
    <row r="388" spans="1:6" ht="12.75">
      <c r="A388" s="17" t="s">
        <v>243</v>
      </c>
      <c r="B388" s="35">
        <v>146</v>
      </c>
      <c r="C388" s="42">
        <v>1314</v>
      </c>
      <c r="D388" s="42">
        <v>324</v>
      </c>
      <c r="E388" s="42">
        <v>1638</v>
      </c>
      <c r="F388" s="114"/>
    </row>
    <row r="389" spans="1:6" ht="12.75">
      <c r="A389" s="17" t="s">
        <v>244</v>
      </c>
      <c r="B389" s="35">
        <v>119</v>
      </c>
      <c r="C389" s="42">
        <v>774</v>
      </c>
      <c r="D389" s="42">
        <v>324</v>
      </c>
      <c r="E389" s="42">
        <v>1098</v>
      </c>
      <c r="F389" s="114"/>
    </row>
    <row r="390" spans="1:6" ht="12.75">
      <c r="A390" s="17" t="s">
        <v>245</v>
      </c>
      <c r="B390" s="35">
        <v>226</v>
      </c>
      <c r="C390" s="42">
        <v>1808</v>
      </c>
      <c r="D390" s="42">
        <v>620</v>
      </c>
      <c r="E390" s="42">
        <v>2428</v>
      </c>
      <c r="F390" s="114"/>
    </row>
    <row r="391" spans="1:6" ht="12.75">
      <c r="A391" s="17" t="s">
        <v>246</v>
      </c>
      <c r="B391" s="35">
        <v>297</v>
      </c>
      <c r="C391" s="42">
        <v>2376</v>
      </c>
      <c r="D391" s="42">
        <v>862</v>
      </c>
      <c r="E391" s="42">
        <v>3238</v>
      </c>
      <c r="F391" s="114" t="s">
        <v>583</v>
      </c>
    </row>
    <row r="392" spans="1:6" ht="12.75">
      <c r="A392" s="17" t="s">
        <v>247</v>
      </c>
      <c r="B392" s="35">
        <v>716</v>
      </c>
      <c r="C392" s="42">
        <v>7160</v>
      </c>
      <c r="D392" s="42">
        <v>4632</v>
      </c>
      <c r="E392" s="42">
        <v>11792</v>
      </c>
      <c r="F392" s="114" t="s">
        <v>581</v>
      </c>
    </row>
    <row r="393" spans="1:6" ht="12.75">
      <c r="A393" s="15" t="s">
        <v>90</v>
      </c>
      <c r="B393" s="295">
        <f>SUM(B386:B392)</f>
        <v>1958</v>
      </c>
      <c r="C393" s="295">
        <f>SUM(C386:C392)</f>
        <v>15654</v>
      </c>
      <c r="D393" s="295">
        <f>SUM(D386:D392)</f>
        <v>7086</v>
      </c>
      <c r="E393" s="51">
        <f>SUM(E386:E392)</f>
        <v>22740</v>
      </c>
      <c r="F393" s="114"/>
    </row>
    <row r="394" spans="1:6" ht="12.75">
      <c r="A394" s="15" t="s">
        <v>506</v>
      </c>
      <c r="B394" s="35"/>
      <c r="C394" s="42"/>
      <c r="D394" s="42"/>
      <c r="E394" s="51">
        <v>45480</v>
      </c>
      <c r="F394" s="114"/>
    </row>
    <row r="395" spans="1:6" ht="12.75">
      <c r="A395" s="15"/>
      <c r="B395" s="35"/>
      <c r="C395" s="42"/>
      <c r="D395" s="42"/>
      <c r="E395" s="51"/>
      <c r="F395" s="114"/>
    </row>
    <row r="396" spans="1:6" ht="12.75">
      <c r="A396" s="15"/>
      <c r="B396" s="35"/>
      <c r="C396" s="42"/>
      <c r="D396" s="42"/>
      <c r="E396" s="51"/>
      <c r="F396" s="114"/>
    </row>
    <row r="397" spans="1:6" ht="12.75">
      <c r="A397" s="62">
        <v>33</v>
      </c>
      <c r="B397" s="35"/>
      <c r="C397" s="42"/>
      <c r="D397" s="42"/>
      <c r="E397" s="35"/>
      <c r="F397" s="167"/>
    </row>
    <row r="398" spans="1:6" ht="12.75">
      <c r="A398" s="50" t="s">
        <v>328</v>
      </c>
      <c r="B398" s="35"/>
      <c r="C398" s="42"/>
      <c r="D398" s="42"/>
      <c r="E398" s="35"/>
      <c r="F398" s="114"/>
    </row>
    <row r="399" spans="1:6" ht="12.75">
      <c r="A399" s="17" t="s">
        <v>241</v>
      </c>
      <c r="B399" s="35">
        <v>232</v>
      </c>
      <c r="C399" s="42">
        <v>1160</v>
      </c>
      <c r="D399" s="42">
        <v>708</v>
      </c>
      <c r="E399" s="42">
        <v>1868</v>
      </c>
      <c r="F399" s="114" t="s">
        <v>114</v>
      </c>
    </row>
    <row r="400" spans="1:6" ht="12.75">
      <c r="A400" s="17" t="s">
        <v>248</v>
      </c>
      <c r="B400" s="35">
        <v>345</v>
      </c>
      <c r="C400" s="42">
        <v>1725</v>
      </c>
      <c r="D400" s="42">
        <v>784</v>
      </c>
      <c r="E400" s="42">
        <v>2509</v>
      </c>
      <c r="F400" s="114"/>
    </row>
    <row r="401" spans="1:6" ht="12.75">
      <c r="A401" s="17" t="s">
        <v>249</v>
      </c>
      <c r="B401" s="35">
        <v>143</v>
      </c>
      <c r="C401" s="42">
        <v>1073</v>
      </c>
      <c r="D401" s="42">
        <v>2146</v>
      </c>
      <c r="E401" s="42">
        <v>3219</v>
      </c>
      <c r="F401" s="114"/>
    </row>
    <row r="402" spans="1:6" ht="12.75">
      <c r="A402" s="17" t="s">
        <v>247</v>
      </c>
      <c r="B402" s="35">
        <v>508</v>
      </c>
      <c r="C402" s="42">
        <v>5824</v>
      </c>
      <c r="D402" s="42">
        <v>3378</v>
      </c>
      <c r="E402" s="42">
        <v>9202</v>
      </c>
      <c r="F402" s="114" t="s">
        <v>582</v>
      </c>
    </row>
    <row r="403" spans="1:6" ht="12.75">
      <c r="A403" s="17" t="s">
        <v>250</v>
      </c>
      <c r="B403" s="35">
        <v>69</v>
      </c>
      <c r="C403" s="42">
        <v>621</v>
      </c>
      <c r="D403" s="42">
        <v>262</v>
      </c>
      <c r="E403" s="35">
        <v>883</v>
      </c>
      <c r="F403" s="114"/>
    </row>
    <row r="404" spans="1:6" ht="12.75">
      <c r="A404" s="17" t="s">
        <v>251</v>
      </c>
      <c r="B404" s="35">
        <v>216</v>
      </c>
      <c r="C404" s="42">
        <v>1944</v>
      </c>
      <c r="D404" s="42">
        <v>125</v>
      </c>
      <c r="E404" s="42">
        <v>2069</v>
      </c>
      <c r="F404" s="114"/>
    </row>
    <row r="405" spans="1:6" ht="12.75">
      <c r="A405" s="17" t="s">
        <v>252</v>
      </c>
      <c r="B405" s="35">
        <v>510</v>
      </c>
      <c r="C405" s="42">
        <v>2567</v>
      </c>
      <c r="D405" s="42">
        <v>1550</v>
      </c>
      <c r="E405" s="42">
        <v>4117</v>
      </c>
      <c r="F405" s="114" t="s">
        <v>538</v>
      </c>
    </row>
    <row r="406" spans="1:6" ht="12.75">
      <c r="A406" s="15" t="s">
        <v>90</v>
      </c>
      <c r="B406" s="295">
        <f>SUM(B399:B405)</f>
        <v>2023</v>
      </c>
      <c r="C406" s="295">
        <f>SUM(C399:C405)</f>
        <v>14914</v>
      </c>
      <c r="D406" s="295">
        <f>SUM(D399:D405)</f>
        <v>8953</v>
      </c>
      <c r="E406" s="51">
        <f>SUM(E399:E405)</f>
        <v>23867</v>
      </c>
      <c r="F406" s="114"/>
    </row>
    <row r="407" spans="1:6" ht="12.75">
      <c r="A407" s="15" t="s">
        <v>506</v>
      </c>
      <c r="B407" s="35"/>
      <c r="C407" s="42"/>
      <c r="D407" s="42"/>
      <c r="E407" s="51">
        <v>71601</v>
      </c>
      <c r="F407" s="114"/>
    </row>
    <row r="408" spans="1:6" ht="12.75">
      <c r="A408" s="15"/>
      <c r="B408" s="35"/>
      <c r="C408" s="42"/>
      <c r="D408" s="42"/>
      <c r="E408" s="51"/>
      <c r="F408" s="114"/>
    </row>
    <row r="409" spans="1:6" ht="12.75">
      <c r="A409" s="15"/>
      <c r="B409" s="35"/>
      <c r="C409" s="42"/>
      <c r="D409" s="42"/>
      <c r="E409" s="51"/>
      <c r="F409" s="114"/>
    </row>
    <row r="410" spans="1:6" ht="12.75">
      <c r="A410" s="62">
        <v>34</v>
      </c>
      <c r="B410" s="35"/>
      <c r="C410" s="42"/>
      <c r="D410" s="42"/>
      <c r="E410" s="35"/>
      <c r="F410" s="167"/>
    </row>
    <row r="411" spans="1:6" ht="12.75">
      <c r="A411" s="50" t="s">
        <v>328</v>
      </c>
      <c r="B411" s="35"/>
      <c r="C411" s="42"/>
      <c r="D411" s="42"/>
      <c r="E411" s="35"/>
      <c r="F411" s="114"/>
    </row>
    <row r="412" spans="1:6" ht="12.75">
      <c r="A412" s="17" t="s">
        <v>253</v>
      </c>
      <c r="B412" s="35">
        <v>174</v>
      </c>
      <c r="C412" s="42">
        <v>609</v>
      </c>
      <c r="D412" s="42">
        <v>1370</v>
      </c>
      <c r="E412" s="42">
        <v>1979</v>
      </c>
      <c r="F412" s="114"/>
    </row>
    <row r="413" spans="1:6" ht="12.75">
      <c r="A413" s="17" t="s">
        <v>409</v>
      </c>
      <c r="B413" s="35">
        <v>167</v>
      </c>
      <c r="C413" s="42">
        <v>1086</v>
      </c>
      <c r="D413" s="42">
        <v>171</v>
      </c>
      <c r="E413" s="42">
        <v>1257</v>
      </c>
      <c r="F413" s="114" t="s">
        <v>539</v>
      </c>
    </row>
    <row r="414" spans="1:6" ht="12.75">
      <c r="A414" s="17" t="s">
        <v>17</v>
      </c>
      <c r="B414" s="35">
        <v>375</v>
      </c>
      <c r="C414" s="42">
        <v>1326</v>
      </c>
      <c r="D414" s="42">
        <v>125</v>
      </c>
      <c r="E414" s="42">
        <v>1451</v>
      </c>
      <c r="F414" s="114"/>
    </row>
    <row r="415" spans="1:6" ht="12.75">
      <c r="A415" s="17" t="s">
        <v>246</v>
      </c>
      <c r="B415" s="35">
        <v>208</v>
      </c>
      <c r="C415" s="42">
        <v>1872</v>
      </c>
      <c r="D415" s="42">
        <v>1048</v>
      </c>
      <c r="E415" s="42">
        <v>2920</v>
      </c>
      <c r="F415" s="114" t="s">
        <v>587</v>
      </c>
    </row>
    <row r="416" spans="1:6" ht="12.75">
      <c r="A416" s="17" t="s">
        <v>254</v>
      </c>
      <c r="B416" s="35">
        <v>62</v>
      </c>
      <c r="C416" s="42">
        <v>434</v>
      </c>
      <c r="D416" s="42">
        <v>125</v>
      </c>
      <c r="E416" s="35">
        <v>559</v>
      </c>
      <c r="F416" s="114"/>
    </row>
    <row r="417" spans="1:6" ht="12.75">
      <c r="A417" s="17" t="s">
        <v>255</v>
      </c>
      <c r="B417" s="35">
        <v>62</v>
      </c>
      <c r="C417" s="42">
        <v>248</v>
      </c>
      <c r="D417" s="42"/>
      <c r="E417" s="35">
        <v>248</v>
      </c>
      <c r="F417" s="114"/>
    </row>
    <row r="418" spans="1:6" ht="12.75">
      <c r="A418" s="17" t="s">
        <v>256</v>
      </c>
      <c r="B418" s="35">
        <v>200</v>
      </c>
      <c r="C418" s="42">
        <v>2688</v>
      </c>
      <c r="D418" s="42">
        <v>152</v>
      </c>
      <c r="E418" s="42">
        <v>2840</v>
      </c>
      <c r="F418" s="114"/>
    </row>
    <row r="419" spans="1:6" ht="12.75">
      <c r="A419" s="17" t="s">
        <v>257</v>
      </c>
      <c r="B419" s="35">
        <v>146</v>
      </c>
      <c r="C419" s="42">
        <v>1314</v>
      </c>
      <c r="D419" s="42">
        <v>296</v>
      </c>
      <c r="E419" s="42">
        <v>1610</v>
      </c>
      <c r="F419" s="114"/>
    </row>
    <row r="420" spans="1:6" ht="12.75">
      <c r="A420" s="17" t="s">
        <v>258</v>
      </c>
      <c r="B420" s="35">
        <v>184</v>
      </c>
      <c r="C420" s="42">
        <v>2377</v>
      </c>
      <c r="D420" s="42">
        <v>160</v>
      </c>
      <c r="E420" s="42">
        <v>2537</v>
      </c>
      <c r="F420" s="114"/>
    </row>
    <row r="421" spans="1:6" ht="12.75">
      <c r="A421" s="17"/>
      <c r="B421" s="35"/>
      <c r="C421" s="42"/>
      <c r="D421" s="42">
        <v>1762</v>
      </c>
      <c r="E421" s="42">
        <v>1762</v>
      </c>
      <c r="F421" s="114" t="s">
        <v>643</v>
      </c>
    </row>
    <row r="422" spans="1:6" ht="12.75">
      <c r="A422" s="15" t="s">
        <v>90</v>
      </c>
      <c r="B422" s="295">
        <f>SUM(B412:B420)</f>
        <v>1578</v>
      </c>
      <c r="C422" s="295">
        <f>SUM(C412:C420)</f>
        <v>11954</v>
      </c>
      <c r="D422" s="295">
        <f>SUM(D412:D421)</f>
        <v>5209</v>
      </c>
      <c r="E422" s="51">
        <f>SUM(E412:E421)</f>
        <v>17163</v>
      </c>
      <c r="F422" s="114"/>
    </row>
    <row r="423" spans="1:6" ht="12.75">
      <c r="A423" s="15" t="s">
        <v>506</v>
      </c>
      <c r="B423" s="35"/>
      <c r="C423" s="42"/>
      <c r="D423" s="42"/>
      <c r="E423" s="51">
        <v>51489</v>
      </c>
      <c r="F423" s="114"/>
    </row>
    <row r="424" spans="1:6" ht="12.75">
      <c r="A424" s="15"/>
      <c r="B424" s="35"/>
      <c r="C424" s="42"/>
      <c r="D424" s="42"/>
      <c r="E424" s="51"/>
      <c r="F424" s="114"/>
    </row>
    <row r="425" spans="1:6" ht="12.75">
      <c r="A425" s="15"/>
      <c r="B425" s="35"/>
      <c r="C425" s="42"/>
      <c r="D425" s="42"/>
      <c r="E425" s="51"/>
      <c r="F425" s="114"/>
    </row>
    <row r="426" spans="1:6" ht="12.75">
      <c r="A426" s="62">
        <v>35</v>
      </c>
      <c r="B426" s="35"/>
      <c r="C426" s="42"/>
      <c r="D426" s="42"/>
      <c r="E426" s="35"/>
      <c r="F426" s="167"/>
    </row>
    <row r="427" spans="1:6" ht="12.75">
      <c r="A427" s="50" t="s">
        <v>328</v>
      </c>
      <c r="B427" s="35"/>
      <c r="C427" s="42"/>
      <c r="D427" s="42"/>
      <c r="E427" s="35"/>
      <c r="F427" s="114"/>
    </row>
    <row r="428" spans="1:6" ht="12.75">
      <c r="A428" s="17" t="s">
        <v>259</v>
      </c>
      <c r="B428" s="35">
        <v>828</v>
      </c>
      <c r="C428" s="42">
        <v>7293</v>
      </c>
      <c r="D428" s="42">
        <v>5647</v>
      </c>
      <c r="E428" s="42">
        <v>12940</v>
      </c>
      <c r="F428" s="114" t="s">
        <v>540</v>
      </c>
    </row>
    <row r="429" spans="1:6" ht="12.75">
      <c r="A429" s="17" t="s">
        <v>260</v>
      </c>
      <c r="B429" s="35">
        <v>228</v>
      </c>
      <c r="C429" s="42">
        <v>1482</v>
      </c>
      <c r="D429" s="42">
        <v>506</v>
      </c>
      <c r="E429" s="42">
        <v>1988</v>
      </c>
      <c r="F429" s="114"/>
    </row>
    <row r="430" spans="1:6" ht="12.75">
      <c r="A430" s="17" t="s">
        <v>261</v>
      </c>
      <c r="B430" s="35">
        <v>495</v>
      </c>
      <c r="C430" s="42">
        <v>3564</v>
      </c>
      <c r="D430" s="42">
        <v>1206</v>
      </c>
      <c r="E430" s="42">
        <v>4770</v>
      </c>
      <c r="F430" s="114"/>
    </row>
    <row r="431" spans="1:6" ht="12.75">
      <c r="A431" s="17" t="s">
        <v>262</v>
      </c>
      <c r="B431" s="35">
        <v>321</v>
      </c>
      <c r="C431" s="42">
        <v>2087</v>
      </c>
      <c r="D431" s="42">
        <v>567</v>
      </c>
      <c r="E431" s="42">
        <v>2654</v>
      </c>
      <c r="F431" s="114"/>
    </row>
    <row r="432" spans="1:6" ht="12.75">
      <c r="A432" s="129" t="s">
        <v>366</v>
      </c>
      <c r="B432" s="35">
        <v>536</v>
      </c>
      <c r="C432" s="42">
        <v>2616</v>
      </c>
      <c r="D432" s="120">
        <v>0</v>
      </c>
      <c r="E432" s="42">
        <v>2616</v>
      </c>
      <c r="F432" s="114"/>
    </row>
    <row r="433" spans="1:6" ht="12.75">
      <c r="A433" s="17" t="s">
        <v>263</v>
      </c>
      <c r="B433" s="35">
        <v>629</v>
      </c>
      <c r="C433" s="42">
        <v>4045</v>
      </c>
      <c r="D433" s="42">
        <v>1464</v>
      </c>
      <c r="E433" s="42">
        <v>5509</v>
      </c>
      <c r="F433" s="114" t="s">
        <v>56</v>
      </c>
    </row>
    <row r="434" spans="1:6" ht="12.75">
      <c r="A434" s="17" t="s">
        <v>563</v>
      </c>
      <c r="B434" s="35">
        <v>248</v>
      </c>
      <c r="C434" s="42">
        <v>1785</v>
      </c>
      <c r="D434" s="42">
        <v>357</v>
      </c>
      <c r="E434" s="42">
        <v>2142</v>
      </c>
      <c r="F434" s="114" t="s">
        <v>564</v>
      </c>
    </row>
    <row r="435" spans="1:6" ht="12.75">
      <c r="A435" s="15" t="s">
        <v>90</v>
      </c>
      <c r="B435" s="295">
        <f>SUM(B428:B434)</f>
        <v>3285</v>
      </c>
      <c r="C435" s="295">
        <f>SUM(C428:C434)</f>
        <v>22872</v>
      </c>
      <c r="D435" s="295">
        <f>SUM(D428:D434)</f>
        <v>9747</v>
      </c>
      <c r="E435" s="51">
        <f>SUM(E428:E434)</f>
        <v>32619</v>
      </c>
      <c r="F435" s="114"/>
    </row>
    <row r="436" spans="1:6" ht="12.75">
      <c r="A436" s="15" t="s">
        <v>506</v>
      </c>
      <c r="B436" s="35"/>
      <c r="C436" s="42"/>
      <c r="D436" s="42"/>
      <c r="E436" s="51">
        <v>97857</v>
      </c>
      <c r="F436" s="114"/>
    </row>
    <row r="437" spans="1:6" ht="12.75">
      <c r="A437" s="15"/>
      <c r="B437" s="35"/>
      <c r="C437" s="42"/>
      <c r="D437" s="42"/>
      <c r="E437" s="51"/>
      <c r="F437" s="114"/>
    </row>
    <row r="438" spans="1:6" ht="12.75">
      <c r="A438" s="15"/>
      <c r="B438" s="35"/>
      <c r="C438" s="42"/>
      <c r="D438" s="42"/>
      <c r="E438" s="51"/>
      <c r="F438" s="114"/>
    </row>
    <row r="439" spans="1:6" ht="12.75">
      <c r="A439" s="62">
        <v>36</v>
      </c>
      <c r="B439" s="35"/>
      <c r="C439" s="42"/>
      <c r="D439" s="42"/>
      <c r="E439" s="35"/>
      <c r="F439" s="167"/>
    </row>
    <row r="440" spans="1:6" ht="12.75">
      <c r="A440" s="50" t="s">
        <v>328</v>
      </c>
      <c r="B440" s="35"/>
      <c r="C440" s="42"/>
      <c r="D440" s="42"/>
      <c r="E440" s="35"/>
      <c r="F440" s="114"/>
    </row>
    <row r="441" spans="1:6" ht="12.75">
      <c r="A441" s="17" t="s">
        <v>264</v>
      </c>
      <c r="B441" s="35">
        <v>380</v>
      </c>
      <c r="C441" s="42">
        <v>2394</v>
      </c>
      <c r="D441" s="42">
        <v>1002</v>
      </c>
      <c r="E441" s="42">
        <v>3396</v>
      </c>
      <c r="F441" s="114"/>
    </row>
    <row r="442" spans="1:6" ht="12.75">
      <c r="A442" s="17" t="s">
        <v>247</v>
      </c>
      <c r="B442" s="35">
        <v>508</v>
      </c>
      <c r="C442" s="42">
        <v>5824</v>
      </c>
      <c r="D442" s="42">
        <v>3378</v>
      </c>
      <c r="E442" s="42">
        <v>9202</v>
      </c>
      <c r="F442" s="114" t="s">
        <v>559</v>
      </c>
    </row>
    <row r="443" spans="1:6" ht="12.75">
      <c r="A443" s="17" t="s">
        <v>408</v>
      </c>
      <c r="B443" s="35">
        <v>60</v>
      </c>
      <c r="C443" s="42">
        <v>480</v>
      </c>
      <c r="D443" s="42">
        <v>240</v>
      </c>
      <c r="E443" s="42">
        <v>720</v>
      </c>
      <c r="F443" s="114" t="s">
        <v>543</v>
      </c>
    </row>
    <row r="444" spans="1:6" ht="12.75">
      <c r="A444" s="17" t="s">
        <v>265</v>
      </c>
      <c r="B444" s="35">
        <v>69</v>
      </c>
      <c r="C444" s="42">
        <v>625</v>
      </c>
      <c r="D444" s="42">
        <v>249</v>
      </c>
      <c r="E444" s="42">
        <v>874</v>
      </c>
      <c r="F444" s="114" t="s">
        <v>541</v>
      </c>
    </row>
    <row r="445" spans="1:6" ht="12.75">
      <c r="A445" s="17" t="s">
        <v>266</v>
      </c>
      <c r="B445" s="35">
        <v>192</v>
      </c>
      <c r="C445" s="42">
        <v>1920</v>
      </c>
      <c r="D445" s="42">
        <v>792</v>
      </c>
      <c r="E445" s="42">
        <v>2712</v>
      </c>
      <c r="F445" s="114"/>
    </row>
    <row r="446" spans="1:6" ht="12.75">
      <c r="A446" s="15" t="s">
        <v>90</v>
      </c>
      <c r="B446" s="51">
        <f>SUM(B441:B445)</f>
        <v>1209</v>
      </c>
      <c r="C446" s="295">
        <f>SUM(C441:C445)</f>
        <v>11243</v>
      </c>
      <c r="D446" s="295">
        <f>SUM(D441:D445)</f>
        <v>5661</v>
      </c>
      <c r="E446" s="51">
        <f>SUM(E441:E445)</f>
        <v>16904</v>
      </c>
      <c r="F446" s="114"/>
    </row>
    <row r="447" spans="1:6" ht="12.75">
      <c r="A447" s="15" t="s">
        <v>506</v>
      </c>
      <c r="B447" s="3"/>
      <c r="C447" s="42"/>
      <c r="D447" s="42"/>
      <c r="E447" s="51">
        <v>50712</v>
      </c>
      <c r="F447" s="114"/>
    </row>
    <row r="448" spans="1:6" ht="12.75">
      <c r="A448" s="15"/>
      <c r="B448" s="3"/>
      <c r="C448" s="42"/>
      <c r="D448" s="42"/>
      <c r="E448" s="51"/>
      <c r="F448" s="114"/>
    </row>
    <row r="449" spans="1:6" ht="12.75">
      <c r="A449" s="15"/>
      <c r="B449" s="3"/>
      <c r="C449" s="42"/>
      <c r="D449" s="42"/>
      <c r="E449" s="35"/>
      <c r="F449" s="114"/>
    </row>
    <row r="450" spans="1:6" ht="12.75">
      <c r="A450" s="62">
        <v>37</v>
      </c>
      <c r="B450" s="35"/>
      <c r="C450" s="42"/>
      <c r="D450" s="42"/>
      <c r="E450" s="35"/>
      <c r="F450" s="167"/>
    </row>
    <row r="451" spans="1:6" ht="12.75">
      <c r="A451" s="50" t="s">
        <v>328</v>
      </c>
      <c r="B451" s="35"/>
      <c r="C451" s="42"/>
      <c r="D451" s="42"/>
      <c r="E451" s="35"/>
      <c r="F451" s="114"/>
    </row>
    <row r="452" spans="1:6" ht="12.75">
      <c r="A452" s="17" t="s">
        <v>267</v>
      </c>
      <c r="B452" s="35">
        <v>142</v>
      </c>
      <c r="C452" s="42">
        <v>1008</v>
      </c>
      <c r="D452" s="42">
        <v>492</v>
      </c>
      <c r="E452" s="42">
        <v>1500</v>
      </c>
      <c r="F452" s="114"/>
    </row>
    <row r="453" spans="1:6" ht="12.75">
      <c r="A453" s="17" t="s">
        <v>268</v>
      </c>
      <c r="B453" s="35">
        <v>331</v>
      </c>
      <c r="C453" s="42">
        <v>2407</v>
      </c>
      <c r="D453" s="42">
        <v>531</v>
      </c>
      <c r="E453" s="42">
        <v>2938</v>
      </c>
      <c r="F453" s="114"/>
    </row>
    <row r="454" spans="1:6" ht="12.75">
      <c r="A454" s="17" t="s">
        <v>269</v>
      </c>
      <c r="B454" s="35">
        <v>91</v>
      </c>
      <c r="C454" s="42">
        <v>728</v>
      </c>
      <c r="D454" s="42">
        <v>273</v>
      </c>
      <c r="E454" s="42">
        <v>1001</v>
      </c>
      <c r="F454" s="114" t="s">
        <v>747</v>
      </c>
    </row>
    <row r="455" spans="1:6" ht="12.75">
      <c r="A455" s="310" t="s">
        <v>8</v>
      </c>
      <c r="B455" s="35">
        <v>150</v>
      </c>
      <c r="C455" s="42">
        <v>1650</v>
      </c>
      <c r="D455" s="42">
        <v>539</v>
      </c>
      <c r="E455" s="42">
        <v>2189</v>
      </c>
      <c r="F455" s="114" t="s">
        <v>748</v>
      </c>
    </row>
    <row r="456" spans="1:6" ht="12.75">
      <c r="A456" s="15" t="s">
        <v>90</v>
      </c>
      <c r="B456" s="295">
        <f>SUM(B452:B455)</f>
        <v>714</v>
      </c>
      <c r="C456" s="295">
        <f>SUM(C452:C455)</f>
        <v>5793</v>
      </c>
      <c r="D456" s="295">
        <f>SUM(D452:D455)</f>
        <v>1835</v>
      </c>
      <c r="E456" s="51">
        <f>SUM(E452:E455)</f>
        <v>7628</v>
      </c>
      <c r="F456" s="114"/>
    </row>
    <row r="457" spans="1:6" ht="12.75">
      <c r="A457" s="33" t="s">
        <v>506</v>
      </c>
      <c r="B457" s="63"/>
      <c r="C457" s="42"/>
      <c r="D457" s="42"/>
      <c r="E457" s="64">
        <v>22884</v>
      </c>
      <c r="F457" s="114"/>
    </row>
    <row r="458" spans="1:6" ht="12.75">
      <c r="A458" s="15"/>
      <c r="B458" s="66"/>
      <c r="C458" s="42"/>
      <c r="D458" s="42"/>
      <c r="E458" s="67"/>
      <c r="F458" s="114"/>
    </row>
    <row r="459" spans="1:6" ht="12.75">
      <c r="A459" s="15"/>
      <c r="B459" s="66"/>
      <c r="C459" s="42"/>
      <c r="D459" s="42"/>
      <c r="E459" s="67"/>
      <c r="F459" s="114"/>
    </row>
    <row r="460" spans="1:6" ht="12.75">
      <c r="A460" s="62">
        <v>38</v>
      </c>
      <c r="B460" s="66"/>
      <c r="C460" s="42"/>
      <c r="D460" s="42"/>
      <c r="E460" s="67"/>
      <c r="F460" s="286"/>
    </row>
    <row r="461" spans="1:6" ht="12.75">
      <c r="A461" s="53" t="s">
        <v>58</v>
      </c>
      <c r="B461" s="40"/>
      <c r="C461" s="40"/>
      <c r="D461" s="54"/>
      <c r="E461" s="40"/>
      <c r="F461" s="125"/>
    </row>
    <row r="462" spans="1:6" ht="12.75">
      <c r="A462" s="17" t="s">
        <v>323</v>
      </c>
      <c r="B462" s="40">
        <v>828</v>
      </c>
      <c r="C462" s="40">
        <v>6210</v>
      </c>
      <c r="D462" s="40">
        <v>2706</v>
      </c>
      <c r="E462" s="40">
        <v>8916</v>
      </c>
      <c r="F462" s="125"/>
    </row>
    <row r="463" spans="1:6" ht="12.75">
      <c r="A463" s="17" t="s">
        <v>324</v>
      </c>
      <c r="B463" s="34">
        <v>443</v>
      </c>
      <c r="C463" s="61">
        <v>3987</v>
      </c>
      <c r="D463" s="61">
        <v>4619</v>
      </c>
      <c r="E463" s="40">
        <v>8606</v>
      </c>
      <c r="F463" s="125"/>
    </row>
    <row r="464" spans="1:6" ht="12.75">
      <c r="A464" s="17" t="s">
        <v>325</v>
      </c>
      <c r="B464" s="34">
        <v>294</v>
      </c>
      <c r="C464" s="61">
        <v>2646</v>
      </c>
      <c r="D464" s="61">
        <v>588</v>
      </c>
      <c r="E464" s="40">
        <v>3234</v>
      </c>
      <c r="F464" s="114"/>
    </row>
    <row r="465" spans="1:6" ht="12.75">
      <c r="A465" s="15" t="s">
        <v>90</v>
      </c>
      <c r="B465" s="307">
        <f>SUM(B462:B464)</f>
        <v>1565</v>
      </c>
      <c r="C465" s="295">
        <f>SUM(C462:C464)</f>
        <v>12843</v>
      </c>
      <c r="D465" s="295">
        <f>SUM(D462:D464)</f>
        <v>7913</v>
      </c>
      <c r="E465" s="51">
        <f>SUM(E462:E464)</f>
        <v>20756</v>
      </c>
      <c r="F465" s="125"/>
    </row>
    <row r="466" spans="1:6" ht="12.75">
      <c r="A466" s="33" t="s">
        <v>506</v>
      </c>
      <c r="B466" s="63"/>
      <c r="C466" s="314"/>
      <c r="D466" s="314"/>
      <c r="E466" s="64">
        <v>41512</v>
      </c>
      <c r="F466" s="125"/>
    </row>
    <row r="467" spans="1:6" ht="12.75">
      <c r="A467" s="33"/>
      <c r="B467" s="66"/>
      <c r="C467" s="315"/>
      <c r="D467" s="315"/>
      <c r="E467" s="67"/>
      <c r="F467" s="125"/>
    </row>
    <row r="468" spans="1:6" ht="12.75">
      <c r="A468" s="33"/>
      <c r="B468" s="66"/>
      <c r="C468" s="315"/>
      <c r="D468" s="315"/>
      <c r="E468" s="67"/>
      <c r="F468" s="125"/>
    </row>
    <row r="469" spans="1:6" ht="12.75">
      <c r="A469" s="68">
        <v>39</v>
      </c>
      <c r="B469" s="66"/>
      <c r="C469" s="315"/>
      <c r="D469" s="315"/>
      <c r="E469" s="67"/>
      <c r="F469" s="287"/>
    </row>
    <row r="470" spans="1:6" ht="12.75">
      <c r="A470" s="3" t="s">
        <v>58</v>
      </c>
      <c r="B470" s="66"/>
      <c r="C470" s="315"/>
      <c r="D470" s="315"/>
      <c r="E470" s="67"/>
      <c r="F470" s="126"/>
    </row>
    <row r="471" spans="1:6" ht="12.75">
      <c r="A471" s="8" t="s">
        <v>333</v>
      </c>
      <c r="B471" s="45">
        <v>1754</v>
      </c>
      <c r="C471" s="45">
        <v>14032</v>
      </c>
      <c r="D471" s="45">
        <v>1954</v>
      </c>
      <c r="E471" s="117">
        <v>15986</v>
      </c>
      <c r="F471" s="115" t="s">
        <v>692</v>
      </c>
    </row>
    <row r="472" spans="1:6" ht="12.75">
      <c r="A472" s="1" t="s">
        <v>390</v>
      </c>
      <c r="B472" s="38">
        <v>351</v>
      </c>
      <c r="C472" s="38">
        <v>1966</v>
      </c>
      <c r="D472" s="38">
        <v>681</v>
      </c>
      <c r="E472" s="40">
        <v>2647</v>
      </c>
      <c r="F472" s="123" t="s">
        <v>392</v>
      </c>
    </row>
    <row r="473" spans="1:6" ht="12.75">
      <c r="A473" s="1" t="s">
        <v>391</v>
      </c>
      <c r="B473" s="38">
        <v>148</v>
      </c>
      <c r="C473" s="38">
        <v>755</v>
      </c>
      <c r="D473" s="38">
        <v>100</v>
      </c>
      <c r="E473" s="40">
        <v>855</v>
      </c>
      <c r="F473" s="123" t="s">
        <v>392</v>
      </c>
    </row>
    <row r="474" spans="1:6" ht="12.75">
      <c r="A474" s="1" t="s">
        <v>100</v>
      </c>
      <c r="B474" s="38">
        <v>558</v>
      </c>
      <c r="C474" s="38">
        <v>5022</v>
      </c>
      <c r="D474" s="38"/>
      <c r="E474" s="40">
        <v>5022</v>
      </c>
      <c r="F474" s="123" t="s">
        <v>392</v>
      </c>
    </row>
    <row r="475" spans="1:6" ht="12.75">
      <c r="A475" s="15" t="s">
        <v>90</v>
      </c>
      <c r="B475" s="39">
        <f>SUM(B471:B474)</f>
        <v>2811</v>
      </c>
      <c r="C475" s="39">
        <f>SUM(C471:C474)</f>
        <v>21775</v>
      </c>
      <c r="D475" s="39">
        <f>SUM(D471:D474)</f>
        <v>2735</v>
      </c>
      <c r="E475" s="39">
        <f>SUM(E471:E474)</f>
        <v>24510</v>
      </c>
      <c r="F475" s="124"/>
    </row>
    <row r="476" spans="1:6" ht="12.75">
      <c r="A476" s="33" t="s">
        <v>506</v>
      </c>
      <c r="B476" s="39"/>
      <c r="C476" s="39"/>
      <c r="D476" s="39"/>
      <c r="E476" s="39">
        <v>49020</v>
      </c>
      <c r="F476" s="124"/>
    </row>
    <row r="477" spans="1:6" ht="12.75">
      <c r="A477" s="3"/>
      <c r="B477" s="39"/>
      <c r="C477" s="39"/>
      <c r="D477" s="39"/>
      <c r="E477" s="39"/>
      <c r="F477" s="124"/>
    </row>
    <row r="478" spans="1:6" ht="12.75">
      <c r="A478" s="3"/>
      <c r="B478" s="39"/>
      <c r="C478" s="39"/>
      <c r="D478" s="39"/>
      <c r="E478" s="39"/>
      <c r="F478" s="126"/>
    </row>
    <row r="479" spans="1:6" ht="12.75">
      <c r="A479" s="69">
        <v>40</v>
      </c>
      <c r="B479" s="40"/>
      <c r="C479" s="40"/>
      <c r="D479" s="40"/>
      <c r="E479" s="40"/>
      <c r="F479" s="288"/>
    </row>
    <row r="480" spans="1:6" ht="12.75">
      <c r="A480" s="3" t="s">
        <v>58</v>
      </c>
      <c r="B480" s="40"/>
      <c r="C480" s="40"/>
      <c r="D480" s="40"/>
      <c r="E480" s="40"/>
      <c r="F480" s="126"/>
    </row>
    <row r="481" spans="1:6" ht="12.75">
      <c r="A481" s="35" t="s">
        <v>271</v>
      </c>
      <c r="B481" s="38">
        <v>305</v>
      </c>
      <c r="C481" s="38">
        <v>1434</v>
      </c>
      <c r="D481" s="38"/>
      <c r="E481" s="40">
        <v>1434</v>
      </c>
      <c r="F481" s="126"/>
    </row>
    <row r="482" spans="1:6" ht="12.75">
      <c r="A482" s="34" t="s">
        <v>272</v>
      </c>
      <c r="B482" s="38">
        <v>654</v>
      </c>
      <c r="C482" s="38">
        <v>3270</v>
      </c>
      <c r="D482" s="38"/>
      <c r="E482" s="40">
        <v>3270</v>
      </c>
      <c r="F482" s="114"/>
    </row>
    <row r="483" spans="1:6" ht="12.75">
      <c r="A483" s="34" t="s">
        <v>273</v>
      </c>
      <c r="B483" s="38">
        <v>328</v>
      </c>
      <c r="C483" s="38">
        <v>2066</v>
      </c>
      <c r="D483" s="38"/>
      <c r="E483" s="40">
        <v>2066</v>
      </c>
      <c r="F483" s="114" t="s">
        <v>276</v>
      </c>
    </row>
    <row r="484" spans="1:6" ht="12.75">
      <c r="A484" s="34" t="s">
        <v>274</v>
      </c>
      <c r="B484" s="45">
        <v>153</v>
      </c>
      <c r="C484" s="38">
        <v>673</v>
      </c>
      <c r="D484" s="38"/>
      <c r="E484" s="40">
        <v>673</v>
      </c>
      <c r="F484" s="114"/>
    </row>
    <row r="485" spans="1:6" ht="12.75">
      <c r="A485" s="34" t="s">
        <v>275</v>
      </c>
      <c r="B485" s="45">
        <v>860</v>
      </c>
      <c r="C485" s="38">
        <v>3440</v>
      </c>
      <c r="D485" s="38"/>
      <c r="E485" s="40">
        <v>3440</v>
      </c>
      <c r="F485" s="114"/>
    </row>
    <row r="486" spans="1:6" ht="12.75">
      <c r="A486" s="34" t="s">
        <v>544</v>
      </c>
      <c r="B486" s="45"/>
      <c r="C486" s="38"/>
      <c r="D486" s="38">
        <v>354</v>
      </c>
      <c r="E486" s="40">
        <v>354</v>
      </c>
      <c r="F486" s="114" t="s">
        <v>432</v>
      </c>
    </row>
    <row r="487" spans="1:6" ht="12.75">
      <c r="A487" s="311" t="s">
        <v>545</v>
      </c>
      <c r="B487" s="45">
        <v>420</v>
      </c>
      <c r="C487" s="38">
        <v>1489</v>
      </c>
      <c r="D487" s="38"/>
      <c r="E487" s="40"/>
      <c r="F487" s="290" t="s">
        <v>379</v>
      </c>
    </row>
    <row r="488" spans="1:6" ht="12.75">
      <c r="A488" s="311" t="s">
        <v>547</v>
      </c>
      <c r="B488" s="45">
        <v>417</v>
      </c>
      <c r="C488" s="38">
        <v>1527</v>
      </c>
      <c r="D488" s="38"/>
      <c r="E488" s="40"/>
      <c r="F488" s="290" t="s">
        <v>379</v>
      </c>
    </row>
    <row r="489" spans="1:6" ht="12.75">
      <c r="A489" s="311" t="s">
        <v>546</v>
      </c>
      <c r="B489" s="45"/>
      <c r="C489" s="38"/>
      <c r="D489" s="38"/>
      <c r="E489" s="40"/>
      <c r="F489" s="290" t="s">
        <v>379</v>
      </c>
    </row>
    <row r="490" spans="1:6" ht="12.75">
      <c r="A490" s="3" t="s">
        <v>90</v>
      </c>
      <c r="B490" s="39">
        <f>SUM(B481:B489)</f>
        <v>3137</v>
      </c>
      <c r="C490" s="39">
        <f>SUM(C481:C489)</f>
        <v>13899</v>
      </c>
      <c r="D490" s="39">
        <f>SUM(D486:D489)</f>
        <v>354</v>
      </c>
      <c r="E490" s="39">
        <f>SUM(E481:E489)</f>
        <v>11237</v>
      </c>
      <c r="F490" s="114"/>
    </row>
    <row r="491" spans="1:6" ht="12.75">
      <c r="A491" s="33" t="s">
        <v>506</v>
      </c>
      <c r="B491" s="39"/>
      <c r="C491" s="39"/>
      <c r="D491" s="39"/>
      <c r="E491" s="39">
        <v>22474</v>
      </c>
      <c r="F491" s="114"/>
    </row>
    <row r="492" spans="1:6" ht="12.75">
      <c r="A492" s="3"/>
      <c r="B492" s="39"/>
      <c r="C492" s="39"/>
      <c r="D492" s="39"/>
      <c r="E492" s="39"/>
      <c r="F492" s="114"/>
    </row>
    <row r="493" spans="1:6" ht="12.75">
      <c r="A493" s="3"/>
      <c r="B493" s="39"/>
      <c r="C493" s="39"/>
      <c r="D493" s="39"/>
      <c r="E493" s="39"/>
      <c r="F493" s="114"/>
    </row>
    <row r="494" spans="1:6" ht="12.75">
      <c r="A494" s="69">
        <v>41</v>
      </c>
      <c r="B494" s="38"/>
      <c r="C494" s="38"/>
      <c r="D494" s="38"/>
      <c r="E494" s="40"/>
      <c r="F494" s="167"/>
    </row>
    <row r="495" spans="1:6" ht="12.75">
      <c r="A495" s="3" t="s">
        <v>58</v>
      </c>
      <c r="B495" s="38"/>
      <c r="C495" s="38"/>
      <c r="D495" s="38"/>
      <c r="E495" s="40"/>
      <c r="F495" s="114"/>
    </row>
    <row r="496" spans="1:6" ht="12.75">
      <c r="A496" s="8" t="s">
        <v>277</v>
      </c>
      <c r="B496" s="45">
        <v>1137</v>
      </c>
      <c r="C496" s="45">
        <v>13644</v>
      </c>
      <c r="D496" s="45"/>
      <c r="E496" s="117">
        <v>13644</v>
      </c>
      <c r="F496" s="114"/>
    </row>
    <row r="497" spans="1:6" ht="12.75">
      <c r="A497" s="1" t="s">
        <v>548</v>
      </c>
      <c r="B497" s="38">
        <v>340</v>
      </c>
      <c r="C497" s="38">
        <v>2380</v>
      </c>
      <c r="D497" s="38"/>
      <c r="E497" s="40">
        <v>2380</v>
      </c>
      <c r="F497" s="114"/>
    </row>
    <row r="498" spans="1:6" ht="12.75">
      <c r="A498" s="1" t="s">
        <v>278</v>
      </c>
      <c r="B498" s="38">
        <v>185</v>
      </c>
      <c r="C498" s="38">
        <v>716</v>
      </c>
      <c r="D498" s="38"/>
      <c r="E498" s="40">
        <v>716</v>
      </c>
      <c r="F498" s="114"/>
    </row>
    <row r="499" spans="1:6" ht="12.75">
      <c r="A499" s="1" t="s">
        <v>279</v>
      </c>
      <c r="B499" s="38">
        <v>223</v>
      </c>
      <c r="C499" s="38">
        <v>892</v>
      </c>
      <c r="D499" s="38"/>
      <c r="E499" s="40">
        <v>892</v>
      </c>
      <c r="F499" s="114"/>
    </row>
    <row r="500" spans="1:6" ht="12.75">
      <c r="A500" s="1" t="s">
        <v>34</v>
      </c>
      <c r="B500" s="38">
        <v>330</v>
      </c>
      <c r="C500" s="38">
        <v>1485</v>
      </c>
      <c r="D500" s="38"/>
      <c r="E500" s="40">
        <v>1485</v>
      </c>
      <c r="F500" s="114"/>
    </row>
    <row r="501" spans="1:6" ht="12.75">
      <c r="A501" s="34" t="s">
        <v>357</v>
      </c>
      <c r="B501" s="45">
        <v>421</v>
      </c>
      <c r="C501" s="38">
        <v>2105</v>
      </c>
      <c r="D501" s="121">
        <v>0</v>
      </c>
      <c r="E501" s="137">
        <v>2105</v>
      </c>
      <c r="F501" s="114"/>
    </row>
    <row r="502" spans="1:6" ht="12.75">
      <c r="A502" s="35" t="s">
        <v>59</v>
      </c>
      <c r="B502" s="40">
        <v>110</v>
      </c>
      <c r="C502" s="40">
        <f>B502*4</f>
        <v>440</v>
      </c>
      <c r="D502" s="40"/>
      <c r="E502" s="40">
        <f>C502</f>
        <v>440</v>
      </c>
      <c r="F502" s="114"/>
    </row>
    <row r="503" spans="1:6" ht="12.75">
      <c r="A503" s="3" t="s">
        <v>90</v>
      </c>
      <c r="B503" s="39">
        <f>SUM(B497:B502)</f>
        <v>1609</v>
      </c>
      <c r="C503" s="39">
        <f>SUM(C497:C502)</f>
        <v>8018</v>
      </c>
      <c r="D503" s="39">
        <v>0</v>
      </c>
      <c r="E503" s="39">
        <f>SUM(E496:E502)</f>
        <v>21662</v>
      </c>
      <c r="F503" s="114"/>
    </row>
    <row r="504" spans="1:6" ht="12.75">
      <c r="A504" s="33" t="s">
        <v>506</v>
      </c>
      <c r="B504" s="39"/>
      <c r="C504" s="39"/>
      <c r="D504" s="39"/>
      <c r="E504" s="39">
        <v>43324</v>
      </c>
      <c r="F504" s="114"/>
    </row>
    <row r="505" spans="1:6" ht="12.75">
      <c r="A505" s="70"/>
      <c r="B505" s="39"/>
      <c r="C505" s="39"/>
      <c r="D505" s="39"/>
      <c r="E505" s="39"/>
      <c r="F505" s="114"/>
    </row>
    <row r="506" spans="1:6" ht="12.75">
      <c r="A506" s="70"/>
      <c r="B506" s="39"/>
      <c r="C506" s="39"/>
      <c r="D506" s="39"/>
      <c r="E506" s="39"/>
      <c r="F506" s="114"/>
    </row>
    <row r="507" spans="1:6" ht="12.75">
      <c r="A507" s="69">
        <v>42</v>
      </c>
      <c r="B507" s="38"/>
      <c r="C507" s="38"/>
      <c r="D507" s="38"/>
      <c r="E507" s="40"/>
      <c r="F507" s="167"/>
    </row>
    <row r="508" spans="1:6" ht="12.75">
      <c r="A508" s="3" t="s">
        <v>58</v>
      </c>
      <c r="B508" s="38"/>
      <c r="C508" s="38"/>
      <c r="D508" s="38"/>
      <c r="E508" s="40"/>
      <c r="F508" s="114"/>
    </row>
    <row r="509" spans="1:6" ht="12.75">
      <c r="A509" s="1" t="s">
        <v>280</v>
      </c>
      <c r="B509" s="38">
        <v>145</v>
      </c>
      <c r="C509" s="38">
        <v>827</v>
      </c>
      <c r="D509" s="38"/>
      <c r="E509" s="40">
        <v>827</v>
      </c>
      <c r="F509" s="114"/>
    </row>
    <row r="510" spans="1:6" ht="12.75">
      <c r="A510" s="1" t="s">
        <v>281</v>
      </c>
      <c r="B510" s="38">
        <v>460</v>
      </c>
      <c r="C510" s="38">
        <v>1898</v>
      </c>
      <c r="D510" s="38">
        <v>198</v>
      </c>
      <c r="E510" s="40">
        <v>2096</v>
      </c>
      <c r="F510" s="114"/>
    </row>
    <row r="511" spans="1:6" ht="12.75">
      <c r="A511" s="1" t="s">
        <v>282</v>
      </c>
      <c r="B511" s="38">
        <v>560</v>
      </c>
      <c r="C511" s="38">
        <v>3360</v>
      </c>
      <c r="D511" s="38">
        <v>1196</v>
      </c>
      <c r="E511" s="40">
        <v>4556</v>
      </c>
      <c r="F511" s="114"/>
    </row>
    <row r="512" spans="1:6" ht="12.75">
      <c r="A512" s="1" t="s">
        <v>283</v>
      </c>
      <c r="B512" s="38">
        <v>113</v>
      </c>
      <c r="C512" s="38">
        <v>667</v>
      </c>
      <c r="D512" s="38">
        <v>104</v>
      </c>
      <c r="E512" s="40">
        <v>771</v>
      </c>
      <c r="F512" s="114"/>
    </row>
    <row r="513" spans="1:6" ht="12.75">
      <c r="A513" s="8" t="s">
        <v>372</v>
      </c>
      <c r="B513" s="38">
        <v>453</v>
      </c>
      <c r="C513" s="38">
        <v>2265</v>
      </c>
      <c r="D513" s="121">
        <v>0</v>
      </c>
      <c r="E513" s="137">
        <v>2265</v>
      </c>
      <c r="F513" s="114"/>
    </row>
    <row r="514" spans="1:6" ht="12.75">
      <c r="A514" s="8" t="s">
        <v>373</v>
      </c>
      <c r="B514" s="38">
        <v>393</v>
      </c>
      <c r="C514" s="38">
        <v>1965</v>
      </c>
      <c r="D514" s="121">
        <v>0</v>
      </c>
      <c r="E514" s="137">
        <v>1965</v>
      </c>
      <c r="F514" s="114"/>
    </row>
    <row r="515" spans="1:6" ht="12.75">
      <c r="A515" s="8" t="s">
        <v>374</v>
      </c>
      <c r="B515" s="38">
        <v>283</v>
      </c>
      <c r="C515" s="38">
        <v>1415</v>
      </c>
      <c r="D515" s="121">
        <v>0</v>
      </c>
      <c r="E515" s="137"/>
      <c r="F515" s="290" t="s">
        <v>732</v>
      </c>
    </row>
    <row r="516" spans="1:6" ht="12.75">
      <c r="A516" s="1" t="s">
        <v>289</v>
      </c>
      <c r="B516" s="38">
        <v>860</v>
      </c>
      <c r="C516" s="38">
        <v>5504</v>
      </c>
      <c r="D516" s="38">
        <v>628</v>
      </c>
      <c r="E516" s="40">
        <v>6132</v>
      </c>
      <c r="F516" s="114" t="s">
        <v>39</v>
      </c>
    </row>
    <row r="517" spans="1:6" ht="12.75">
      <c r="A517" s="1" t="s">
        <v>287</v>
      </c>
      <c r="B517" s="38">
        <v>278</v>
      </c>
      <c r="C517" s="38">
        <v>1724</v>
      </c>
      <c r="D517" s="38">
        <v>340</v>
      </c>
      <c r="E517" s="40">
        <v>2064</v>
      </c>
      <c r="F517" s="114"/>
    </row>
    <row r="518" spans="1:6" ht="12.75">
      <c r="A518" s="1" t="s">
        <v>288</v>
      </c>
      <c r="B518" s="38">
        <v>620</v>
      </c>
      <c r="C518" s="38">
        <v>3720</v>
      </c>
      <c r="D518" s="38">
        <v>932</v>
      </c>
      <c r="E518" s="40">
        <v>4652</v>
      </c>
      <c r="F518" s="114"/>
    </row>
    <row r="519" spans="1:6" ht="12.75">
      <c r="A519" s="43" t="s">
        <v>288</v>
      </c>
      <c r="B519" s="35"/>
      <c r="C519" s="59">
        <v>60</v>
      </c>
      <c r="D519" s="316"/>
      <c r="E519" s="44">
        <v>60</v>
      </c>
      <c r="F519" s="127" t="s">
        <v>60</v>
      </c>
    </row>
    <row r="520" spans="1:6" ht="12.75">
      <c r="A520" s="35" t="s">
        <v>33</v>
      </c>
      <c r="B520" s="35">
        <v>325</v>
      </c>
      <c r="C520" s="40">
        <v>1138</v>
      </c>
      <c r="D520" s="40">
        <v>254</v>
      </c>
      <c r="E520" s="40">
        <v>1392</v>
      </c>
      <c r="F520" s="114" t="s">
        <v>568</v>
      </c>
    </row>
    <row r="521" spans="1:6" ht="12.75">
      <c r="A521" s="3" t="s">
        <v>90</v>
      </c>
      <c r="B521" s="39">
        <f>SUM(B509:B520)</f>
        <v>4490</v>
      </c>
      <c r="C521" s="39">
        <f>SUM(C509:C520)</f>
        <v>24543</v>
      </c>
      <c r="D521" s="39">
        <f>SUM(D509:D520)</f>
        <v>3652</v>
      </c>
      <c r="E521" s="39">
        <f>SUM(E509:E520)</f>
        <v>26780</v>
      </c>
      <c r="F521" s="114"/>
    </row>
    <row r="522" spans="1:6" ht="12.75">
      <c r="A522" s="33" t="s">
        <v>506</v>
      </c>
      <c r="B522" s="39"/>
      <c r="C522" s="39"/>
      <c r="D522" s="39"/>
      <c r="E522" s="39">
        <v>53560</v>
      </c>
      <c r="F522" s="114"/>
    </row>
    <row r="523" spans="1:6" ht="12.75">
      <c r="A523" s="70"/>
      <c r="B523" s="39"/>
      <c r="C523" s="39"/>
      <c r="D523" s="39"/>
      <c r="E523" s="39"/>
      <c r="F523" s="114"/>
    </row>
    <row r="524" spans="1:6" ht="12.75">
      <c r="A524" s="70"/>
      <c r="B524" s="39"/>
      <c r="C524" s="39"/>
      <c r="D524" s="39"/>
      <c r="E524" s="39"/>
      <c r="F524" s="114"/>
    </row>
    <row r="525" spans="1:6" ht="12.75">
      <c r="A525" s="69">
        <v>43</v>
      </c>
      <c r="B525" s="38"/>
      <c r="C525" s="38"/>
      <c r="D525" s="38"/>
      <c r="E525" s="40"/>
      <c r="F525" s="167"/>
    </row>
    <row r="526" spans="1:6" ht="12.75">
      <c r="A526" s="3" t="s">
        <v>58</v>
      </c>
      <c r="B526" s="38"/>
      <c r="C526" s="38"/>
      <c r="D526" s="38"/>
      <c r="E526" s="40"/>
      <c r="F526" s="114"/>
    </row>
    <row r="527" spans="1:6" ht="12.75">
      <c r="A527" s="1" t="s">
        <v>285</v>
      </c>
      <c r="B527" s="38">
        <v>1602</v>
      </c>
      <c r="C527" s="38">
        <v>9851</v>
      </c>
      <c r="D527" s="38"/>
      <c r="E527" s="40">
        <v>9851</v>
      </c>
      <c r="F527" s="114"/>
    </row>
    <row r="528" spans="1:6" ht="12.75">
      <c r="A528" s="1" t="s">
        <v>286</v>
      </c>
      <c r="B528" s="38">
        <v>3203</v>
      </c>
      <c r="C528" s="38">
        <v>16015</v>
      </c>
      <c r="D528" s="38">
        <v>964</v>
      </c>
      <c r="E528" s="40">
        <v>16979</v>
      </c>
      <c r="F528" s="114" t="s">
        <v>567</v>
      </c>
    </row>
    <row r="529" spans="1:6" ht="12.75">
      <c r="A529" s="1" t="s">
        <v>284</v>
      </c>
      <c r="B529" s="38">
        <v>1170</v>
      </c>
      <c r="C529" s="38">
        <v>6620</v>
      </c>
      <c r="D529" s="38"/>
      <c r="E529" s="40">
        <v>6620</v>
      </c>
      <c r="F529" s="114"/>
    </row>
    <row r="530" spans="1:6" ht="12.75">
      <c r="A530" s="8" t="s">
        <v>365</v>
      </c>
      <c r="B530" s="38">
        <v>186</v>
      </c>
      <c r="C530" s="38">
        <v>800</v>
      </c>
      <c r="D530" s="121">
        <v>209</v>
      </c>
      <c r="E530" s="137"/>
      <c r="F530" s="290" t="s">
        <v>586</v>
      </c>
    </row>
    <row r="531" spans="1:6" ht="12.75">
      <c r="A531" s="3" t="s">
        <v>90</v>
      </c>
      <c r="B531" s="39">
        <f>SUM(B527:B530)</f>
        <v>6161</v>
      </c>
      <c r="C531" s="39">
        <f>SUM(C527:C530)</f>
        <v>33286</v>
      </c>
      <c r="D531" s="39">
        <f>SUM(D527:D530)</f>
        <v>1173</v>
      </c>
      <c r="E531" s="39">
        <f>SUM(E527:E530)</f>
        <v>33450</v>
      </c>
      <c r="F531" s="114"/>
    </row>
    <row r="532" spans="1:6" ht="12.75">
      <c r="A532" s="33" t="s">
        <v>506</v>
      </c>
      <c r="B532" s="39"/>
      <c r="C532" s="39"/>
      <c r="D532" s="39"/>
      <c r="E532" s="39">
        <v>66090</v>
      </c>
      <c r="F532" s="114"/>
    </row>
    <row r="533" spans="1:6" ht="12.75">
      <c r="A533" s="3"/>
      <c r="B533" s="39"/>
      <c r="C533" s="39"/>
      <c r="D533" s="39"/>
      <c r="E533" s="39"/>
      <c r="F533" s="114"/>
    </row>
    <row r="534" spans="1:6" ht="12.75">
      <c r="A534" s="3"/>
      <c r="B534" s="39"/>
      <c r="C534" s="39"/>
      <c r="D534" s="39"/>
      <c r="E534" s="39"/>
      <c r="F534" s="114"/>
    </row>
    <row r="535" spans="1:6" ht="12.75">
      <c r="A535" s="69">
        <v>44</v>
      </c>
      <c r="B535" s="40"/>
      <c r="C535" s="40"/>
      <c r="D535" s="40"/>
      <c r="E535" s="40"/>
      <c r="F535" s="167"/>
    </row>
    <row r="536" spans="1:6" ht="12.75">
      <c r="A536" s="3" t="s">
        <v>58</v>
      </c>
      <c r="B536" s="40"/>
      <c r="C536" s="40"/>
      <c r="D536" s="40"/>
      <c r="E536" s="40"/>
      <c r="F536" s="114"/>
    </row>
    <row r="537" spans="1:6" ht="12.75">
      <c r="A537" s="35" t="s">
        <v>290</v>
      </c>
      <c r="B537" s="40">
        <v>197</v>
      </c>
      <c r="C537" s="40">
        <v>630</v>
      </c>
      <c r="D537" s="40">
        <v>205</v>
      </c>
      <c r="E537" s="40">
        <v>835</v>
      </c>
      <c r="F537" s="114"/>
    </row>
    <row r="538" spans="1:6" ht="12.75">
      <c r="A538" s="35" t="s">
        <v>291</v>
      </c>
      <c r="B538" s="40">
        <v>295</v>
      </c>
      <c r="C538" s="40">
        <v>885</v>
      </c>
      <c r="D538" s="40">
        <v>154</v>
      </c>
      <c r="E538" s="40">
        <v>1039</v>
      </c>
      <c r="F538" s="114"/>
    </row>
    <row r="539" spans="1:6" ht="12.75">
      <c r="A539" s="35" t="s">
        <v>292</v>
      </c>
      <c r="B539" s="40">
        <v>150</v>
      </c>
      <c r="C539" s="40">
        <v>600</v>
      </c>
      <c r="D539" s="40">
        <v>148</v>
      </c>
      <c r="E539" s="40">
        <v>748</v>
      </c>
      <c r="F539" s="114"/>
    </row>
    <row r="540" spans="1:6" ht="12.75">
      <c r="A540" s="35" t="s">
        <v>293</v>
      </c>
      <c r="B540" s="40">
        <v>267</v>
      </c>
      <c r="C540" s="40">
        <v>1335</v>
      </c>
      <c r="D540" s="40"/>
      <c r="E540" s="40">
        <v>1335</v>
      </c>
      <c r="F540" s="114"/>
    </row>
    <row r="541" spans="1:6" ht="12.75">
      <c r="A541" s="35" t="s">
        <v>294</v>
      </c>
      <c r="B541" s="40">
        <v>128</v>
      </c>
      <c r="C541" s="40">
        <v>691</v>
      </c>
      <c r="D541" s="40">
        <v>436</v>
      </c>
      <c r="E541" s="40">
        <v>1127</v>
      </c>
      <c r="F541" s="123" t="s">
        <v>549</v>
      </c>
    </row>
    <row r="542" spans="1:6" ht="12.75">
      <c r="A542" s="1" t="s">
        <v>295</v>
      </c>
      <c r="B542" s="38">
        <v>267</v>
      </c>
      <c r="C542" s="38">
        <v>1335</v>
      </c>
      <c r="D542" s="38">
        <v>427</v>
      </c>
      <c r="E542" s="40">
        <v>1762</v>
      </c>
      <c r="F542" s="114"/>
    </row>
    <row r="543" spans="1:6" ht="12.75">
      <c r="A543" s="1" t="s">
        <v>296</v>
      </c>
      <c r="B543" s="38">
        <v>237</v>
      </c>
      <c r="C543" s="38">
        <v>1090</v>
      </c>
      <c r="D543" s="38">
        <v>573</v>
      </c>
      <c r="E543" s="40">
        <v>1663</v>
      </c>
      <c r="F543" s="114"/>
    </row>
    <row r="544" spans="1:6" ht="12.75">
      <c r="A544" s="1" t="s">
        <v>297</v>
      </c>
      <c r="B544" s="38">
        <v>203</v>
      </c>
      <c r="C544" s="38">
        <v>309</v>
      </c>
      <c r="D544" s="38">
        <v>550</v>
      </c>
      <c r="E544" s="40">
        <v>859</v>
      </c>
      <c r="F544" s="114"/>
    </row>
    <row r="545" spans="1:6" ht="12.75">
      <c r="A545" s="1" t="s">
        <v>298</v>
      </c>
      <c r="B545" s="38">
        <v>86</v>
      </c>
      <c r="C545" s="38">
        <v>499</v>
      </c>
      <c r="D545" s="38">
        <v>101</v>
      </c>
      <c r="E545" s="40">
        <v>600</v>
      </c>
      <c r="F545" s="114"/>
    </row>
    <row r="546" spans="1:6" ht="12.75" customHeight="1">
      <c r="A546" s="1" t="s">
        <v>299</v>
      </c>
      <c r="B546" s="38">
        <v>556</v>
      </c>
      <c r="C546" s="38">
        <v>1668</v>
      </c>
      <c r="D546" s="38"/>
      <c r="E546" s="40">
        <v>1668</v>
      </c>
      <c r="F546" s="114"/>
    </row>
    <row r="547" spans="1:6" ht="12.75" customHeight="1">
      <c r="A547" s="1" t="s">
        <v>29</v>
      </c>
      <c r="B547" s="38">
        <v>48</v>
      </c>
      <c r="C547" s="38">
        <v>144</v>
      </c>
      <c r="D547" s="38"/>
      <c r="E547" s="40">
        <v>144</v>
      </c>
      <c r="F547" s="114"/>
    </row>
    <row r="548" spans="1:6" ht="12.75">
      <c r="A548" s="3" t="s">
        <v>90</v>
      </c>
      <c r="B548" s="39">
        <f>SUM(B537:B547)</f>
        <v>2434</v>
      </c>
      <c r="C548" s="39">
        <f>SUM(C537:C547)</f>
        <v>9186</v>
      </c>
      <c r="D548" s="39">
        <f>SUM(D537:D547)</f>
        <v>2594</v>
      </c>
      <c r="E548" s="39">
        <f>SUM(E537:E547)</f>
        <v>11780</v>
      </c>
      <c r="F548" s="114"/>
    </row>
    <row r="549" spans="1:6" ht="12.75">
      <c r="A549" s="33" t="s">
        <v>506</v>
      </c>
      <c r="B549" s="39"/>
      <c r="C549" s="39"/>
      <c r="D549" s="39"/>
      <c r="E549" s="39">
        <f>E548*2</f>
        <v>23560</v>
      </c>
      <c r="F549" s="114"/>
    </row>
    <row r="550" spans="1:6" ht="12.75">
      <c r="A550" s="70"/>
      <c r="B550" s="39"/>
      <c r="C550" s="39"/>
      <c r="D550" s="39"/>
      <c r="E550" s="39"/>
      <c r="F550" s="114"/>
    </row>
    <row r="551" spans="1:6" ht="12.75">
      <c r="A551" s="3"/>
      <c r="B551" s="39"/>
      <c r="C551" s="39"/>
      <c r="D551" s="39"/>
      <c r="E551" s="39"/>
      <c r="F551" s="114"/>
    </row>
    <row r="552" spans="1:6" ht="12.75">
      <c r="A552" s="69">
        <v>45</v>
      </c>
      <c r="B552" s="38"/>
      <c r="C552" s="38"/>
      <c r="D552" s="38"/>
      <c r="E552" s="40"/>
      <c r="F552" s="167"/>
    </row>
    <row r="553" spans="1:6" ht="12.75">
      <c r="A553" s="3" t="s">
        <v>58</v>
      </c>
      <c r="B553" s="38"/>
      <c r="C553" s="38"/>
      <c r="D553" s="38"/>
      <c r="E553" s="40"/>
      <c r="F553" s="114"/>
    </row>
    <row r="554" spans="1:6" ht="12.75">
      <c r="A554" s="1" t="s">
        <v>95</v>
      </c>
      <c r="B554" s="38">
        <v>601</v>
      </c>
      <c r="C554" s="38">
        <v>6611</v>
      </c>
      <c r="D554" s="38">
        <v>1459</v>
      </c>
      <c r="E554" s="40">
        <v>8070</v>
      </c>
      <c r="F554" s="123" t="s">
        <v>743</v>
      </c>
    </row>
    <row r="555" spans="1:6" ht="12.75">
      <c r="A555" s="1" t="s">
        <v>131</v>
      </c>
      <c r="B555" s="38">
        <v>272</v>
      </c>
      <c r="C555" s="38">
        <v>1632</v>
      </c>
      <c r="D555" s="38">
        <v>510</v>
      </c>
      <c r="E555" s="40">
        <v>2142</v>
      </c>
      <c r="F555" s="380" t="s">
        <v>744</v>
      </c>
    </row>
    <row r="556" spans="1:6" ht="12.75">
      <c r="A556" s="3" t="s">
        <v>90</v>
      </c>
      <c r="B556" s="39">
        <f>SUM(B554:B555)</f>
        <v>873</v>
      </c>
      <c r="C556" s="39">
        <f>SUM(C554:C555)</f>
        <v>8243</v>
      </c>
      <c r="D556" s="39">
        <f>SUM(D554:D555)</f>
        <v>1969</v>
      </c>
      <c r="E556" s="39">
        <f>SUM(E554:E555)</f>
        <v>10212</v>
      </c>
      <c r="F556" s="264"/>
    </row>
    <row r="557" spans="1:6" ht="12.75">
      <c r="A557" s="33" t="s">
        <v>506</v>
      </c>
      <c r="B557" s="39"/>
      <c r="C557" s="39"/>
      <c r="D557" s="39"/>
      <c r="E557" s="39">
        <v>20424</v>
      </c>
      <c r="F557" s="114"/>
    </row>
    <row r="558" spans="1:6" ht="12.75">
      <c r="A558" s="70"/>
      <c r="B558" s="39"/>
      <c r="C558" s="39"/>
      <c r="D558" s="39"/>
      <c r="E558" s="39"/>
      <c r="F558" s="114"/>
    </row>
    <row r="559" spans="1:6" ht="12.75">
      <c r="A559" s="70"/>
      <c r="B559" s="39"/>
      <c r="C559" s="39"/>
      <c r="D559" s="39"/>
      <c r="E559" s="39"/>
      <c r="F559" s="114"/>
    </row>
    <row r="560" spans="1:6" ht="12.75">
      <c r="A560" s="69">
        <v>46</v>
      </c>
      <c r="B560" s="45"/>
      <c r="C560" s="38"/>
      <c r="D560" s="38"/>
      <c r="E560" s="40"/>
      <c r="F560" s="167"/>
    </row>
    <row r="561" spans="1:6" ht="12.75">
      <c r="A561" s="3" t="s">
        <v>58</v>
      </c>
      <c r="B561" s="40"/>
      <c r="C561" s="40"/>
      <c r="D561" s="40"/>
      <c r="E561" s="40"/>
      <c r="F561" s="114"/>
    </row>
    <row r="562" spans="1:6" ht="12.75">
      <c r="A562" s="35" t="s">
        <v>302</v>
      </c>
      <c r="B562" s="40">
        <v>275</v>
      </c>
      <c r="C562" s="40">
        <v>1760</v>
      </c>
      <c r="D562" s="40">
        <v>440</v>
      </c>
      <c r="E562" s="40">
        <v>2200</v>
      </c>
      <c r="F562" s="114"/>
    </row>
    <row r="563" spans="1:6" ht="12.75">
      <c r="A563" s="35" t="s">
        <v>304</v>
      </c>
      <c r="B563" s="40">
        <v>394</v>
      </c>
      <c r="C563" s="40">
        <v>1773</v>
      </c>
      <c r="D563" s="40">
        <v>400</v>
      </c>
      <c r="E563" s="40">
        <v>2173</v>
      </c>
      <c r="F563" s="114"/>
    </row>
    <row r="564" spans="1:6" ht="12.75">
      <c r="A564" s="35" t="s">
        <v>303</v>
      </c>
      <c r="B564" s="40">
        <v>250</v>
      </c>
      <c r="C564" s="40">
        <v>1025</v>
      </c>
      <c r="D564" s="40"/>
      <c r="E564" s="40">
        <v>1025</v>
      </c>
      <c r="F564" s="114"/>
    </row>
    <row r="565" spans="1:6" ht="12.75">
      <c r="A565" s="35" t="s">
        <v>305</v>
      </c>
      <c r="B565" s="40">
        <v>368</v>
      </c>
      <c r="C565" s="40">
        <v>1987</v>
      </c>
      <c r="D565" s="40">
        <v>806</v>
      </c>
      <c r="E565" s="40">
        <v>2793</v>
      </c>
      <c r="F565" s="114"/>
    </row>
    <row r="566" spans="1:6" ht="12.75" customHeight="1">
      <c r="A566" s="35" t="s">
        <v>306</v>
      </c>
      <c r="B566" s="40">
        <v>352</v>
      </c>
      <c r="C566" s="40">
        <v>2515</v>
      </c>
      <c r="D566" s="40">
        <v>624</v>
      </c>
      <c r="E566" s="40">
        <v>3139</v>
      </c>
      <c r="F566" s="127"/>
    </row>
    <row r="567" spans="1:6" ht="12.75">
      <c r="A567" s="35" t="s">
        <v>307</v>
      </c>
      <c r="B567" s="40">
        <v>320</v>
      </c>
      <c r="C567" s="40">
        <v>1920</v>
      </c>
      <c r="D567" s="40">
        <v>612</v>
      </c>
      <c r="E567" s="40">
        <v>2532</v>
      </c>
      <c r="F567" s="114"/>
    </row>
    <row r="568" spans="1:6" ht="12.75">
      <c r="A568" s="35" t="s">
        <v>308</v>
      </c>
      <c r="B568" s="40">
        <v>400</v>
      </c>
      <c r="C568" s="40">
        <v>2520</v>
      </c>
      <c r="D568" s="40">
        <v>627</v>
      </c>
      <c r="E568" s="40">
        <v>3147</v>
      </c>
      <c r="F568" s="114"/>
    </row>
    <row r="569" spans="1:6" ht="12.75">
      <c r="A569" s="35" t="s">
        <v>309</v>
      </c>
      <c r="B569" s="40">
        <v>182</v>
      </c>
      <c r="C569" s="40">
        <v>1307</v>
      </c>
      <c r="D569" s="40"/>
      <c r="E569" s="40">
        <v>1307</v>
      </c>
      <c r="F569" s="114"/>
    </row>
    <row r="570" spans="1:6" ht="12.75">
      <c r="A570" s="35" t="s">
        <v>310</v>
      </c>
      <c r="B570" s="40">
        <v>156</v>
      </c>
      <c r="C570" s="40">
        <v>827</v>
      </c>
      <c r="D570" s="40"/>
      <c r="E570" s="40"/>
      <c r="F570" s="114" t="s">
        <v>550</v>
      </c>
    </row>
    <row r="571" spans="1:6" ht="12.75">
      <c r="A571" s="35" t="s">
        <v>61</v>
      </c>
      <c r="B571" s="40">
        <v>276</v>
      </c>
      <c r="C571" s="40">
        <v>2318</v>
      </c>
      <c r="D571" s="40">
        <v>150</v>
      </c>
      <c r="E571" s="40">
        <v>2468</v>
      </c>
      <c r="F571" s="114"/>
    </row>
    <row r="572" spans="1:6" ht="12.75">
      <c r="A572" s="35" t="s">
        <v>62</v>
      </c>
      <c r="B572" s="40">
        <v>296</v>
      </c>
      <c r="C572" s="40">
        <f>B572*5</f>
        <v>1480</v>
      </c>
      <c r="D572" s="40"/>
      <c r="E572" s="40">
        <f>C572</f>
        <v>1480</v>
      </c>
      <c r="F572" s="114"/>
    </row>
    <row r="573" spans="1:6" ht="12.75">
      <c r="A573" s="3" t="s">
        <v>90</v>
      </c>
      <c r="B573" s="39">
        <f>SUM(B562:B572)</f>
        <v>3269</v>
      </c>
      <c r="C573" s="39">
        <f>SUM(C562:C572)</f>
        <v>19432</v>
      </c>
      <c r="D573" s="39">
        <f>SUM(D562:D572)</f>
        <v>3659</v>
      </c>
      <c r="E573" s="39">
        <f>SUM(E562:E572)</f>
        <v>22264</v>
      </c>
      <c r="F573" s="114"/>
    </row>
    <row r="574" spans="1:6" ht="12.75">
      <c r="A574" s="33" t="s">
        <v>506</v>
      </c>
      <c r="B574" s="39"/>
      <c r="C574" s="39"/>
      <c r="D574" s="39"/>
      <c r="E574" s="39">
        <f>E573*2</f>
        <v>44528</v>
      </c>
      <c r="F574" s="114"/>
    </row>
    <row r="575" spans="1:6" ht="12.75">
      <c r="A575" s="70"/>
      <c r="B575" s="39"/>
      <c r="C575" s="39"/>
      <c r="D575" s="39"/>
      <c r="E575" s="39"/>
      <c r="F575" s="114"/>
    </row>
    <row r="576" spans="1:6" ht="12.75">
      <c r="A576" s="70"/>
      <c r="B576" s="39"/>
      <c r="C576" s="39"/>
      <c r="D576" s="39"/>
      <c r="E576" s="39"/>
      <c r="F576" s="114"/>
    </row>
    <row r="577" spans="1:6" ht="12.75">
      <c r="A577" s="69">
        <v>47</v>
      </c>
      <c r="B577" s="45"/>
      <c r="C577" s="38"/>
      <c r="D577" s="38"/>
      <c r="E577" s="40"/>
      <c r="F577" s="167"/>
    </row>
    <row r="578" spans="1:6" ht="12.75">
      <c r="A578" s="3" t="s">
        <v>58</v>
      </c>
      <c r="B578" s="38"/>
      <c r="C578" s="38"/>
      <c r="D578" s="38"/>
      <c r="E578" s="40"/>
      <c r="F578" s="114"/>
    </row>
    <row r="579" spans="1:6" ht="12.75">
      <c r="A579" s="1" t="s">
        <v>311</v>
      </c>
      <c r="B579" s="38">
        <v>250</v>
      </c>
      <c r="C579" s="38">
        <v>1000</v>
      </c>
      <c r="D579" s="38"/>
      <c r="E579" s="40">
        <v>1000</v>
      </c>
      <c r="F579" s="114"/>
    </row>
    <row r="580" spans="1:6" ht="12.75">
      <c r="A580" s="1" t="s">
        <v>312</v>
      </c>
      <c r="B580" s="38">
        <v>344</v>
      </c>
      <c r="C580" s="38">
        <v>2064</v>
      </c>
      <c r="D580" s="38">
        <v>120</v>
      </c>
      <c r="E580" s="40">
        <v>2184</v>
      </c>
      <c r="F580" s="114"/>
    </row>
    <row r="581" spans="1:6" ht="12.75">
      <c r="A581" s="1" t="s">
        <v>313</v>
      </c>
      <c r="B581" s="38">
        <v>323</v>
      </c>
      <c r="C581" s="38">
        <v>1813</v>
      </c>
      <c r="D581" s="38">
        <v>124</v>
      </c>
      <c r="E581" s="40">
        <v>1937</v>
      </c>
      <c r="F581" s="114"/>
    </row>
    <row r="582" spans="1:6" ht="12.75">
      <c r="A582" s="35" t="s">
        <v>31</v>
      </c>
      <c r="B582" s="40">
        <v>160</v>
      </c>
      <c r="C582" s="40">
        <f>B582*4.2</f>
        <v>672</v>
      </c>
      <c r="D582" s="40"/>
      <c r="E582" s="40">
        <v>672</v>
      </c>
      <c r="F582" s="114"/>
    </row>
    <row r="583" spans="1:6" ht="12.75">
      <c r="A583" s="35" t="s">
        <v>32</v>
      </c>
      <c r="B583" s="40">
        <v>600</v>
      </c>
      <c r="C583" s="40">
        <f>600*4</f>
        <v>2400</v>
      </c>
      <c r="D583" s="40"/>
      <c r="E583" s="40">
        <f>C583</f>
        <v>2400</v>
      </c>
      <c r="F583" s="114"/>
    </row>
    <row r="584" spans="1:6" ht="12.75">
      <c r="A584" s="35" t="s">
        <v>314</v>
      </c>
      <c r="B584" s="40">
        <v>450</v>
      </c>
      <c r="C584" s="40">
        <v>2698</v>
      </c>
      <c r="D584" s="40"/>
      <c r="E584" s="40">
        <v>2698</v>
      </c>
      <c r="F584" s="114"/>
    </row>
    <row r="585" spans="1:6" ht="12.75">
      <c r="A585" s="1" t="s">
        <v>315</v>
      </c>
      <c r="B585" s="38">
        <v>100</v>
      </c>
      <c r="C585" s="38">
        <v>652</v>
      </c>
      <c r="D585" s="38"/>
      <c r="E585" s="40">
        <v>652</v>
      </c>
      <c r="F585" s="114"/>
    </row>
    <row r="586" spans="1:6" ht="12.75">
      <c r="A586" s="1" t="s">
        <v>316</v>
      </c>
      <c r="B586" s="38">
        <v>392</v>
      </c>
      <c r="C586" s="38">
        <v>1568</v>
      </c>
      <c r="D586" s="38"/>
      <c r="E586" s="40">
        <v>1568</v>
      </c>
      <c r="F586" s="114"/>
    </row>
    <row r="587" spans="1:6" ht="12.75">
      <c r="A587" s="1" t="s">
        <v>317</v>
      </c>
      <c r="B587" s="38">
        <v>305</v>
      </c>
      <c r="C587" s="38">
        <v>1220</v>
      </c>
      <c r="D587" s="38"/>
      <c r="E587" s="40">
        <v>1220</v>
      </c>
      <c r="F587" s="114"/>
    </row>
    <row r="588" spans="1:6" ht="12.75">
      <c r="A588" s="8" t="s">
        <v>361</v>
      </c>
      <c r="B588" s="38">
        <v>62</v>
      </c>
      <c r="C588" s="38">
        <v>575</v>
      </c>
      <c r="D588" s="121">
        <v>0</v>
      </c>
      <c r="E588" s="40">
        <v>575</v>
      </c>
      <c r="F588" s="114"/>
    </row>
    <row r="589" spans="1:6" ht="12.75">
      <c r="A589" s="8" t="s">
        <v>362</v>
      </c>
      <c r="B589" s="38">
        <v>170</v>
      </c>
      <c r="C589" s="38">
        <v>883</v>
      </c>
      <c r="D589" s="121">
        <v>0</v>
      </c>
      <c r="E589" s="137">
        <v>883</v>
      </c>
      <c r="F589" s="114" t="s">
        <v>553</v>
      </c>
    </row>
    <row r="590" spans="1:6" ht="12.75">
      <c r="A590" s="8" t="s">
        <v>363</v>
      </c>
      <c r="B590" s="38">
        <v>250</v>
      </c>
      <c r="C590" s="38">
        <v>1375</v>
      </c>
      <c r="D590" s="121">
        <v>448</v>
      </c>
      <c r="E590" s="137">
        <v>1823</v>
      </c>
      <c r="F590" s="114" t="s">
        <v>576</v>
      </c>
    </row>
    <row r="591" spans="1:6" ht="12.75">
      <c r="A591" s="3" t="s">
        <v>20</v>
      </c>
      <c r="B591" s="39">
        <f>SUM(B579:B590)</f>
        <v>3406</v>
      </c>
      <c r="C591" s="39">
        <f>SUM(C579:C590)</f>
        <v>16920</v>
      </c>
      <c r="D591" s="39">
        <f>SUM(D579:D590)</f>
        <v>692</v>
      </c>
      <c r="E591" s="39">
        <f>SUM(E579:E590)</f>
        <v>17612</v>
      </c>
      <c r="F591" s="114"/>
    </row>
    <row r="592" spans="1:6" ht="12.75">
      <c r="A592" s="33" t="s">
        <v>505</v>
      </c>
      <c r="B592" s="39"/>
      <c r="C592" s="39"/>
      <c r="D592" s="39"/>
      <c r="E592" s="39">
        <v>35224</v>
      </c>
      <c r="F592" s="114"/>
    </row>
    <row r="593" spans="1:6" ht="12.75">
      <c r="A593" s="3"/>
      <c r="B593" s="39"/>
      <c r="C593" s="39"/>
      <c r="D593" s="39"/>
      <c r="E593" s="39"/>
      <c r="F593" s="114"/>
    </row>
    <row r="594" spans="1:6" ht="12.75">
      <c r="A594" s="3"/>
      <c r="B594" s="39"/>
      <c r="C594" s="39"/>
      <c r="D594" s="39"/>
      <c r="E594" s="39"/>
      <c r="F594" s="114"/>
    </row>
    <row r="595" spans="1:6" ht="12.75">
      <c r="A595" s="69">
        <v>48</v>
      </c>
      <c r="B595" s="45"/>
      <c r="C595" s="38"/>
      <c r="D595" s="38"/>
      <c r="E595" s="40"/>
      <c r="F595" s="167"/>
    </row>
    <row r="596" spans="1:6" ht="12.75">
      <c r="A596" s="3" t="s">
        <v>58</v>
      </c>
      <c r="B596" s="38"/>
      <c r="C596" s="38"/>
      <c r="D596" s="38"/>
      <c r="E596" s="40"/>
      <c r="F596" s="114"/>
    </row>
    <row r="597" spans="1:6" ht="12.75">
      <c r="A597" s="1" t="s">
        <v>319</v>
      </c>
      <c r="B597" s="38">
        <v>1876</v>
      </c>
      <c r="C597" s="38">
        <v>25722</v>
      </c>
      <c r="D597" s="38"/>
      <c r="E597" s="40">
        <v>25722</v>
      </c>
      <c r="F597" s="381" t="s">
        <v>691</v>
      </c>
    </row>
    <row r="598" spans="1:6" ht="12.75">
      <c r="A598" s="3" t="s">
        <v>90</v>
      </c>
      <c r="B598" s="39">
        <f>SUM(B597)</f>
        <v>1876</v>
      </c>
      <c r="C598" s="39">
        <f>SUM(C597)</f>
        <v>25722</v>
      </c>
      <c r="D598" s="39">
        <v>0</v>
      </c>
      <c r="E598" s="39">
        <v>25722</v>
      </c>
      <c r="F598" s="114"/>
    </row>
    <row r="599" spans="1:6" ht="12.75">
      <c r="A599" s="33" t="s">
        <v>506</v>
      </c>
      <c r="B599" s="39"/>
      <c r="C599" s="39"/>
      <c r="D599" s="39"/>
      <c r="E599" s="39">
        <v>51444</v>
      </c>
      <c r="F599" s="114"/>
    </row>
    <row r="600" spans="1:6" ht="12.75">
      <c r="A600" s="70"/>
      <c r="B600" s="39"/>
      <c r="C600" s="39"/>
      <c r="D600" s="39"/>
      <c r="E600" s="39"/>
      <c r="F600" s="114"/>
    </row>
    <row r="601" spans="1:6" ht="12.75">
      <c r="A601" s="70"/>
      <c r="B601" s="39"/>
      <c r="C601" s="39"/>
      <c r="D601" s="39"/>
      <c r="E601" s="39"/>
      <c r="F601" s="114"/>
    </row>
    <row r="602" spans="1:6" ht="12.75">
      <c r="A602" s="69">
        <v>49</v>
      </c>
      <c r="B602" s="263"/>
      <c r="C602" s="39"/>
      <c r="D602" s="39"/>
      <c r="E602" s="39"/>
      <c r="F602" s="167"/>
    </row>
    <row r="603" spans="1:6" ht="12.75">
      <c r="A603" s="3" t="s">
        <v>58</v>
      </c>
      <c r="B603" s="39"/>
      <c r="C603" s="39"/>
      <c r="D603" s="39"/>
      <c r="E603" s="39"/>
      <c r="F603" s="114"/>
    </row>
    <row r="604" spans="1:6" ht="12.75">
      <c r="A604" s="71" t="s">
        <v>320</v>
      </c>
      <c r="B604" s="61">
        <f>311+306</f>
        <v>617</v>
      </c>
      <c r="C604" s="61">
        <f>1399+1224</f>
        <v>2623</v>
      </c>
      <c r="D604" s="61">
        <v>262</v>
      </c>
      <c r="E604" s="61">
        <f>C604+D604</f>
        <v>2885</v>
      </c>
      <c r="F604" s="128"/>
    </row>
    <row r="605" spans="1:6" ht="12.75">
      <c r="A605" s="34" t="s">
        <v>321</v>
      </c>
      <c r="B605" s="61">
        <v>256</v>
      </c>
      <c r="C605" s="61">
        <v>1126</v>
      </c>
      <c r="D605" s="61">
        <v>460</v>
      </c>
      <c r="E605" s="61">
        <v>1586</v>
      </c>
      <c r="F605" s="128"/>
    </row>
    <row r="606" spans="1:6" ht="12.75">
      <c r="A606" s="34" t="s">
        <v>322</v>
      </c>
      <c r="B606" s="61">
        <v>286</v>
      </c>
      <c r="C606" s="61">
        <v>1401</v>
      </c>
      <c r="D606" s="61">
        <v>95</v>
      </c>
      <c r="E606" s="61">
        <v>1496</v>
      </c>
      <c r="F606" s="128"/>
    </row>
    <row r="607" spans="1:6" ht="12.75">
      <c r="A607" s="34" t="s">
        <v>370</v>
      </c>
      <c r="B607" s="61">
        <v>100</v>
      </c>
      <c r="C607" s="61">
        <v>600</v>
      </c>
      <c r="D607" s="120">
        <v>0</v>
      </c>
      <c r="E607" s="61">
        <v>600</v>
      </c>
      <c r="F607" s="128"/>
    </row>
    <row r="608" spans="1:6" ht="12.75">
      <c r="A608" s="34" t="s">
        <v>63</v>
      </c>
      <c r="B608" s="61">
        <v>129</v>
      </c>
      <c r="C608" s="61">
        <v>516</v>
      </c>
      <c r="D608" s="61"/>
      <c r="E608" s="61">
        <f>C608</f>
        <v>516</v>
      </c>
      <c r="F608" s="128"/>
    </row>
    <row r="609" spans="1:6" ht="12.75">
      <c r="A609" s="72" t="s">
        <v>64</v>
      </c>
      <c r="B609" s="61">
        <v>100</v>
      </c>
      <c r="C609" s="61">
        <v>813</v>
      </c>
      <c r="D609" s="61">
        <v>150</v>
      </c>
      <c r="E609" s="61">
        <v>963</v>
      </c>
      <c r="F609" s="128"/>
    </row>
    <row r="610" spans="1:6" ht="12.75">
      <c r="A610" s="311" t="s">
        <v>502</v>
      </c>
      <c r="B610" s="61">
        <v>250</v>
      </c>
      <c r="C610" s="61">
        <v>875</v>
      </c>
      <c r="D610" s="61"/>
      <c r="E610" s="61">
        <v>875</v>
      </c>
      <c r="F610" s="128"/>
    </row>
    <row r="611" spans="1:6" ht="12.75">
      <c r="A611" s="34" t="s">
        <v>371</v>
      </c>
      <c r="B611" s="61">
        <v>225</v>
      </c>
      <c r="C611" s="61">
        <v>1012</v>
      </c>
      <c r="D611" s="61"/>
      <c r="E611" s="61">
        <v>1012</v>
      </c>
      <c r="F611" s="131"/>
    </row>
    <row r="612" spans="1:6" ht="12.75">
      <c r="A612" s="34" t="s">
        <v>165</v>
      </c>
      <c r="B612" s="61"/>
      <c r="C612" s="61"/>
      <c r="D612" s="61">
        <v>440</v>
      </c>
      <c r="E612" s="61">
        <v>440</v>
      </c>
      <c r="F612" s="402" t="s">
        <v>504</v>
      </c>
    </row>
    <row r="613" spans="1:6" ht="12.75">
      <c r="A613" s="34" t="s">
        <v>503</v>
      </c>
      <c r="B613" s="61"/>
      <c r="C613" s="61"/>
      <c r="D613" s="61">
        <v>611</v>
      </c>
      <c r="E613" s="61">
        <v>1039</v>
      </c>
      <c r="F613" s="402" t="s">
        <v>504</v>
      </c>
    </row>
    <row r="614" spans="1:6" ht="12.75">
      <c r="A614" s="311" t="s">
        <v>573</v>
      </c>
      <c r="B614" s="61">
        <v>314</v>
      </c>
      <c r="C614" s="61">
        <v>1256</v>
      </c>
      <c r="D614" s="61"/>
      <c r="E614" s="61">
        <v>1256</v>
      </c>
      <c r="F614" s="402" t="s">
        <v>556</v>
      </c>
    </row>
    <row r="615" spans="1:6" ht="12.75">
      <c r="A615" s="9" t="s">
        <v>90</v>
      </c>
      <c r="B615" s="308">
        <f>SUM(B604:B614)</f>
        <v>2277</v>
      </c>
      <c r="C615" s="308">
        <f>SUM(C604:C614)</f>
        <v>10222</v>
      </c>
      <c r="D615" s="308">
        <f>SUM(D604:D614)</f>
        <v>2018</v>
      </c>
      <c r="E615" s="48">
        <f>SUM(E604:E614)</f>
        <v>12668</v>
      </c>
      <c r="F615" s="114"/>
    </row>
    <row r="616" spans="1:6" ht="12.75">
      <c r="A616" s="33" t="s">
        <v>506</v>
      </c>
      <c r="B616" s="61"/>
      <c r="C616" s="61"/>
      <c r="D616" s="61"/>
      <c r="E616" s="48">
        <v>25336</v>
      </c>
      <c r="F616" s="114"/>
    </row>
    <row r="617" spans="1:6" ht="12.75">
      <c r="A617" s="70"/>
      <c r="B617" s="46"/>
      <c r="C617" s="46"/>
      <c r="D617" s="46"/>
      <c r="E617" s="47"/>
      <c r="F617" s="114"/>
    </row>
    <row r="618" spans="1:6" ht="12.75">
      <c r="A618" s="135"/>
      <c r="B618" s="46"/>
      <c r="C618" s="46"/>
      <c r="D618" s="46"/>
      <c r="E618" s="47"/>
      <c r="F618" s="114"/>
    </row>
    <row r="619" spans="1:6" ht="12.75">
      <c r="A619" s="170">
        <v>50</v>
      </c>
      <c r="B619" s="46"/>
      <c r="C619" s="46"/>
      <c r="D619" s="46"/>
      <c r="E619" s="47"/>
      <c r="F619" s="167"/>
    </row>
    <row r="620" spans="1:6" ht="12.75">
      <c r="A620" s="301" t="s">
        <v>328</v>
      </c>
      <c r="B620" s="46"/>
      <c r="C620" s="46"/>
      <c r="D620" s="46"/>
      <c r="E620" s="47"/>
      <c r="F620" s="115"/>
    </row>
    <row r="621" spans="1:6" ht="12.75">
      <c r="A621" s="302" t="s">
        <v>416</v>
      </c>
      <c r="B621" s="46">
        <v>313</v>
      </c>
      <c r="C621" s="46">
        <v>4226</v>
      </c>
      <c r="D621" s="46">
        <v>1329</v>
      </c>
      <c r="E621" s="102">
        <v>5595</v>
      </c>
      <c r="F621" s="114" t="s">
        <v>557</v>
      </c>
    </row>
    <row r="622" spans="1:6" ht="12.75">
      <c r="A622" s="302" t="s">
        <v>265</v>
      </c>
      <c r="B622" s="46">
        <v>60</v>
      </c>
      <c r="C622" s="46">
        <v>517</v>
      </c>
      <c r="D622" s="46">
        <v>237</v>
      </c>
      <c r="E622" s="280">
        <v>754</v>
      </c>
      <c r="F622" s="114" t="s">
        <v>542</v>
      </c>
    </row>
    <row r="623" spans="1:6" ht="12.75">
      <c r="A623" s="303" t="s">
        <v>90</v>
      </c>
      <c r="B623" s="308">
        <f>SUM(B621:B622)</f>
        <v>373</v>
      </c>
      <c r="C623" s="308">
        <f>SUM(C621:C622)</f>
        <v>4743</v>
      </c>
      <c r="D623" s="308">
        <f>SUM(D621:D622)</f>
        <v>1566</v>
      </c>
      <c r="E623" s="304">
        <f>SUM(E621:E622)</f>
        <v>6349</v>
      </c>
      <c r="F623" s="114"/>
    </row>
    <row r="624" spans="1:6" ht="12.75">
      <c r="A624" s="303" t="s">
        <v>506</v>
      </c>
      <c r="B624" s="46"/>
      <c r="C624" s="46"/>
      <c r="D624" s="46"/>
      <c r="E624" s="304">
        <v>19047</v>
      </c>
      <c r="F624" s="114"/>
    </row>
    <row r="625" spans="1:6" ht="12.75">
      <c r="A625" s="294"/>
      <c r="B625" s="46"/>
      <c r="C625" s="46"/>
      <c r="D625" s="46"/>
      <c r="E625" s="280"/>
      <c r="F625" s="114"/>
    </row>
    <row r="626" spans="1:6" ht="12.75">
      <c r="A626" s="278"/>
      <c r="B626" s="46"/>
      <c r="C626" s="46"/>
      <c r="D626" s="46"/>
      <c r="E626" s="47"/>
      <c r="F626" s="114"/>
    </row>
    <row r="627" spans="1:6" ht="12.75">
      <c r="A627" s="192">
        <v>51</v>
      </c>
      <c r="B627" s="46"/>
      <c r="C627" s="46"/>
      <c r="D627" s="46"/>
      <c r="E627" s="47"/>
      <c r="F627" s="114"/>
    </row>
    <row r="628" spans="1:6" ht="12.75">
      <c r="A628" s="281" t="s">
        <v>58</v>
      </c>
      <c r="B628" s="46"/>
      <c r="C628" s="46"/>
      <c r="D628" s="46"/>
      <c r="E628" s="47"/>
      <c r="F628" s="167"/>
    </row>
    <row r="629" spans="1:6" ht="12.75">
      <c r="A629" s="312" t="s">
        <v>94</v>
      </c>
      <c r="B629" s="46">
        <v>309</v>
      </c>
      <c r="C629" s="46">
        <v>2580</v>
      </c>
      <c r="D629" s="46">
        <v>485</v>
      </c>
      <c r="E629" s="280">
        <v>3065</v>
      </c>
      <c r="F629" s="114" t="s">
        <v>574</v>
      </c>
    </row>
    <row r="630" spans="1:6" ht="12.75">
      <c r="A630" s="313" t="s">
        <v>95</v>
      </c>
      <c r="B630" s="42">
        <v>669</v>
      </c>
      <c r="C630" s="42">
        <v>6021</v>
      </c>
      <c r="D630" s="42">
        <v>1671</v>
      </c>
      <c r="E630" s="42">
        <v>7692</v>
      </c>
      <c r="F630" s="114" t="s">
        <v>740</v>
      </c>
    </row>
    <row r="631" spans="1:6" ht="12.75">
      <c r="A631" s="407" t="s">
        <v>49</v>
      </c>
      <c r="B631" s="42">
        <v>183</v>
      </c>
      <c r="C631" s="42">
        <v>1098</v>
      </c>
      <c r="D631" s="42">
        <v>366</v>
      </c>
      <c r="E631" s="42">
        <v>1464</v>
      </c>
      <c r="F631" s="114" t="s">
        <v>741</v>
      </c>
    </row>
    <row r="632" spans="1:6" ht="12.75">
      <c r="A632" s="281" t="s">
        <v>90</v>
      </c>
      <c r="B632" s="308">
        <f>SUM(B629:B631)</f>
        <v>1161</v>
      </c>
      <c r="C632" s="308">
        <f>SUM(C629:C631)</f>
        <v>9699</v>
      </c>
      <c r="D632" s="308">
        <f>SUM(D629:D631)</f>
        <v>2522</v>
      </c>
      <c r="E632" s="279">
        <f>SUM(E629:E631)</f>
        <v>12221</v>
      </c>
      <c r="F632" s="114"/>
    </row>
    <row r="633" spans="1:6" ht="12.75">
      <c r="A633" s="281" t="s">
        <v>506</v>
      </c>
      <c r="B633" s="46"/>
      <c r="C633" s="46"/>
      <c r="D633" s="46"/>
      <c r="E633" s="279">
        <v>24442</v>
      </c>
      <c r="F633" s="114"/>
    </row>
    <row r="634" spans="1:6" ht="12.75">
      <c r="A634" s="281"/>
      <c r="B634" s="46"/>
      <c r="C634" s="46"/>
      <c r="D634" s="46"/>
      <c r="E634" s="279"/>
      <c r="F634" s="114"/>
    </row>
    <row r="635" spans="1:6" ht="12.75">
      <c r="A635" s="278"/>
      <c r="B635" s="46"/>
      <c r="C635" s="46"/>
      <c r="D635" s="46"/>
      <c r="E635" s="47"/>
      <c r="F635" s="114"/>
    </row>
    <row r="636" spans="1:6" ht="12.75">
      <c r="A636" s="192">
        <v>52</v>
      </c>
      <c r="B636" s="46"/>
      <c r="C636" s="46"/>
      <c r="D636" s="46"/>
      <c r="E636" s="47"/>
      <c r="F636" s="283"/>
    </row>
    <row r="637" spans="1:6" ht="12.75">
      <c r="A637" s="281" t="s">
        <v>328</v>
      </c>
      <c r="B637" s="46"/>
      <c r="C637" s="46"/>
      <c r="D637" s="46"/>
      <c r="E637" s="47"/>
      <c r="F637" s="293"/>
    </row>
    <row r="638" spans="1:6" ht="12.75">
      <c r="A638" s="312" t="s">
        <v>424</v>
      </c>
      <c r="B638" s="46">
        <v>577</v>
      </c>
      <c r="C638" s="46">
        <v>4440</v>
      </c>
      <c r="D638" s="46">
        <v>1012</v>
      </c>
      <c r="E638" s="280">
        <v>5452</v>
      </c>
      <c r="F638" s="380" t="s">
        <v>745</v>
      </c>
    </row>
    <row r="639" spans="1:6" ht="12.75">
      <c r="A639" s="312" t="s">
        <v>465</v>
      </c>
      <c r="B639" s="46">
        <v>128</v>
      </c>
      <c r="C639" s="46">
        <v>1075</v>
      </c>
      <c r="D639" s="46">
        <v>384</v>
      </c>
      <c r="E639" s="280">
        <v>1459</v>
      </c>
      <c r="F639" s="114"/>
    </row>
    <row r="640" spans="1:6" ht="12.75">
      <c r="A640" s="281" t="s">
        <v>90</v>
      </c>
      <c r="B640" s="308">
        <f>SUM(B638:B639)</f>
        <v>705</v>
      </c>
      <c r="C640" s="308">
        <f>SUM(C638:C639)</f>
        <v>5515</v>
      </c>
      <c r="D640" s="308">
        <f>SUM(D638:D639)</f>
        <v>1396</v>
      </c>
      <c r="E640" s="279">
        <f>SUM(E638:E639)</f>
        <v>6911</v>
      </c>
      <c r="F640" s="114"/>
    </row>
    <row r="641" spans="1:6" ht="12.75">
      <c r="A641" s="281" t="s">
        <v>506</v>
      </c>
      <c r="B641" s="46"/>
      <c r="C641" s="46"/>
      <c r="D641" s="46"/>
      <c r="E641" s="279">
        <v>20733</v>
      </c>
      <c r="F641" s="114"/>
    </row>
    <row r="642" spans="1:6" ht="12.75">
      <c r="A642" s="281"/>
      <c r="B642" s="46"/>
      <c r="C642" s="46"/>
      <c r="D642" s="46"/>
      <c r="E642" s="279"/>
      <c r="F642" s="114"/>
    </row>
    <row r="643" spans="1:6" ht="12.75">
      <c r="A643" s="192">
        <v>53</v>
      </c>
      <c r="B643" s="46"/>
      <c r="C643" s="46"/>
      <c r="D643" s="46"/>
      <c r="E643" s="279"/>
      <c r="F643" s="114"/>
    </row>
    <row r="644" spans="1:6" ht="12.75">
      <c r="A644" s="281" t="s">
        <v>58</v>
      </c>
      <c r="B644" s="46"/>
      <c r="C644" s="46"/>
      <c r="D644" s="46"/>
      <c r="E644" s="279"/>
      <c r="F644" s="114"/>
    </row>
    <row r="645" spans="1:6" ht="12.75">
      <c r="A645" s="312" t="s">
        <v>13</v>
      </c>
      <c r="B645" s="35">
        <v>270</v>
      </c>
      <c r="C645" s="42">
        <v>2214</v>
      </c>
      <c r="D645" s="42">
        <v>531</v>
      </c>
      <c r="E645" s="42">
        <v>2745</v>
      </c>
      <c r="F645" s="114"/>
    </row>
    <row r="646" spans="1:6" ht="12.75">
      <c r="A646" s="312" t="s">
        <v>113</v>
      </c>
      <c r="B646" s="35">
        <v>527</v>
      </c>
      <c r="C646" s="42">
        <v>4216</v>
      </c>
      <c r="D646" s="42">
        <v>696</v>
      </c>
      <c r="E646" s="42">
        <v>4912</v>
      </c>
      <c r="F646" s="114"/>
    </row>
    <row r="647" spans="1:6" ht="12.75">
      <c r="A647" s="312" t="s">
        <v>106</v>
      </c>
      <c r="B647" s="35">
        <v>342</v>
      </c>
      <c r="C647" s="42">
        <v>2490</v>
      </c>
      <c r="D647" s="42">
        <v>326</v>
      </c>
      <c r="E647" s="42">
        <v>2816</v>
      </c>
      <c r="F647" s="114" t="s">
        <v>596</v>
      </c>
    </row>
    <row r="648" spans="1:6" ht="12.75">
      <c r="A648" s="312"/>
      <c r="B648" s="35"/>
      <c r="C648" s="42"/>
      <c r="D648" s="42"/>
      <c r="E648" s="42"/>
      <c r="F648" s="380" t="s">
        <v>689</v>
      </c>
    </row>
    <row r="649" spans="1:6" ht="12.75">
      <c r="A649" s="312" t="s">
        <v>122</v>
      </c>
      <c r="B649" s="34">
        <v>174</v>
      </c>
      <c r="C649" s="42">
        <v>957</v>
      </c>
      <c r="D649" s="42">
        <v>387</v>
      </c>
      <c r="E649" s="42">
        <v>1344</v>
      </c>
      <c r="F649" s="114" t="s">
        <v>690</v>
      </c>
    </row>
    <row r="650" spans="1:6" ht="12.75">
      <c r="A650" s="312" t="s">
        <v>589</v>
      </c>
      <c r="B650" s="35">
        <v>162</v>
      </c>
      <c r="C650" s="42">
        <v>2334</v>
      </c>
      <c r="D650" s="42">
        <v>1255</v>
      </c>
      <c r="E650" s="42">
        <v>3589</v>
      </c>
      <c r="F650" s="114"/>
    </row>
    <row r="651" spans="1:6" ht="12.75">
      <c r="A651" s="312" t="s">
        <v>590</v>
      </c>
      <c r="B651" s="35">
        <v>175</v>
      </c>
      <c r="C651" s="42">
        <v>1488</v>
      </c>
      <c r="D651" s="42">
        <v>607</v>
      </c>
      <c r="E651" s="42">
        <v>2095</v>
      </c>
      <c r="F651" s="114"/>
    </row>
    <row r="652" spans="1:6" ht="12.75">
      <c r="A652" s="281" t="s">
        <v>90</v>
      </c>
      <c r="B652" s="308">
        <f>SUM(B645:B651)</f>
        <v>1650</v>
      </c>
      <c r="C652" s="308">
        <f>SUM(C645:C651)</f>
        <v>13699</v>
      </c>
      <c r="D652" s="308">
        <f>SUM(D645:D651)</f>
        <v>3802</v>
      </c>
      <c r="E652" s="279">
        <f>SUM(E645:E651)</f>
        <v>17501</v>
      </c>
      <c r="F652" s="114"/>
    </row>
    <row r="653" spans="1:6" ht="12.75">
      <c r="A653" s="281" t="s">
        <v>506</v>
      </c>
      <c r="B653" s="46"/>
      <c r="C653" s="46"/>
      <c r="D653" s="46"/>
      <c r="E653" s="279">
        <v>35002</v>
      </c>
      <c r="F653" s="114"/>
    </row>
    <row r="654" spans="1:6" ht="12.75">
      <c r="A654" s="205"/>
      <c r="B654" s="46"/>
      <c r="C654" s="46"/>
      <c r="D654" s="46"/>
      <c r="E654" s="47"/>
      <c r="F654" s="114"/>
    </row>
    <row r="655" spans="1:6" ht="12.75">
      <c r="A655" s="192">
        <v>54</v>
      </c>
      <c r="B655" s="395"/>
      <c r="C655" s="395"/>
      <c r="D655" s="395"/>
      <c r="E655" s="396"/>
      <c r="F655" s="332"/>
    </row>
    <row r="656" spans="1:6" ht="12.75">
      <c r="A656" s="281" t="s">
        <v>58</v>
      </c>
      <c r="B656" s="395"/>
      <c r="C656" s="395"/>
      <c r="D656" s="395"/>
      <c r="E656" s="396"/>
      <c r="F656" s="332"/>
    </row>
    <row r="657" spans="1:6" ht="12.75">
      <c r="A657" s="397" t="s">
        <v>105</v>
      </c>
      <c r="B657" s="35">
        <v>202</v>
      </c>
      <c r="C657" s="42">
        <v>1014</v>
      </c>
      <c r="D657" s="42">
        <v>2468</v>
      </c>
      <c r="E657" s="398">
        <v>3482</v>
      </c>
      <c r="F657" s="114" t="s">
        <v>114</v>
      </c>
    </row>
    <row r="658" spans="1:6" ht="12.75">
      <c r="A658" s="397" t="s">
        <v>126</v>
      </c>
      <c r="B658" s="35">
        <v>308</v>
      </c>
      <c r="C658" s="42">
        <v>1910</v>
      </c>
      <c r="D658" s="42">
        <v>1121</v>
      </c>
      <c r="E658" s="398">
        <v>3031</v>
      </c>
      <c r="F658" s="114"/>
    </row>
    <row r="659" spans="1:6" ht="12.75">
      <c r="A659" s="397" t="s">
        <v>123</v>
      </c>
      <c r="B659" s="35">
        <v>695</v>
      </c>
      <c r="C659" s="42">
        <v>2120</v>
      </c>
      <c r="D659" s="42">
        <v>1347</v>
      </c>
      <c r="E659" s="398">
        <v>3467</v>
      </c>
      <c r="F659" s="114" t="s">
        <v>721</v>
      </c>
    </row>
    <row r="660" spans="1:6" ht="12.75">
      <c r="A660" s="397" t="s">
        <v>703</v>
      </c>
      <c r="B660" s="35">
        <v>424</v>
      </c>
      <c r="C660" s="42">
        <v>4463</v>
      </c>
      <c r="D660" s="42">
        <v>1097</v>
      </c>
      <c r="E660" s="398">
        <v>5560</v>
      </c>
      <c r="F660" s="114" t="s">
        <v>715</v>
      </c>
    </row>
    <row r="661" spans="1:6" ht="12.75">
      <c r="A661" s="397" t="s">
        <v>127</v>
      </c>
      <c r="B661" s="35">
        <v>175</v>
      </c>
      <c r="C661" s="42">
        <v>700</v>
      </c>
      <c r="D661" s="42">
        <v>1464</v>
      </c>
      <c r="E661" s="398">
        <v>2164</v>
      </c>
      <c r="F661" s="114" t="s">
        <v>716</v>
      </c>
    </row>
    <row r="662" spans="1:6" ht="12.75">
      <c r="A662" s="399" t="s">
        <v>90</v>
      </c>
      <c r="B662" s="273">
        <f>SUM(B657:B661)</f>
        <v>1804</v>
      </c>
      <c r="C662" s="273">
        <f>SUM(C657:C661)</f>
        <v>10207</v>
      </c>
      <c r="D662" s="273">
        <f>SUM(D657:D661)</f>
        <v>7497</v>
      </c>
      <c r="E662" s="273">
        <f>SUM(E657:E661)</f>
        <v>17704</v>
      </c>
      <c r="F662" s="332"/>
    </row>
    <row r="663" spans="1:6" ht="12.75">
      <c r="A663" s="399" t="s">
        <v>506</v>
      </c>
      <c r="B663" s="63"/>
      <c r="C663" s="314"/>
      <c r="D663" s="314"/>
      <c r="E663" s="273">
        <v>35408</v>
      </c>
      <c r="F663" s="332"/>
    </row>
    <row r="664" spans="1:6" ht="12.75">
      <c r="A664" s="399"/>
      <c r="B664" s="63"/>
      <c r="C664" s="314"/>
      <c r="D664" s="314"/>
      <c r="E664" s="273"/>
      <c r="F664" s="332"/>
    </row>
    <row r="665" spans="1:6" ht="12.75">
      <c r="A665" s="298">
        <v>55</v>
      </c>
      <c r="B665" s="63"/>
      <c r="C665" s="314"/>
      <c r="D665" s="314"/>
      <c r="E665" s="273"/>
      <c r="F665" s="332"/>
    </row>
    <row r="666" spans="1:6" ht="12.75">
      <c r="A666" s="399" t="s">
        <v>58</v>
      </c>
      <c r="B666" s="63"/>
      <c r="C666" s="314"/>
      <c r="D666" s="314"/>
      <c r="E666" s="273"/>
      <c r="F666" s="332"/>
    </row>
    <row r="667" spans="1:6" ht="12.75">
      <c r="A667" s="17" t="s">
        <v>16</v>
      </c>
      <c r="B667" s="35">
        <v>77</v>
      </c>
      <c r="C667" s="42">
        <v>693</v>
      </c>
      <c r="D667" s="42">
        <v>192</v>
      </c>
      <c r="E667" s="42">
        <v>885</v>
      </c>
      <c r="F667" s="332" t="s">
        <v>731</v>
      </c>
    </row>
    <row r="668" spans="1:6" ht="12.75">
      <c r="A668" s="17" t="s">
        <v>236</v>
      </c>
      <c r="B668" s="35">
        <v>136</v>
      </c>
      <c r="C668" s="42">
        <v>1156</v>
      </c>
      <c r="D668" s="42">
        <v>680</v>
      </c>
      <c r="E668" s="42">
        <v>1836</v>
      </c>
      <c r="F668" s="332" t="s">
        <v>731</v>
      </c>
    </row>
    <row r="669" spans="1:6" ht="12.75">
      <c r="A669" s="17" t="s">
        <v>237</v>
      </c>
      <c r="B669" s="35">
        <v>253</v>
      </c>
      <c r="C669" s="42">
        <v>1822</v>
      </c>
      <c r="D669" s="42">
        <v>628</v>
      </c>
      <c r="E669" s="42">
        <v>2450</v>
      </c>
      <c r="F669" s="332"/>
    </row>
    <row r="670" spans="1:6" ht="12.75">
      <c r="A670" s="17" t="s">
        <v>238</v>
      </c>
      <c r="B670" s="35">
        <v>190</v>
      </c>
      <c r="C670" s="42">
        <v>1288</v>
      </c>
      <c r="D670" s="42">
        <v>721</v>
      </c>
      <c r="E670" s="42">
        <v>2009</v>
      </c>
      <c r="F670" s="332"/>
    </row>
    <row r="671" spans="1:6" ht="12.75">
      <c r="A671" s="17" t="s">
        <v>239</v>
      </c>
      <c r="B671" s="35">
        <v>70</v>
      </c>
      <c r="C671" s="42">
        <v>322</v>
      </c>
      <c r="D671" s="42">
        <v>163</v>
      </c>
      <c r="E671" s="35">
        <v>485</v>
      </c>
      <c r="F671" s="332"/>
    </row>
    <row r="672" spans="1:6" ht="12.75">
      <c r="A672" s="17" t="s">
        <v>240</v>
      </c>
      <c r="B672" s="35">
        <v>154</v>
      </c>
      <c r="C672" s="42">
        <v>1598</v>
      </c>
      <c r="D672" s="42">
        <v>608</v>
      </c>
      <c r="E672" s="42">
        <v>2206</v>
      </c>
      <c r="F672" s="332"/>
    </row>
    <row r="673" spans="1:6" ht="12.75">
      <c r="A673" s="15" t="s">
        <v>90</v>
      </c>
      <c r="B673" s="295">
        <f>SUM(B658:B672)</f>
        <v>4286</v>
      </c>
      <c r="C673" s="295">
        <f>SUM(C658:C672)</f>
        <v>26279</v>
      </c>
      <c r="D673" s="295">
        <f>SUM(D667:D672)</f>
        <v>2992</v>
      </c>
      <c r="E673" s="51">
        <f>SUM(E667:E672)</f>
        <v>9871</v>
      </c>
      <c r="F673" s="332"/>
    </row>
    <row r="674" spans="1:6" ht="12.75">
      <c r="A674" s="15" t="s">
        <v>506</v>
      </c>
      <c r="B674" s="35"/>
      <c r="C674" s="42"/>
      <c r="D674" s="42"/>
      <c r="E674" s="51">
        <v>19742</v>
      </c>
      <c r="F674" s="332"/>
    </row>
    <row r="675" spans="1:6" ht="12.75">
      <c r="A675" s="401"/>
      <c r="B675" s="331"/>
      <c r="C675" s="331"/>
      <c r="D675" s="331"/>
      <c r="E675" s="331"/>
      <c r="F675" s="332"/>
    </row>
    <row r="676" spans="1:6" ht="12.75">
      <c r="A676" s="405">
        <v>56</v>
      </c>
      <c r="B676" s="331"/>
      <c r="C676" s="331"/>
      <c r="D676" s="331"/>
      <c r="E676" s="331"/>
      <c r="F676" s="332"/>
    </row>
    <row r="677" spans="1:6" ht="12.75">
      <c r="A677" s="406" t="s">
        <v>58</v>
      </c>
      <c r="B677" s="331"/>
      <c r="C677" s="331"/>
      <c r="D677" s="331"/>
      <c r="E677" s="331"/>
      <c r="F677" s="332"/>
    </row>
    <row r="678" spans="1:6" ht="12.75">
      <c r="A678" s="17" t="s">
        <v>588</v>
      </c>
      <c r="B678" s="35">
        <v>155</v>
      </c>
      <c r="C678" s="42">
        <v>572</v>
      </c>
      <c r="D678" s="42">
        <v>318</v>
      </c>
      <c r="E678" s="42">
        <v>890</v>
      </c>
      <c r="F678" s="332" t="s">
        <v>736</v>
      </c>
    </row>
    <row r="679" spans="1:6" ht="12.75">
      <c r="A679" s="17" t="s">
        <v>225</v>
      </c>
      <c r="B679" s="35">
        <v>210</v>
      </c>
      <c r="C679" s="42">
        <v>1701</v>
      </c>
      <c r="D679" s="42">
        <v>1440</v>
      </c>
      <c r="E679" s="42">
        <v>3141</v>
      </c>
      <c r="F679" s="332"/>
    </row>
    <row r="680" spans="1:6" ht="12.75">
      <c r="A680" s="17" t="s">
        <v>229</v>
      </c>
      <c r="B680" s="35">
        <v>215</v>
      </c>
      <c r="C680" s="42">
        <v>1828</v>
      </c>
      <c r="D680" s="42">
        <v>481</v>
      </c>
      <c r="E680" s="42">
        <v>2309</v>
      </c>
      <c r="F680" s="114"/>
    </row>
    <row r="681" spans="1:6" ht="12.75">
      <c r="A681" s="17" t="s">
        <v>230</v>
      </c>
      <c r="B681" s="35">
        <v>175</v>
      </c>
      <c r="C681" s="42">
        <v>3856</v>
      </c>
      <c r="D681" s="42">
        <v>600</v>
      </c>
      <c r="E681" s="42">
        <v>4456</v>
      </c>
      <c r="F681" s="114"/>
    </row>
    <row r="682" spans="1:6" ht="12.75">
      <c r="A682" s="17" t="s">
        <v>536</v>
      </c>
      <c r="B682" s="35">
        <v>122</v>
      </c>
      <c r="C682" s="42">
        <v>878</v>
      </c>
      <c r="D682" s="42">
        <v>477</v>
      </c>
      <c r="E682" s="42">
        <v>1355</v>
      </c>
      <c r="F682" s="114"/>
    </row>
    <row r="683" spans="1:6" ht="12.75">
      <c r="A683" s="406" t="s">
        <v>90</v>
      </c>
      <c r="B683" s="331">
        <f>SUM(B678:B682)</f>
        <v>877</v>
      </c>
      <c r="C683" s="331">
        <f>SUM(C678:C682)</f>
        <v>8835</v>
      </c>
      <c r="D683" s="331">
        <f>SUM(D678:D682)</f>
        <v>3316</v>
      </c>
      <c r="E683" s="331">
        <f>SUM(E678:E682)</f>
        <v>12151</v>
      </c>
      <c r="F683" s="332"/>
    </row>
    <row r="684" spans="1:6" ht="12.75">
      <c r="A684" s="406" t="s">
        <v>506</v>
      </c>
      <c r="B684" s="331"/>
      <c r="C684" s="331"/>
      <c r="D684" s="331"/>
      <c r="E684" s="331">
        <v>24302</v>
      </c>
      <c r="F684" s="332"/>
    </row>
    <row r="685" spans="1:6" ht="12.75">
      <c r="A685" s="406"/>
      <c r="B685" s="331"/>
      <c r="C685" s="331"/>
      <c r="D685" s="331"/>
      <c r="E685" s="331"/>
      <c r="F685" s="332"/>
    </row>
    <row r="686" spans="1:6" ht="12.75">
      <c r="A686" s="405">
        <v>57</v>
      </c>
      <c r="B686" s="331"/>
      <c r="C686" s="331"/>
      <c r="D686" s="331"/>
      <c r="E686" s="331"/>
      <c r="F686" s="332"/>
    </row>
    <row r="687" spans="1:6" ht="12.75">
      <c r="A687" s="406" t="s">
        <v>328</v>
      </c>
      <c r="B687" s="331"/>
      <c r="C687" s="331"/>
      <c r="D687" s="331"/>
      <c r="E687" s="331"/>
      <c r="F687" s="332"/>
    </row>
    <row r="688" spans="1:6" ht="12.75">
      <c r="A688" s="312" t="s">
        <v>263</v>
      </c>
      <c r="B688" s="46">
        <v>151</v>
      </c>
      <c r="C688" s="46">
        <v>1489</v>
      </c>
      <c r="D688" s="46">
        <v>258</v>
      </c>
      <c r="E688" s="280">
        <v>1747</v>
      </c>
      <c r="F688" s="114" t="s">
        <v>713</v>
      </c>
    </row>
    <row r="689" spans="1:6" ht="12.75">
      <c r="A689" s="312" t="s">
        <v>10</v>
      </c>
      <c r="B689" s="46">
        <v>425</v>
      </c>
      <c r="C689" s="46">
        <v>2550</v>
      </c>
      <c r="D689" s="46">
        <v>1062</v>
      </c>
      <c r="E689" s="280">
        <v>3612</v>
      </c>
      <c r="F689" s="114" t="s">
        <v>714</v>
      </c>
    </row>
    <row r="690" spans="1:6" ht="12.75">
      <c r="A690" s="312" t="s">
        <v>575</v>
      </c>
      <c r="B690" s="46">
        <v>325</v>
      </c>
      <c r="C690" s="46">
        <v>2762</v>
      </c>
      <c r="D690" s="46">
        <v>897</v>
      </c>
      <c r="E690" s="280">
        <v>3659</v>
      </c>
      <c r="F690" s="114" t="s">
        <v>595</v>
      </c>
    </row>
    <row r="691" spans="1:6" ht="12.75">
      <c r="A691" s="410" t="s">
        <v>90</v>
      </c>
      <c r="B691" s="369">
        <f>SUM(B688:B690)</f>
        <v>901</v>
      </c>
      <c r="C691" s="369">
        <f>SUM(C688:C690)</f>
        <v>6801</v>
      </c>
      <c r="D691" s="369">
        <f>SUM(D688:D690)</f>
        <v>2217</v>
      </c>
      <c r="E691" s="411">
        <f>SUM(E688:E690)</f>
        <v>9018</v>
      </c>
      <c r="F691" s="332"/>
    </row>
    <row r="692" spans="1:6" ht="12.75">
      <c r="A692" s="410" t="s">
        <v>506</v>
      </c>
      <c r="B692" s="395"/>
      <c r="C692" s="395"/>
      <c r="D692" s="395"/>
      <c r="E692" s="411">
        <v>27054</v>
      </c>
      <c r="F692" s="332"/>
    </row>
    <row r="693" spans="1:6" ht="12.75">
      <c r="A693" s="408"/>
      <c r="B693" s="395"/>
      <c r="C693" s="395"/>
      <c r="D693" s="395"/>
      <c r="E693" s="409"/>
      <c r="F693" s="332"/>
    </row>
    <row r="694" spans="1:6" ht="12.75">
      <c r="A694" s="412">
        <v>58</v>
      </c>
      <c r="B694" s="395"/>
      <c r="C694" s="395"/>
      <c r="D694" s="395"/>
      <c r="E694" s="409"/>
      <c r="F694" s="332"/>
    </row>
    <row r="695" spans="1:6" ht="12.75">
      <c r="A695" s="410" t="s">
        <v>328</v>
      </c>
      <c r="B695" s="395"/>
      <c r="C695" s="395"/>
      <c r="D695" s="395"/>
      <c r="E695" s="409"/>
      <c r="F695" s="332"/>
    </row>
    <row r="696" spans="1:6" ht="12.75">
      <c r="A696" s="408" t="s">
        <v>8</v>
      </c>
      <c r="B696" s="395">
        <v>255</v>
      </c>
      <c r="C696" s="395">
        <v>2805</v>
      </c>
      <c r="D696" s="395">
        <v>1530</v>
      </c>
      <c r="E696" s="409">
        <v>4335</v>
      </c>
      <c r="F696" s="332" t="s">
        <v>746</v>
      </c>
    </row>
    <row r="697" spans="1:6" ht="12.75">
      <c r="A697" s="17" t="s">
        <v>36</v>
      </c>
      <c r="B697" s="35">
        <v>55</v>
      </c>
      <c r="C697" s="42">
        <v>523</v>
      </c>
      <c r="D697" s="42">
        <v>242</v>
      </c>
      <c r="E697" s="42">
        <v>765</v>
      </c>
      <c r="F697" s="114"/>
    </row>
    <row r="698" spans="1:6" ht="12.75">
      <c r="A698" s="289" t="s">
        <v>473</v>
      </c>
      <c r="B698" s="35">
        <v>75</v>
      </c>
      <c r="C698" s="42">
        <v>683</v>
      </c>
      <c r="D698" s="42">
        <v>375</v>
      </c>
      <c r="E698" s="35">
        <v>1058</v>
      </c>
      <c r="F698" s="114" t="s">
        <v>560</v>
      </c>
    </row>
    <row r="699" spans="1:6" ht="12.75">
      <c r="A699" s="410" t="s">
        <v>90</v>
      </c>
      <c r="B699" s="369">
        <f>SUM(B696:B698)</f>
        <v>385</v>
      </c>
      <c r="C699" s="369">
        <f>SUM(C696:C698)</f>
        <v>4011</v>
      </c>
      <c r="D699" s="369">
        <f>SUM(D696:D698)</f>
        <v>2147</v>
      </c>
      <c r="E699" s="411">
        <f>SUM(E696:E698)</f>
        <v>6158</v>
      </c>
      <c r="F699" s="332"/>
    </row>
    <row r="700" spans="1:6" ht="12.75">
      <c r="A700" s="406" t="s">
        <v>506</v>
      </c>
      <c r="B700" s="331"/>
      <c r="C700" s="331"/>
      <c r="D700" s="331"/>
      <c r="E700" s="331">
        <v>18474</v>
      </c>
      <c r="F700" s="332"/>
    </row>
    <row r="701" spans="1:6" ht="12.75">
      <c r="A701" s="406"/>
      <c r="B701" s="331"/>
      <c r="C701" s="331"/>
      <c r="D701" s="331"/>
      <c r="E701" s="331"/>
      <c r="F701" s="332"/>
    </row>
    <row r="702" spans="1:6" ht="12.75">
      <c r="A702" s="405">
        <v>59</v>
      </c>
      <c r="B702" s="331"/>
      <c r="C702" s="331"/>
      <c r="D702" s="331"/>
      <c r="E702" s="331"/>
      <c r="F702" s="332"/>
    </row>
    <row r="703" spans="1:6" ht="12.75">
      <c r="A703" s="406" t="s">
        <v>328</v>
      </c>
      <c r="B703" s="331"/>
      <c r="C703" s="331"/>
      <c r="D703" s="331"/>
      <c r="E703" s="331"/>
      <c r="F703" s="332"/>
    </row>
    <row r="704" spans="1:6" ht="12.75">
      <c r="A704" s="413" t="s">
        <v>433</v>
      </c>
      <c r="B704" s="414">
        <v>78</v>
      </c>
      <c r="C704" s="414">
        <v>546</v>
      </c>
      <c r="D704" s="414">
        <v>172</v>
      </c>
      <c r="E704" s="414">
        <v>718</v>
      </c>
      <c r="F704" s="332" t="s">
        <v>753</v>
      </c>
    </row>
    <row r="705" spans="1:6" ht="12.75">
      <c r="A705" s="413" t="s">
        <v>139</v>
      </c>
      <c r="B705" s="414">
        <v>213</v>
      </c>
      <c r="C705" s="414">
        <v>2018</v>
      </c>
      <c r="D705" s="414">
        <v>815</v>
      </c>
      <c r="E705" s="414">
        <v>2833</v>
      </c>
      <c r="F705" s="332"/>
    </row>
    <row r="706" spans="1:6" ht="12.75">
      <c r="A706" s="413" t="s">
        <v>138</v>
      </c>
      <c r="B706" s="414">
        <v>124</v>
      </c>
      <c r="C706" s="414">
        <v>1159</v>
      </c>
      <c r="D706" s="414">
        <v>484</v>
      </c>
      <c r="E706" s="414">
        <v>1643</v>
      </c>
      <c r="F706" s="332" t="s">
        <v>754</v>
      </c>
    </row>
    <row r="707" spans="1:6" ht="12.75">
      <c r="A707" s="413" t="s">
        <v>755</v>
      </c>
      <c r="B707" s="414">
        <v>48</v>
      </c>
      <c r="C707" s="414">
        <v>422</v>
      </c>
      <c r="D707" s="414">
        <v>192</v>
      </c>
      <c r="E707" s="414">
        <v>614</v>
      </c>
      <c r="F707" s="332" t="s">
        <v>753</v>
      </c>
    </row>
    <row r="708" spans="1:6" ht="12.75">
      <c r="A708" s="413" t="s">
        <v>133</v>
      </c>
      <c r="B708" s="414">
        <v>387</v>
      </c>
      <c r="C708" s="414">
        <v>3483</v>
      </c>
      <c r="D708" s="414">
        <v>1702</v>
      </c>
      <c r="E708" s="414">
        <v>5185</v>
      </c>
      <c r="F708" s="332" t="s">
        <v>756</v>
      </c>
    </row>
    <row r="709" spans="1:6" ht="12.75">
      <c r="A709" s="406" t="s">
        <v>90</v>
      </c>
      <c r="B709" s="331">
        <f>SUM(B704:B708)</f>
        <v>850</v>
      </c>
      <c r="C709" s="331">
        <f>SUM(C704:C708)</f>
        <v>7628</v>
      </c>
      <c r="D709" s="331">
        <f>SUM(D704:D708)</f>
        <v>3365</v>
      </c>
      <c r="E709" s="331">
        <f>SUM(E704:E708)</f>
        <v>10993</v>
      </c>
      <c r="F709" s="332"/>
    </row>
    <row r="710" spans="1:6" ht="12.75">
      <c r="A710" s="406" t="s">
        <v>506</v>
      </c>
      <c r="B710" s="331"/>
      <c r="C710" s="331"/>
      <c r="D710" s="331"/>
      <c r="E710" s="331">
        <v>32979</v>
      </c>
      <c r="F710" s="332"/>
    </row>
    <row r="711" spans="1:6" ht="12.75">
      <c r="A711" s="406"/>
      <c r="B711" s="331"/>
      <c r="C711" s="331"/>
      <c r="D711" s="331"/>
      <c r="E711" s="331"/>
      <c r="F711" s="332"/>
    </row>
    <row r="712" spans="1:6" ht="12.75">
      <c r="A712" s="405">
        <v>60</v>
      </c>
      <c r="B712" s="331"/>
      <c r="C712" s="331"/>
      <c r="D712" s="331"/>
      <c r="E712" s="331"/>
      <c r="F712" s="332"/>
    </row>
    <row r="713" spans="1:6" ht="12.75">
      <c r="A713" s="406" t="s">
        <v>58</v>
      </c>
      <c r="B713" s="331"/>
      <c r="C713" s="331"/>
      <c r="D713" s="331"/>
      <c r="E713" s="331"/>
      <c r="F713" s="332"/>
    </row>
    <row r="714" spans="1:6" ht="12.75">
      <c r="A714" s="17" t="s">
        <v>157</v>
      </c>
      <c r="B714" s="42">
        <v>1193</v>
      </c>
      <c r="C714" s="42">
        <v>10097</v>
      </c>
      <c r="D714" s="42">
        <v>2410</v>
      </c>
      <c r="E714" s="42">
        <v>12507</v>
      </c>
      <c r="F714" s="114" t="s">
        <v>760</v>
      </c>
    </row>
    <row r="715" spans="1:6" ht="12.75">
      <c r="A715" s="17" t="s">
        <v>158</v>
      </c>
      <c r="B715" s="35">
        <v>146</v>
      </c>
      <c r="C715" s="42">
        <v>657</v>
      </c>
      <c r="D715" s="42">
        <v>198</v>
      </c>
      <c r="E715" s="35">
        <v>855</v>
      </c>
      <c r="F715" s="114" t="s">
        <v>521</v>
      </c>
    </row>
    <row r="716" spans="1:6" ht="12.75">
      <c r="A716" s="129" t="s">
        <v>356</v>
      </c>
      <c r="B716" s="35">
        <v>54</v>
      </c>
      <c r="C716" s="42">
        <v>432</v>
      </c>
      <c r="D716" s="61">
        <v>54</v>
      </c>
      <c r="E716" s="42">
        <v>486</v>
      </c>
      <c r="F716" s="332"/>
    </row>
    <row r="717" spans="1:6" ht="12.75">
      <c r="A717" s="17" t="s">
        <v>145</v>
      </c>
      <c r="B717" s="35">
        <v>584</v>
      </c>
      <c r="C717" s="42">
        <v>5134</v>
      </c>
      <c r="D717" s="42">
        <v>1031</v>
      </c>
      <c r="E717" s="42">
        <v>6165</v>
      </c>
      <c r="F717" s="332"/>
    </row>
    <row r="718" spans="1:6" ht="12.75">
      <c r="A718" s="17" t="s">
        <v>146</v>
      </c>
      <c r="B718" s="35">
        <v>214</v>
      </c>
      <c r="C718" s="42">
        <v>1198</v>
      </c>
      <c r="D718" s="42">
        <v>320</v>
      </c>
      <c r="E718" s="42">
        <v>1518</v>
      </c>
      <c r="F718" s="332"/>
    </row>
    <row r="719" spans="1:6" ht="12.75">
      <c r="A719" s="406" t="s">
        <v>90</v>
      </c>
      <c r="B719" s="331">
        <f>SUM(B714:B718)</f>
        <v>2191</v>
      </c>
      <c r="C719" s="331">
        <f>SUM(C714:C718)</f>
        <v>17518</v>
      </c>
      <c r="D719" s="331">
        <f>SUM(D714:D718)</f>
        <v>4013</v>
      </c>
      <c r="E719" s="331">
        <f>SUM(E714:E718)</f>
        <v>21531</v>
      </c>
      <c r="F719" s="332"/>
    </row>
    <row r="720" spans="1:6" ht="12.75">
      <c r="A720" s="406" t="s">
        <v>506</v>
      </c>
      <c r="B720" s="331"/>
      <c r="C720" s="331"/>
      <c r="D720" s="331"/>
      <c r="E720" s="331">
        <v>43062</v>
      </c>
      <c r="F720" s="332"/>
    </row>
    <row r="721" spans="1:6" ht="12.75">
      <c r="A721" s="401"/>
      <c r="B721" s="331"/>
      <c r="C721" s="331"/>
      <c r="D721" s="331"/>
      <c r="E721" s="331"/>
      <c r="F721" s="332"/>
    </row>
    <row r="722" spans="1:6" ht="12.75" customHeight="1">
      <c r="A722" s="134" t="s">
        <v>20</v>
      </c>
      <c r="B722" s="133" t="s">
        <v>44</v>
      </c>
      <c r="C722" s="133" t="s">
        <v>44</v>
      </c>
      <c r="D722" s="133" t="s">
        <v>45</v>
      </c>
      <c r="E722" s="133" t="s">
        <v>89</v>
      </c>
      <c r="F722" s="577" t="s">
        <v>46</v>
      </c>
    </row>
    <row r="723" spans="1:6" ht="15" customHeight="1">
      <c r="A723" s="70"/>
      <c r="B723" s="133" t="s">
        <v>79</v>
      </c>
      <c r="C723" s="133" t="s">
        <v>47</v>
      </c>
      <c r="D723" s="133" t="s">
        <v>47</v>
      </c>
      <c r="E723" s="133" t="s">
        <v>47</v>
      </c>
      <c r="F723" s="577"/>
    </row>
    <row r="724" spans="1:6" ht="15" customHeight="1">
      <c r="A724" s="575" t="s">
        <v>25</v>
      </c>
      <c r="B724" s="333"/>
      <c r="C724" s="334"/>
      <c r="D724" s="334"/>
      <c r="E724" s="335"/>
      <c r="F724" s="336"/>
    </row>
    <row r="725" spans="1:6" ht="15" customHeight="1" thickBot="1">
      <c r="A725" s="576"/>
      <c r="B725" s="337">
        <v>127533</v>
      </c>
      <c r="C725" s="64">
        <v>901621</v>
      </c>
      <c r="D725" s="64">
        <v>270441</v>
      </c>
      <c r="E725" s="338">
        <v>1172062</v>
      </c>
      <c r="F725" s="339"/>
    </row>
    <row r="726" spans="1:6" ht="12.75" customHeight="1" thickBot="1">
      <c r="A726" s="373" t="s">
        <v>674</v>
      </c>
      <c r="B726" s="374"/>
      <c r="C726" s="375"/>
      <c r="D726" s="376"/>
      <c r="E726" s="372">
        <v>2453435</v>
      </c>
      <c r="F726" s="340"/>
    </row>
    <row r="727" spans="1:6" ht="12.75">
      <c r="A727"/>
      <c r="B727" s="84"/>
      <c r="C727" s="84"/>
      <c r="D727" s="84"/>
      <c r="E727" s="84"/>
      <c r="F727" s="84"/>
    </row>
    <row r="728" spans="1:6" ht="12.75">
      <c r="A728" t="s">
        <v>341</v>
      </c>
      <c r="B728" s="84"/>
      <c r="C728" s="84"/>
      <c r="D728" s="84"/>
      <c r="E728" s="84"/>
      <c r="F728" s="84"/>
    </row>
    <row r="729" spans="1:6" ht="12.75">
      <c r="A729" s="85" t="s">
        <v>340</v>
      </c>
      <c r="B729" s="84"/>
      <c r="C729" s="84"/>
      <c r="D729" s="84"/>
      <c r="E729" s="84"/>
      <c r="F729" s="84"/>
    </row>
    <row r="730" spans="1:6" ht="12.75">
      <c r="A730" s="85"/>
      <c r="B730" s="84"/>
      <c r="C730" s="84"/>
      <c r="D730" s="84"/>
      <c r="E730" s="84"/>
      <c r="F730" s="84"/>
    </row>
    <row r="731" spans="1:6" ht="12.75">
      <c r="A731" s="85"/>
      <c r="B731" s="84"/>
      <c r="C731" s="84"/>
      <c r="D731" s="84"/>
      <c r="E731" s="84"/>
      <c r="F731" s="84"/>
    </row>
    <row r="732" spans="1:6" ht="12.75">
      <c r="A732" s="85"/>
      <c r="B732" s="84"/>
      <c r="C732" s="84"/>
      <c r="D732" s="84"/>
      <c r="E732" s="84"/>
      <c r="F732" s="84"/>
    </row>
    <row r="733" ht="12.75">
      <c r="A733" s="85"/>
    </row>
    <row r="734" ht="12.75">
      <c r="A734" s="85"/>
    </row>
  </sheetData>
  <sheetProtection/>
  <mergeCells count="5">
    <mergeCell ref="A4:F5"/>
    <mergeCell ref="A7:A8"/>
    <mergeCell ref="F7:F8"/>
    <mergeCell ref="A724:A725"/>
    <mergeCell ref="F722:F72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33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1.00390625" style="0" customWidth="1"/>
    <col min="2" max="4" width="9.00390625" style="0" customWidth="1"/>
    <col min="5" max="5" width="36.375" style="0" customWidth="1"/>
    <col min="6" max="6" width="21.125" style="0" customWidth="1"/>
    <col min="7" max="7" width="15.375" style="0" customWidth="1"/>
  </cols>
  <sheetData>
    <row r="1" spans="1:4" ht="15.75">
      <c r="A1" s="171"/>
      <c r="B1" s="171"/>
      <c r="C1" s="171"/>
      <c r="D1" s="171"/>
    </row>
    <row r="3" spans="1:5" ht="18">
      <c r="A3" s="235" t="s">
        <v>472</v>
      </c>
      <c r="B3" s="236"/>
      <c r="C3" s="236"/>
      <c r="D3" s="550"/>
      <c r="E3" s="251"/>
    </row>
    <row r="4" spans="4:6" ht="13.5" thickBot="1">
      <c r="D4" s="556"/>
      <c r="E4" s="557" t="s">
        <v>976</v>
      </c>
      <c r="F4" s="547"/>
    </row>
    <row r="5" spans="1:5" ht="12.75">
      <c r="A5" s="197" t="s">
        <v>22</v>
      </c>
      <c r="B5" s="198" t="s">
        <v>79</v>
      </c>
      <c r="C5" s="198" t="s">
        <v>80</v>
      </c>
      <c r="D5" s="198" t="s">
        <v>967</v>
      </c>
      <c r="E5" s="252" t="s">
        <v>82</v>
      </c>
    </row>
    <row r="6" spans="1:5" ht="12.75">
      <c r="A6" s="205" t="s">
        <v>473</v>
      </c>
      <c r="B6" s="325">
        <v>570</v>
      </c>
      <c r="C6" s="325">
        <v>1710</v>
      </c>
      <c r="D6" s="325"/>
      <c r="E6" s="169" t="s">
        <v>478</v>
      </c>
    </row>
    <row r="7" spans="1:5" ht="12.75">
      <c r="A7" s="205" t="s">
        <v>266</v>
      </c>
      <c r="B7" s="325">
        <v>360</v>
      </c>
      <c r="C7" s="325">
        <v>900</v>
      </c>
      <c r="D7" s="325"/>
      <c r="E7" s="169"/>
    </row>
    <row r="8" spans="1:5" ht="12.75">
      <c r="A8" s="205" t="s">
        <v>265</v>
      </c>
      <c r="B8" s="325">
        <v>270</v>
      </c>
      <c r="C8" s="325">
        <v>675</v>
      </c>
      <c r="D8" s="325"/>
      <c r="E8" s="169"/>
    </row>
    <row r="9" spans="1:5" ht="12.75">
      <c r="A9" s="205" t="s">
        <v>247</v>
      </c>
      <c r="B9" s="325">
        <v>265</v>
      </c>
      <c r="C9" s="325">
        <v>2120</v>
      </c>
      <c r="D9" s="325"/>
      <c r="E9" s="169" t="s">
        <v>500</v>
      </c>
    </row>
    <row r="10" spans="1:5" ht="12.75">
      <c r="A10" s="205" t="s">
        <v>416</v>
      </c>
      <c r="B10" s="326">
        <v>462</v>
      </c>
      <c r="C10" s="548">
        <v>1822</v>
      </c>
      <c r="D10" s="551"/>
      <c r="E10" s="206" t="s">
        <v>474</v>
      </c>
    </row>
    <row r="11" spans="1:5" ht="12.75">
      <c r="A11" s="164" t="s">
        <v>8</v>
      </c>
      <c r="B11" s="327">
        <v>333</v>
      </c>
      <c r="C11" s="549">
        <v>1254</v>
      </c>
      <c r="D11" s="552"/>
      <c r="E11" s="80"/>
    </row>
    <row r="12" spans="1:5" ht="12.75">
      <c r="A12" s="164" t="s">
        <v>419</v>
      </c>
      <c r="B12" s="327">
        <v>143</v>
      </c>
      <c r="C12" s="549">
        <v>2145</v>
      </c>
      <c r="D12" s="552"/>
      <c r="E12" s="80"/>
    </row>
    <row r="13" spans="1:5" ht="12.75">
      <c r="A13" s="164" t="s">
        <v>417</v>
      </c>
      <c r="B13" s="327">
        <v>534</v>
      </c>
      <c r="C13" s="549">
        <v>7570</v>
      </c>
      <c r="D13" s="552"/>
      <c r="E13" s="80"/>
    </row>
    <row r="14" spans="1:5" ht="12.75">
      <c r="A14" s="164" t="s">
        <v>10</v>
      </c>
      <c r="B14" s="327">
        <v>425</v>
      </c>
      <c r="C14" s="549">
        <v>1275</v>
      </c>
      <c r="D14" s="552"/>
      <c r="E14" s="80"/>
    </row>
    <row r="15" spans="1:5" ht="12.75">
      <c r="A15" s="164" t="s">
        <v>263</v>
      </c>
      <c r="B15" s="327">
        <v>115</v>
      </c>
      <c r="C15" s="549">
        <v>418</v>
      </c>
      <c r="D15" s="552"/>
      <c r="E15" s="80" t="s">
        <v>475</v>
      </c>
    </row>
    <row r="16" spans="1:5" ht="12.75">
      <c r="A16" s="164" t="s">
        <v>4</v>
      </c>
      <c r="B16" s="327">
        <v>131</v>
      </c>
      <c r="C16" s="549">
        <v>1310</v>
      </c>
      <c r="D16" s="552"/>
      <c r="E16" s="80" t="s">
        <v>480</v>
      </c>
    </row>
    <row r="17" spans="1:5" ht="12.75">
      <c r="A17" s="164" t="s">
        <v>3</v>
      </c>
      <c r="B17" s="327">
        <v>312</v>
      </c>
      <c r="C17" s="549">
        <v>3120</v>
      </c>
      <c r="D17" s="552"/>
      <c r="E17" s="80" t="s">
        <v>482</v>
      </c>
    </row>
    <row r="18" spans="1:5" ht="12.75">
      <c r="A18" s="164" t="s">
        <v>7</v>
      </c>
      <c r="B18" s="327">
        <v>132</v>
      </c>
      <c r="C18" s="549">
        <v>1452</v>
      </c>
      <c r="D18" s="552"/>
      <c r="E18" s="80" t="s">
        <v>476</v>
      </c>
    </row>
    <row r="19" spans="1:5" ht="12.75">
      <c r="A19" s="164" t="s">
        <v>434</v>
      </c>
      <c r="B19" s="327">
        <v>366</v>
      </c>
      <c r="C19" s="549">
        <v>3660</v>
      </c>
      <c r="D19" s="552"/>
      <c r="E19" s="80"/>
    </row>
    <row r="20" spans="1:5" ht="12.75">
      <c r="A20" s="164" t="s">
        <v>21</v>
      </c>
      <c r="B20" s="327">
        <v>99</v>
      </c>
      <c r="C20" s="549">
        <v>759</v>
      </c>
      <c r="D20" s="552"/>
      <c r="E20" s="80"/>
    </row>
    <row r="21" spans="1:5" ht="12.75">
      <c r="A21" s="164" t="s">
        <v>436</v>
      </c>
      <c r="B21" s="327">
        <v>50</v>
      </c>
      <c r="C21" s="549">
        <v>437</v>
      </c>
      <c r="D21" s="552"/>
      <c r="E21" s="80" t="s">
        <v>483</v>
      </c>
    </row>
    <row r="22" spans="1:5" ht="12.75">
      <c r="A22" s="13" t="s">
        <v>5</v>
      </c>
      <c r="B22" s="328">
        <v>217</v>
      </c>
      <c r="C22" s="38">
        <v>542</v>
      </c>
      <c r="D22" s="553"/>
      <c r="E22" s="14" t="s">
        <v>477</v>
      </c>
    </row>
    <row r="23" spans="1:5" ht="12.75">
      <c r="A23" s="13" t="s">
        <v>19</v>
      </c>
      <c r="B23" s="328">
        <v>320</v>
      </c>
      <c r="C23" s="38">
        <v>870</v>
      </c>
      <c r="D23" s="553"/>
      <c r="E23" s="14" t="s">
        <v>484</v>
      </c>
    </row>
    <row r="24" spans="1:5" ht="12.75">
      <c r="A24" s="19" t="s">
        <v>9</v>
      </c>
      <c r="B24" s="329">
        <v>535</v>
      </c>
      <c r="C24" s="317">
        <v>3240</v>
      </c>
      <c r="D24" s="554"/>
      <c r="E24" s="172"/>
    </row>
    <row r="25" spans="1:5" ht="12.75">
      <c r="A25" s="19" t="s">
        <v>424</v>
      </c>
      <c r="B25" s="329">
        <v>131</v>
      </c>
      <c r="C25" s="317">
        <v>1048</v>
      </c>
      <c r="D25" s="554"/>
      <c r="E25" s="172" t="s">
        <v>485</v>
      </c>
    </row>
    <row r="26" spans="1:5" ht="12.75">
      <c r="A26" s="19" t="s">
        <v>433</v>
      </c>
      <c r="B26" s="329">
        <v>270</v>
      </c>
      <c r="C26" s="317">
        <v>2160</v>
      </c>
      <c r="D26" s="554"/>
      <c r="E26" s="172" t="s">
        <v>423</v>
      </c>
    </row>
    <row r="27" spans="1:5" ht="13.5" thickBot="1">
      <c r="A27" s="200" t="s">
        <v>968</v>
      </c>
      <c r="B27" s="330">
        <f>SUM(B6:B26)</f>
        <v>6040</v>
      </c>
      <c r="C27" s="318">
        <f>SUM(C6:C26)</f>
        <v>38487</v>
      </c>
      <c r="D27" s="555">
        <v>305</v>
      </c>
      <c r="E27" s="201"/>
    </row>
    <row r="28" spans="1:5" ht="12.75">
      <c r="A28" s="85" t="s">
        <v>977</v>
      </c>
      <c r="B28" s="541"/>
      <c r="C28" s="541"/>
      <c r="D28" s="541"/>
      <c r="E28" s="540"/>
    </row>
    <row r="29" spans="1:5" ht="12.75">
      <c r="A29" s="85" t="s">
        <v>975</v>
      </c>
      <c r="B29" s="540"/>
      <c r="C29" s="540"/>
      <c r="D29" s="540"/>
      <c r="E29" s="540"/>
    </row>
    <row r="30" spans="1:4" ht="13.5" customHeight="1" hidden="1" thickBot="1">
      <c r="A30" s="95" t="s">
        <v>342</v>
      </c>
      <c r="B30" s="207"/>
      <c r="C30" s="207"/>
      <c r="D30" s="207"/>
    </row>
    <row r="31" ht="12.75">
      <c r="A31" t="s">
        <v>498</v>
      </c>
    </row>
    <row r="32" ht="12.75">
      <c r="A32" t="s">
        <v>499</v>
      </c>
    </row>
    <row r="33" ht="12.75">
      <c r="A33" s="212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91"/>
  <sheetViews>
    <sheetView zoomScale="80" zoomScaleNormal="80" zoomScalePageLayoutView="0" workbookViewId="0" topLeftCell="A58">
      <selection activeCell="H56" sqref="H56"/>
    </sheetView>
  </sheetViews>
  <sheetFormatPr defaultColWidth="9.00390625" defaultRowHeight="12.75"/>
  <cols>
    <col min="1" max="1" width="23.00390625" style="0" customWidth="1"/>
    <col min="2" max="2" width="12.75390625" style="0" customWidth="1"/>
    <col min="3" max="35" width="4.75390625" style="0" customWidth="1"/>
  </cols>
  <sheetData>
    <row r="3" spans="1:35" ht="27.75">
      <c r="A3" s="415"/>
      <c r="B3" s="417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9" t="s">
        <v>956</v>
      </c>
      <c r="N3" s="416"/>
      <c r="O3" s="417"/>
      <c r="P3" s="420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21"/>
      <c r="AC3" s="421"/>
      <c r="AD3" s="421"/>
      <c r="AE3" s="421"/>
      <c r="AF3" s="418"/>
      <c r="AG3" s="418"/>
      <c r="AH3" s="418"/>
      <c r="AI3" s="422"/>
    </row>
    <row r="4" spans="1:35" ht="54.75">
      <c r="A4" s="423"/>
      <c r="B4" s="424"/>
      <c r="C4" s="425"/>
      <c r="D4" s="426" t="s">
        <v>775</v>
      </c>
      <c r="E4" s="427" t="s">
        <v>776</v>
      </c>
      <c r="F4" s="428"/>
      <c r="G4" s="428"/>
      <c r="H4" s="429"/>
      <c r="I4" s="427" t="s">
        <v>777</v>
      </c>
      <c r="J4" s="427" t="s">
        <v>777</v>
      </c>
      <c r="K4" s="430"/>
      <c r="L4" s="431"/>
      <c r="M4" s="432"/>
      <c r="N4" s="433"/>
      <c r="O4" s="431"/>
      <c r="P4" s="431"/>
      <c r="Q4" s="434"/>
      <c r="R4" s="427" t="s">
        <v>778</v>
      </c>
      <c r="S4" s="428"/>
      <c r="T4" s="433"/>
      <c r="U4" s="431"/>
      <c r="V4" s="435"/>
      <c r="W4" s="433"/>
      <c r="X4" s="431"/>
      <c r="Y4" s="431"/>
      <c r="Z4" s="431"/>
      <c r="AA4" s="435"/>
      <c r="AB4" s="436"/>
      <c r="AC4" s="437"/>
      <c r="AD4" s="428"/>
      <c r="AE4" s="428"/>
      <c r="AF4" s="438"/>
      <c r="AG4" s="439"/>
      <c r="AH4" s="428"/>
      <c r="AI4" s="427" t="s">
        <v>776</v>
      </c>
    </row>
    <row r="5" spans="2:35" ht="12.75">
      <c r="B5" s="440" t="s">
        <v>779</v>
      </c>
      <c r="C5" s="441" t="s">
        <v>780</v>
      </c>
      <c r="D5" s="442" t="s">
        <v>781</v>
      </c>
      <c r="E5" s="443">
        <v>14</v>
      </c>
      <c r="F5" s="443">
        <v>15</v>
      </c>
      <c r="G5" s="443">
        <v>16</v>
      </c>
      <c r="H5" s="443">
        <v>17</v>
      </c>
      <c r="I5" s="443">
        <v>18</v>
      </c>
      <c r="J5" s="443">
        <v>19</v>
      </c>
      <c r="K5" s="443">
        <v>20</v>
      </c>
      <c r="L5" s="443">
        <v>21</v>
      </c>
      <c r="M5" s="443">
        <v>22</v>
      </c>
      <c r="N5" s="443">
        <v>23</v>
      </c>
      <c r="O5" s="443">
        <v>24</v>
      </c>
      <c r="P5" s="443">
        <v>25</v>
      </c>
      <c r="Q5" s="443">
        <v>26</v>
      </c>
      <c r="R5" s="443">
        <v>27</v>
      </c>
      <c r="S5" s="443">
        <v>28</v>
      </c>
      <c r="T5" s="443">
        <v>29</v>
      </c>
      <c r="U5" s="443">
        <v>30</v>
      </c>
      <c r="V5" s="443">
        <v>31</v>
      </c>
      <c r="W5" s="443">
        <v>32</v>
      </c>
      <c r="X5" s="443">
        <v>33</v>
      </c>
      <c r="Y5" s="443">
        <v>34</v>
      </c>
      <c r="Z5" s="443">
        <v>35</v>
      </c>
      <c r="AA5" s="443">
        <v>36</v>
      </c>
      <c r="AB5" s="443">
        <v>37</v>
      </c>
      <c r="AC5" s="443">
        <v>38</v>
      </c>
      <c r="AD5" s="443">
        <v>39</v>
      </c>
      <c r="AE5" s="443">
        <v>40</v>
      </c>
      <c r="AF5" s="443">
        <v>41</v>
      </c>
      <c r="AG5" s="443">
        <v>42</v>
      </c>
      <c r="AH5" s="443">
        <v>43</v>
      </c>
      <c r="AI5" s="444">
        <v>44</v>
      </c>
    </row>
    <row r="6" spans="1:35" ht="15">
      <c r="A6" s="445" t="s">
        <v>959</v>
      </c>
      <c r="B6" s="446" t="s">
        <v>782</v>
      </c>
      <c r="C6" s="600" t="s">
        <v>783</v>
      </c>
      <c r="D6" s="447" t="s">
        <v>58</v>
      </c>
      <c r="E6" s="448"/>
      <c r="F6" s="448"/>
      <c r="G6" s="448"/>
      <c r="H6" s="449" t="s">
        <v>784</v>
      </c>
      <c r="I6" s="448"/>
      <c r="J6" s="448"/>
      <c r="K6" s="448"/>
      <c r="L6" s="448"/>
      <c r="M6" s="448"/>
      <c r="N6" s="448"/>
      <c r="O6" s="448"/>
      <c r="P6" s="450"/>
      <c r="Q6" s="448"/>
      <c r="R6" s="451" t="s">
        <v>785</v>
      </c>
      <c r="S6" s="452"/>
      <c r="T6" s="448"/>
      <c r="U6" s="448"/>
      <c r="V6" s="448"/>
      <c r="W6" s="449" t="s">
        <v>786</v>
      </c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53"/>
      <c r="AI6" s="454"/>
    </row>
    <row r="7" spans="1:35" ht="15">
      <c r="A7" s="445" t="s">
        <v>787</v>
      </c>
      <c r="B7" s="446" t="s">
        <v>788</v>
      </c>
      <c r="C7" s="601"/>
      <c r="D7" s="447" t="s">
        <v>58</v>
      </c>
      <c r="E7" s="448"/>
      <c r="F7" s="448"/>
      <c r="G7" s="448"/>
      <c r="H7" s="448"/>
      <c r="I7" s="448"/>
      <c r="J7" s="448"/>
      <c r="K7" s="449" t="s">
        <v>789</v>
      </c>
      <c r="L7" s="448"/>
      <c r="M7" s="448"/>
      <c r="N7" s="448"/>
      <c r="O7" s="448"/>
      <c r="P7" s="450"/>
      <c r="Q7" s="448"/>
      <c r="R7" s="451" t="s">
        <v>790</v>
      </c>
      <c r="S7" s="448"/>
      <c r="T7" s="448"/>
      <c r="U7" s="448"/>
      <c r="V7" s="448"/>
      <c r="W7" s="448"/>
      <c r="X7" s="449" t="s">
        <v>791</v>
      </c>
      <c r="Y7" s="448"/>
      <c r="Z7" s="448"/>
      <c r="AA7" s="448"/>
      <c r="AB7" s="448"/>
      <c r="AC7" s="448"/>
      <c r="AD7" s="448"/>
      <c r="AE7" s="448"/>
      <c r="AF7" s="448"/>
      <c r="AG7" s="448"/>
      <c r="AH7" s="453"/>
      <c r="AI7" s="454"/>
    </row>
    <row r="8" spans="1:35" ht="15">
      <c r="A8" s="445" t="s">
        <v>792</v>
      </c>
      <c r="B8" s="446" t="s">
        <v>793</v>
      </c>
      <c r="C8" s="602"/>
      <c r="D8" s="447" t="s">
        <v>58</v>
      </c>
      <c r="E8" s="448"/>
      <c r="F8" s="448"/>
      <c r="G8" s="448"/>
      <c r="H8" s="448"/>
      <c r="I8" s="448"/>
      <c r="J8" s="448"/>
      <c r="K8" s="448"/>
      <c r="L8" s="448"/>
      <c r="M8" s="448"/>
      <c r="N8" s="449" t="s">
        <v>789</v>
      </c>
      <c r="O8" s="448"/>
      <c r="P8" s="450"/>
      <c r="Q8" s="448"/>
      <c r="R8" s="451"/>
      <c r="S8" s="448"/>
      <c r="T8" s="448"/>
      <c r="U8" s="448"/>
      <c r="V8" s="448"/>
      <c r="W8" s="448"/>
      <c r="X8" s="448"/>
      <c r="Y8" s="448"/>
      <c r="Z8" s="449" t="s">
        <v>789</v>
      </c>
      <c r="AA8" s="448"/>
      <c r="AB8" s="448"/>
      <c r="AC8" s="448"/>
      <c r="AD8" s="448"/>
      <c r="AE8" s="448"/>
      <c r="AF8" s="448"/>
      <c r="AG8" s="448"/>
      <c r="AH8" s="453"/>
      <c r="AI8" s="454"/>
    </row>
    <row r="9" spans="1:35" ht="15">
      <c r="A9" s="445" t="s">
        <v>794</v>
      </c>
      <c r="B9" s="446" t="s">
        <v>795</v>
      </c>
      <c r="C9" s="603" t="s">
        <v>326</v>
      </c>
      <c r="D9" s="447" t="s">
        <v>58</v>
      </c>
      <c r="E9" s="448"/>
      <c r="F9" s="448"/>
      <c r="G9" s="449" t="s">
        <v>789</v>
      </c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51" t="s">
        <v>796</v>
      </c>
      <c r="S9" s="452"/>
      <c r="T9" s="448"/>
      <c r="U9" s="449" t="s">
        <v>797</v>
      </c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53"/>
      <c r="AI9" s="454"/>
    </row>
    <row r="10" spans="1:35" ht="15">
      <c r="A10" s="445" t="s">
        <v>958</v>
      </c>
      <c r="B10" s="446" t="s">
        <v>798</v>
      </c>
      <c r="C10" s="604"/>
      <c r="D10" s="447" t="s">
        <v>58</v>
      </c>
      <c r="E10" s="448"/>
      <c r="F10" s="448"/>
      <c r="G10" s="448"/>
      <c r="H10" s="448"/>
      <c r="I10" s="448"/>
      <c r="J10" s="449" t="s">
        <v>797</v>
      </c>
      <c r="K10" s="448"/>
      <c r="L10" s="448"/>
      <c r="M10" s="448"/>
      <c r="N10" s="448"/>
      <c r="O10" s="448"/>
      <c r="P10" s="448"/>
      <c r="Q10" s="448"/>
      <c r="R10" s="451" t="s">
        <v>799</v>
      </c>
      <c r="S10" s="452"/>
      <c r="T10" s="450"/>
      <c r="U10" s="448"/>
      <c r="V10" s="448"/>
      <c r="W10" s="448"/>
      <c r="X10" s="449" t="s">
        <v>786</v>
      </c>
      <c r="Y10" s="448"/>
      <c r="Z10" s="448"/>
      <c r="AA10" s="448"/>
      <c r="AB10" s="448"/>
      <c r="AC10" s="448"/>
      <c r="AD10" s="448"/>
      <c r="AE10" s="448"/>
      <c r="AF10" s="448"/>
      <c r="AG10" s="448"/>
      <c r="AH10" s="453"/>
      <c r="AI10" s="454"/>
    </row>
    <row r="11" spans="1:35" ht="15">
      <c r="A11" s="445" t="s">
        <v>800</v>
      </c>
      <c r="B11" s="446" t="s">
        <v>801</v>
      </c>
      <c r="C11" s="604"/>
      <c r="D11" s="447" t="s">
        <v>58</v>
      </c>
      <c r="E11" s="448"/>
      <c r="F11" s="448"/>
      <c r="G11" s="448"/>
      <c r="H11" s="448"/>
      <c r="I11" s="448"/>
      <c r="J11" s="448"/>
      <c r="K11" s="448"/>
      <c r="L11" s="448"/>
      <c r="M11" s="448"/>
      <c r="N11" s="449" t="s">
        <v>802</v>
      </c>
      <c r="O11" s="448"/>
      <c r="P11" s="448"/>
      <c r="Q11" s="448"/>
      <c r="R11" s="451" t="s">
        <v>803</v>
      </c>
      <c r="S11" s="452"/>
      <c r="T11" s="450"/>
      <c r="U11" s="448"/>
      <c r="V11" s="448"/>
      <c r="W11" s="448"/>
      <c r="X11" s="448"/>
      <c r="Y11" s="448"/>
      <c r="Z11" s="449" t="s">
        <v>802</v>
      </c>
      <c r="AA11" s="448"/>
      <c r="AB11" s="448"/>
      <c r="AC11" s="448"/>
      <c r="AD11" s="448"/>
      <c r="AE11" s="448"/>
      <c r="AF11" s="448"/>
      <c r="AG11" s="448"/>
      <c r="AH11" s="453"/>
      <c r="AI11" s="454"/>
    </row>
    <row r="12" spans="1:35" ht="15">
      <c r="A12" s="445" t="s">
        <v>957</v>
      </c>
      <c r="B12" s="446" t="s">
        <v>804</v>
      </c>
      <c r="C12" s="604"/>
      <c r="D12" s="447" t="s">
        <v>58</v>
      </c>
      <c r="E12" s="448"/>
      <c r="F12" s="448"/>
      <c r="G12" s="448"/>
      <c r="H12" s="448"/>
      <c r="I12" s="448"/>
      <c r="J12" s="448"/>
      <c r="K12" s="449" t="s">
        <v>802</v>
      </c>
      <c r="L12" s="448"/>
      <c r="M12" s="448"/>
      <c r="N12" s="448"/>
      <c r="O12" s="448"/>
      <c r="P12" s="448"/>
      <c r="Q12" s="448"/>
      <c r="R12" s="451" t="s">
        <v>805</v>
      </c>
      <c r="S12" s="452"/>
      <c r="T12" s="448"/>
      <c r="U12" s="448"/>
      <c r="V12" s="448"/>
      <c r="W12" s="448"/>
      <c r="X12" s="449" t="s">
        <v>797</v>
      </c>
      <c r="Y12" s="448"/>
      <c r="Z12" s="448"/>
      <c r="AA12" s="448"/>
      <c r="AB12" s="448"/>
      <c r="AC12" s="448"/>
      <c r="AD12" s="448"/>
      <c r="AE12" s="448"/>
      <c r="AF12" s="448"/>
      <c r="AG12" s="448"/>
      <c r="AH12" s="453"/>
      <c r="AI12" s="454"/>
    </row>
    <row r="13" spans="1:35" ht="15">
      <c r="A13" s="445" t="s">
        <v>806</v>
      </c>
      <c r="B13" s="446" t="s">
        <v>807</v>
      </c>
      <c r="C13" s="604"/>
      <c r="D13" s="455" t="s">
        <v>58</v>
      </c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9" t="s">
        <v>789</v>
      </c>
      <c r="Q13" s="448"/>
      <c r="R13" s="451" t="s">
        <v>808</v>
      </c>
      <c r="S13" s="452"/>
      <c r="T13" s="448"/>
      <c r="U13" s="448"/>
      <c r="V13" s="448"/>
      <c r="W13" s="448"/>
      <c r="X13" s="448"/>
      <c r="Y13" s="448"/>
      <c r="Z13" s="448"/>
      <c r="AA13" s="448"/>
      <c r="AB13" s="449" t="s">
        <v>789</v>
      </c>
      <c r="AC13" s="448"/>
      <c r="AD13" s="448"/>
      <c r="AE13" s="448"/>
      <c r="AF13" s="448"/>
      <c r="AG13" s="448"/>
      <c r="AH13" s="453"/>
      <c r="AI13" s="454"/>
    </row>
    <row r="14" spans="1:35" ht="15">
      <c r="A14" s="445" t="s">
        <v>809</v>
      </c>
      <c r="B14" s="446" t="s">
        <v>810</v>
      </c>
      <c r="C14" s="604"/>
      <c r="D14" s="447" t="s">
        <v>58</v>
      </c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51" t="s">
        <v>811</v>
      </c>
      <c r="S14" s="452"/>
      <c r="T14" s="448"/>
      <c r="U14" s="448"/>
      <c r="V14" s="449" t="s">
        <v>789</v>
      </c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53"/>
      <c r="AI14" s="456" t="s">
        <v>786</v>
      </c>
    </row>
    <row r="15" spans="1:35" ht="15">
      <c r="A15" s="445" t="s">
        <v>812</v>
      </c>
      <c r="B15" s="446" t="s">
        <v>813</v>
      </c>
      <c r="C15" s="604"/>
      <c r="D15" s="455" t="s">
        <v>58</v>
      </c>
      <c r="E15" s="448"/>
      <c r="F15" s="448"/>
      <c r="G15" s="448"/>
      <c r="H15" s="448"/>
      <c r="I15" s="448"/>
      <c r="J15" s="448"/>
      <c r="K15" s="448"/>
      <c r="L15" s="449" t="s">
        <v>789</v>
      </c>
      <c r="M15" s="448"/>
      <c r="N15" s="448"/>
      <c r="O15" s="448"/>
      <c r="P15" s="448"/>
      <c r="Q15" s="448"/>
      <c r="R15" s="451" t="s">
        <v>803</v>
      </c>
      <c r="S15" s="452"/>
      <c r="T15" s="448"/>
      <c r="U15" s="448"/>
      <c r="V15" s="448"/>
      <c r="W15" s="448"/>
      <c r="X15" s="448"/>
      <c r="Y15" s="449" t="s">
        <v>789</v>
      </c>
      <c r="Z15" s="448"/>
      <c r="AA15" s="448"/>
      <c r="AB15" s="448"/>
      <c r="AC15" s="448"/>
      <c r="AD15" s="448"/>
      <c r="AE15" s="448"/>
      <c r="AF15" s="448"/>
      <c r="AG15" s="448"/>
      <c r="AH15" s="453"/>
      <c r="AI15" s="454"/>
    </row>
    <row r="16" spans="1:35" ht="15">
      <c r="A16" s="445" t="s">
        <v>814</v>
      </c>
      <c r="B16" s="446" t="s">
        <v>815</v>
      </c>
      <c r="C16" s="605"/>
      <c r="D16" s="447" t="s">
        <v>58</v>
      </c>
      <c r="E16" s="448"/>
      <c r="F16" s="448"/>
      <c r="G16" s="448"/>
      <c r="H16" s="448"/>
      <c r="I16" s="448"/>
      <c r="J16" s="448"/>
      <c r="K16" s="448"/>
      <c r="L16" s="448"/>
      <c r="M16" s="448"/>
      <c r="N16" s="449" t="s">
        <v>791</v>
      </c>
      <c r="O16" s="448"/>
      <c r="P16" s="448"/>
      <c r="Q16" s="448"/>
      <c r="R16" s="451"/>
      <c r="S16" s="452"/>
      <c r="T16" s="448"/>
      <c r="U16" s="448"/>
      <c r="V16" s="448"/>
      <c r="W16" s="448"/>
      <c r="X16" s="448"/>
      <c r="Y16" s="448"/>
      <c r="Z16" s="448"/>
      <c r="AA16" s="448"/>
      <c r="AB16" s="449" t="s">
        <v>802</v>
      </c>
      <c r="AC16" s="448"/>
      <c r="AD16" s="448"/>
      <c r="AE16" s="448"/>
      <c r="AF16" s="448"/>
      <c r="AG16" s="448"/>
      <c r="AH16" s="453"/>
      <c r="AI16" s="454"/>
    </row>
    <row r="17" spans="1:35" ht="15">
      <c r="A17" s="445" t="s">
        <v>816</v>
      </c>
      <c r="B17" s="446" t="s">
        <v>817</v>
      </c>
      <c r="C17" s="606"/>
      <c r="D17" s="447" t="s">
        <v>58</v>
      </c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9" t="s">
        <v>802</v>
      </c>
      <c r="Q17" s="448"/>
      <c r="R17" s="451"/>
      <c r="S17" s="452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9" t="s">
        <v>789</v>
      </c>
      <c r="AE17" s="448"/>
      <c r="AF17" s="448"/>
      <c r="AG17" s="448"/>
      <c r="AH17" s="453"/>
      <c r="AI17" s="454"/>
    </row>
    <row r="18" spans="1:35" ht="15">
      <c r="A18" s="445" t="s">
        <v>818</v>
      </c>
      <c r="B18" s="446" t="s">
        <v>819</v>
      </c>
      <c r="C18" s="607" t="s">
        <v>820</v>
      </c>
      <c r="D18" s="447" t="s">
        <v>58</v>
      </c>
      <c r="E18" s="448"/>
      <c r="F18" s="448"/>
      <c r="G18" s="449" t="s">
        <v>802</v>
      </c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51" t="s">
        <v>821</v>
      </c>
      <c r="S18" s="452"/>
      <c r="T18" s="448"/>
      <c r="U18" s="448"/>
      <c r="V18" s="448"/>
      <c r="W18" s="449" t="s">
        <v>797</v>
      </c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53"/>
      <c r="AI18" s="454"/>
    </row>
    <row r="19" spans="1:35" ht="15">
      <c r="A19" s="457" t="s">
        <v>822</v>
      </c>
      <c r="B19" s="446" t="s">
        <v>823</v>
      </c>
      <c r="C19" s="608"/>
      <c r="D19" s="447" t="s">
        <v>58</v>
      </c>
      <c r="E19" s="448"/>
      <c r="F19" s="448"/>
      <c r="G19" s="448"/>
      <c r="H19" s="448"/>
      <c r="I19" s="448"/>
      <c r="J19" s="448"/>
      <c r="K19" s="449" t="s">
        <v>791</v>
      </c>
      <c r="L19" s="448"/>
      <c r="M19" s="448"/>
      <c r="N19" s="448"/>
      <c r="O19" s="448"/>
      <c r="P19" s="448"/>
      <c r="Q19" s="448"/>
      <c r="R19" s="451"/>
      <c r="S19" s="452"/>
      <c r="T19" s="448"/>
      <c r="U19" s="448"/>
      <c r="V19" s="448"/>
      <c r="W19" s="448"/>
      <c r="X19" s="448"/>
      <c r="Y19" s="448"/>
      <c r="Z19" s="449" t="s">
        <v>791</v>
      </c>
      <c r="AA19" s="448"/>
      <c r="AB19" s="448"/>
      <c r="AC19" s="448"/>
      <c r="AD19" s="448"/>
      <c r="AE19" s="448"/>
      <c r="AF19" s="448"/>
      <c r="AG19" s="448"/>
      <c r="AH19" s="453"/>
      <c r="AI19" s="454"/>
    </row>
    <row r="20" spans="1:35" ht="15">
      <c r="A20" s="457" t="s">
        <v>824</v>
      </c>
      <c r="B20" s="446" t="s">
        <v>825</v>
      </c>
      <c r="C20" s="609"/>
      <c r="D20" s="447" t="s">
        <v>58</v>
      </c>
      <c r="E20" s="448"/>
      <c r="F20" s="448"/>
      <c r="G20" s="448"/>
      <c r="H20" s="448"/>
      <c r="I20" s="448"/>
      <c r="J20" s="448"/>
      <c r="K20" s="448"/>
      <c r="L20" s="448"/>
      <c r="M20" s="448"/>
      <c r="N20" s="449" t="s">
        <v>786</v>
      </c>
      <c r="O20" s="448"/>
      <c r="P20" s="448"/>
      <c r="Q20" s="448"/>
      <c r="R20" s="451"/>
      <c r="S20" s="452"/>
      <c r="T20" s="448"/>
      <c r="U20" s="448"/>
      <c r="V20" s="448"/>
      <c r="W20" s="448"/>
      <c r="X20" s="448"/>
      <c r="Y20" s="448"/>
      <c r="Z20" s="448"/>
      <c r="AA20" s="448"/>
      <c r="AB20" s="449" t="s">
        <v>791</v>
      </c>
      <c r="AC20" s="448"/>
      <c r="AD20" s="448"/>
      <c r="AE20" s="448"/>
      <c r="AF20" s="448"/>
      <c r="AG20" s="448"/>
      <c r="AH20" s="453"/>
      <c r="AI20" s="454"/>
    </row>
    <row r="21" spans="1:35" ht="15">
      <c r="A21" s="445" t="s">
        <v>826</v>
      </c>
      <c r="B21" s="446" t="s">
        <v>827</v>
      </c>
      <c r="C21" s="610" t="s">
        <v>828</v>
      </c>
      <c r="D21" s="447" t="s">
        <v>58</v>
      </c>
      <c r="E21" s="448"/>
      <c r="F21" s="449" t="s">
        <v>797</v>
      </c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51"/>
      <c r="S21" s="452"/>
      <c r="T21" s="448"/>
      <c r="U21" s="449" t="s">
        <v>786</v>
      </c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53"/>
      <c r="AI21" s="454"/>
    </row>
    <row r="22" spans="1:35" ht="15">
      <c r="A22" s="445" t="s">
        <v>829</v>
      </c>
      <c r="B22" s="446" t="s">
        <v>830</v>
      </c>
      <c r="C22" s="611"/>
      <c r="D22" s="447" t="s">
        <v>58</v>
      </c>
      <c r="E22" s="448"/>
      <c r="F22" s="448"/>
      <c r="G22" s="448"/>
      <c r="H22" s="448"/>
      <c r="I22" s="448"/>
      <c r="J22" s="448"/>
      <c r="K22" s="449" t="s">
        <v>786</v>
      </c>
      <c r="L22" s="448"/>
      <c r="M22" s="448"/>
      <c r="N22" s="448"/>
      <c r="O22" s="448"/>
      <c r="P22" s="448"/>
      <c r="Q22" s="448"/>
      <c r="R22" s="451"/>
      <c r="S22" s="452"/>
      <c r="T22" s="448"/>
      <c r="U22" s="448"/>
      <c r="V22" s="448"/>
      <c r="W22" s="448"/>
      <c r="X22" s="448"/>
      <c r="Y22" s="448"/>
      <c r="Z22" s="449" t="s">
        <v>786</v>
      </c>
      <c r="AA22" s="448"/>
      <c r="AB22" s="448"/>
      <c r="AC22" s="448"/>
      <c r="AD22" s="448"/>
      <c r="AE22" s="448"/>
      <c r="AF22" s="448"/>
      <c r="AG22" s="448"/>
      <c r="AH22" s="453"/>
      <c r="AI22" s="454"/>
    </row>
    <row r="23" spans="1:35" ht="15">
      <c r="A23" s="445" t="s">
        <v>831</v>
      </c>
      <c r="B23" s="446" t="s">
        <v>832</v>
      </c>
      <c r="C23" s="611"/>
      <c r="D23" s="447" t="s">
        <v>58</v>
      </c>
      <c r="E23" s="448"/>
      <c r="F23" s="448"/>
      <c r="G23" s="448"/>
      <c r="H23" s="448"/>
      <c r="I23" s="448"/>
      <c r="J23" s="448"/>
      <c r="K23" s="448"/>
      <c r="L23" s="449" t="s">
        <v>802</v>
      </c>
      <c r="M23" s="448"/>
      <c r="N23" s="448"/>
      <c r="O23" s="448"/>
      <c r="P23" s="448"/>
      <c r="Q23" s="448"/>
      <c r="R23" s="451" t="s">
        <v>833</v>
      </c>
      <c r="S23" s="452"/>
      <c r="T23" s="448"/>
      <c r="U23" s="448"/>
      <c r="V23" s="448"/>
      <c r="W23" s="448"/>
      <c r="X23" s="448"/>
      <c r="Y23" s="448"/>
      <c r="Z23" s="448"/>
      <c r="AA23" s="448"/>
      <c r="AB23" s="449" t="s">
        <v>786</v>
      </c>
      <c r="AC23" s="448"/>
      <c r="AD23" s="448"/>
      <c r="AE23" s="448"/>
      <c r="AF23" s="448"/>
      <c r="AG23" s="448"/>
      <c r="AH23" s="453"/>
      <c r="AI23" s="454"/>
    </row>
    <row r="24" spans="1:35" ht="15">
      <c r="A24" s="445" t="s">
        <v>834</v>
      </c>
      <c r="B24" s="446" t="s">
        <v>835</v>
      </c>
      <c r="C24" s="611"/>
      <c r="D24" s="458" t="s">
        <v>58</v>
      </c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9" t="s">
        <v>791</v>
      </c>
      <c r="Q24" s="448"/>
      <c r="R24" s="451" t="s">
        <v>799</v>
      </c>
      <c r="S24" s="452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9" t="s">
        <v>802</v>
      </c>
      <c r="AE24" s="448"/>
      <c r="AF24" s="448"/>
      <c r="AG24" s="448"/>
      <c r="AH24" s="453"/>
      <c r="AI24" s="454"/>
    </row>
    <row r="25" spans="1:35" ht="15">
      <c r="A25" s="445" t="s">
        <v>836</v>
      </c>
      <c r="B25" s="446" t="s">
        <v>837</v>
      </c>
      <c r="C25" s="611"/>
      <c r="D25" s="447" t="s">
        <v>58</v>
      </c>
      <c r="E25" s="448"/>
      <c r="F25" s="448"/>
      <c r="G25" s="449" t="s">
        <v>791</v>
      </c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51" t="s">
        <v>838</v>
      </c>
      <c r="S25" s="452"/>
      <c r="T25" s="448"/>
      <c r="U25" s="448"/>
      <c r="V25" s="448"/>
      <c r="W25" s="448"/>
      <c r="X25" s="449" t="s">
        <v>789</v>
      </c>
      <c r="Y25" s="448"/>
      <c r="Z25" s="448"/>
      <c r="AA25" s="448"/>
      <c r="AB25" s="448"/>
      <c r="AC25" s="448"/>
      <c r="AD25" s="448"/>
      <c r="AE25" s="448"/>
      <c r="AF25" s="448"/>
      <c r="AG25" s="448"/>
      <c r="AH25" s="453"/>
      <c r="AI25" s="454"/>
    </row>
    <row r="26" spans="1:35" ht="15">
      <c r="A26" s="445" t="s">
        <v>839</v>
      </c>
      <c r="B26" s="446" t="s">
        <v>840</v>
      </c>
      <c r="C26" s="611"/>
      <c r="D26" s="447" t="s">
        <v>58</v>
      </c>
      <c r="E26" s="448"/>
      <c r="F26" s="448"/>
      <c r="G26" s="448"/>
      <c r="H26" s="448"/>
      <c r="I26" s="448"/>
      <c r="J26" s="448"/>
      <c r="K26" s="448"/>
      <c r="L26" s="448"/>
      <c r="M26" s="448"/>
      <c r="N26" s="449" t="s">
        <v>797</v>
      </c>
      <c r="O26" s="448"/>
      <c r="P26" s="448"/>
      <c r="Q26" s="448"/>
      <c r="R26" s="451" t="s">
        <v>785</v>
      </c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9" t="s">
        <v>791</v>
      </c>
      <c r="AE26" s="448"/>
      <c r="AF26" s="448"/>
      <c r="AG26" s="448"/>
      <c r="AH26" s="453"/>
      <c r="AI26" s="454"/>
    </row>
    <row r="27" spans="1:35" ht="15">
      <c r="A27" s="445" t="s">
        <v>841</v>
      </c>
      <c r="B27" s="446" t="s">
        <v>842</v>
      </c>
      <c r="C27" s="611"/>
      <c r="D27" s="447" t="s">
        <v>58</v>
      </c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9" t="s">
        <v>786</v>
      </c>
      <c r="Q27" s="448"/>
      <c r="R27" s="451" t="s">
        <v>808</v>
      </c>
      <c r="S27" s="459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9" t="s">
        <v>789</v>
      </c>
      <c r="AF27" s="448"/>
      <c r="AG27" s="448"/>
      <c r="AH27" s="453"/>
      <c r="AI27" s="454"/>
    </row>
    <row r="28" spans="1:35" ht="15">
      <c r="A28" s="445" t="s">
        <v>843</v>
      </c>
      <c r="B28" s="446" t="s">
        <v>844</v>
      </c>
      <c r="C28" s="611"/>
      <c r="D28" s="447" t="s">
        <v>58</v>
      </c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51" t="s">
        <v>845</v>
      </c>
      <c r="S28" s="452"/>
      <c r="T28" s="448"/>
      <c r="U28" s="448"/>
      <c r="V28" s="449" t="s">
        <v>802</v>
      </c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60" t="s">
        <v>786</v>
      </c>
      <c r="AI28" s="454"/>
    </row>
    <row r="29" spans="1:35" ht="15">
      <c r="A29" s="445" t="s">
        <v>846</v>
      </c>
      <c r="B29" s="446" t="s">
        <v>847</v>
      </c>
      <c r="C29" s="612"/>
      <c r="D29" s="447" t="s">
        <v>58</v>
      </c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51" t="s">
        <v>848</v>
      </c>
      <c r="S29" s="452"/>
      <c r="T29" s="448"/>
      <c r="U29" s="448"/>
      <c r="V29" s="449" t="s">
        <v>791</v>
      </c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60" t="s">
        <v>797</v>
      </c>
      <c r="AI29" s="454"/>
    </row>
    <row r="30" spans="1:35" ht="15">
      <c r="A30" s="445" t="s">
        <v>849</v>
      </c>
      <c r="B30" s="446" t="s">
        <v>850</v>
      </c>
      <c r="C30" s="613" t="s">
        <v>0</v>
      </c>
      <c r="D30" s="447" t="s">
        <v>58</v>
      </c>
      <c r="E30" s="448"/>
      <c r="F30" s="449" t="s">
        <v>786</v>
      </c>
      <c r="G30" s="448"/>
      <c r="H30" s="448"/>
      <c r="I30" s="448"/>
      <c r="J30" s="448"/>
      <c r="K30" s="448"/>
      <c r="L30" s="448"/>
      <c r="M30" s="448"/>
      <c r="N30" s="448"/>
      <c r="O30" s="448"/>
      <c r="P30" s="450"/>
      <c r="Q30" s="448"/>
      <c r="R30" s="451"/>
      <c r="S30" s="452"/>
      <c r="T30" s="449" t="s">
        <v>797</v>
      </c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53"/>
      <c r="AI30" s="454"/>
    </row>
    <row r="31" spans="1:35" ht="15">
      <c r="A31" s="445" t="s">
        <v>851</v>
      </c>
      <c r="B31" s="446" t="s">
        <v>852</v>
      </c>
      <c r="C31" s="614"/>
      <c r="D31" s="458" t="s">
        <v>58</v>
      </c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9" t="s">
        <v>797</v>
      </c>
      <c r="P31" s="450"/>
      <c r="Q31" s="448"/>
      <c r="R31" s="451" t="s">
        <v>833</v>
      </c>
      <c r="S31" s="452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9" t="s">
        <v>786</v>
      </c>
      <c r="AE31" s="448"/>
      <c r="AF31" s="448"/>
      <c r="AG31" s="448"/>
      <c r="AH31" s="453"/>
      <c r="AI31" s="454"/>
    </row>
    <row r="32" spans="1:35" ht="15">
      <c r="A32" s="445" t="s">
        <v>853</v>
      </c>
      <c r="B32" s="446" t="s">
        <v>854</v>
      </c>
      <c r="C32" s="614"/>
      <c r="D32" s="455" t="s">
        <v>58</v>
      </c>
      <c r="E32" s="448"/>
      <c r="F32" s="448"/>
      <c r="G32" s="449" t="s">
        <v>786</v>
      </c>
      <c r="H32" s="448"/>
      <c r="I32" s="448"/>
      <c r="J32" s="448"/>
      <c r="K32" s="448"/>
      <c r="L32" s="448"/>
      <c r="M32" s="448"/>
      <c r="N32" s="448"/>
      <c r="O32" s="448"/>
      <c r="P32" s="450"/>
      <c r="Q32" s="448"/>
      <c r="R32" s="451" t="s">
        <v>790</v>
      </c>
      <c r="S32" s="452"/>
      <c r="T32" s="448"/>
      <c r="U32" s="448"/>
      <c r="V32" s="448"/>
      <c r="W32" s="449" t="s">
        <v>789</v>
      </c>
      <c r="X32" s="448"/>
      <c r="Y32" s="448"/>
      <c r="Z32" s="448"/>
      <c r="AA32" s="448"/>
      <c r="AB32" s="448"/>
      <c r="AC32" s="448"/>
      <c r="AD32" s="448"/>
      <c r="AE32" s="448"/>
      <c r="AF32" s="448"/>
      <c r="AG32" s="453"/>
      <c r="AH32" s="453"/>
      <c r="AI32" s="454"/>
    </row>
    <row r="33" spans="1:35" ht="15">
      <c r="A33" s="445" t="s">
        <v>855</v>
      </c>
      <c r="B33" s="446" t="s">
        <v>856</v>
      </c>
      <c r="C33" s="614"/>
      <c r="D33" s="447" t="s">
        <v>58</v>
      </c>
      <c r="E33" s="448"/>
      <c r="F33" s="448"/>
      <c r="G33" s="448"/>
      <c r="H33" s="448"/>
      <c r="I33" s="449" t="s">
        <v>797</v>
      </c>
      <c r="J33" s="448"/>
      <c r="K33" s="448"/>
      <c r="L33" s="448"/>
      <c r="M33" s="448"/>
      <c r="N33" s="448"/>
      <c r="O33" s="448"/>
      <c r="P33" s="450"/>
      <c r="Q33" s="448"/>
      <c r="R33" s="451" t="s">
        <v>857</v>
      </c>
      <c r="S33" s="452"/>
      <c r="T33" s="448"/>
      <c r="U33" s="448"/>
      <c r="V33" s="448"/>
      <c r="W33" s="448"/>
      <c r="X33" s="448"/>
      <c r="Y33" s="449" t="s">
        <v>802</v>
      </c>
      <c r="Z33" s="448"/>
      <c r="AA33" s="448"/>
      <c r="AB33" s="448"/>
      <c r="AC33" s="448"/>
      <c r="AD33" s="448"/>
      <c r="AE33" s="448"/>
      <c r="AF33" s="448"/>
      <c r="AG33" s="461"/>
      <c r="AH33" s="453"/>
      <c r="AI33" s="454"/>
    </row>
    <row r="34" spans="1:35" ht="15">
      <c r="A34" s="445" t="s">
        <v>858</v>
      </c>
      <c r="B34" s="446" t="s">
        <v>859</v>
      </c>
      <c r="C34" s="614"/>
      <c r="D34" s="447" t="s">
        <v>58</v>
      </c>
      <c r="E34" s="448"/>
      <c r="F34" s="448"/>
      <c r="G34" s="448"/>
      <c r="H34" s="448"/>
      <c r="I34" s="448"/>
      <c r="J34" s="448"/>
      <c r="K34" s="448"/>
      <c r="L34" s="449" t="s">
        <v>791</v>
      </c>
      <c r="M34" s="448"/>
      <c r="N34" s="448"/>
      <c r="O34" s="448"/>
      <c r="P34" s="450"/>
      <c r="Q34" s="448"/>
      <c r="R34" s="451" t="s">
        <v>860</v>
      </c>
      <c r="S34" s="452"/>
      <c r="T34" s="448"/>
      <c r="U34" s="448"/>
      <c r="V34" s="448"/>
      <c r="W34" s="448"/>
      <c r="X34" s="448"/>
      <c r="Y34" s="448"/>
      <c r="Z34" s="449" t="s">
        <v>797</v>
      </c>
      <c r="AA34" s="448"/>
      <c r="AB34" s="448"/>
      <c r="AC34" s="448"/>
      <c r="AD34" s="448"/>
      <c r="AE34" s="448"/>
      <c r="AF34" s="448"/>
      <c r="AG34" s="453"/>
      <c r="AH34" s="453"/>
      <c r="AI34" s="454"/>
    </row>
    <row r="35" spans="1:35" ht="15">
      <c r="A35" s="445" t="s">
        <v>861</v>
      </c>
      <c r="B35" s="446" t="s">
        <v>862</v>
      </c>
      <c r="C35" s="614"/>
      <c r="D35" s="447" t="s">
        <v>58</v>
      </c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9" t="s">
        <v>797</v>
      </c>
      <c r="Q35" s="448"/>
      <c r="R35" s="451" t="s">
        <v>799</v>
      </c>
      <c r="S35" s="452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9" t="s">
        <v>802</v>
      </c>
      <c r="AF35" s="448"/>
      <c r="AG35" s="448"/>
      <c r="AH35" s="453"/>
      <c r="AI35" s="454"/>
    </row>
    <row r="36" spans="1:35" ht="15">
      <c r="A36" s="445" t="s">
        <v>863</v>
      </c>
      <c r="B36" s="446" t="s">
        <v>864</v>
      </c>
      <c r="C36" s="614"/>
      <c r="D36" s="447" t="s">
        <v>58</v>
      </c>
      <c r="E36" s="448"/>
      <c r="F36" s="448"/>
      <c r="G36" s="448"/>
      <c r="H36" s="448"/>
      <c r="I36" s="448"/>
      <c r="J36" s="448"/>
      <c r="K36" s="449" t="s">
        <v>797</v>
      </c>
      <c r="L36" s="448"/>
      <c r="M36" s="448"/>
      <c r="N36" s="448"/>
      <c r="O36" s="448"/>
      <c r="P36" s="448"/>
      <c r="Q36" s="448"/>
      <c r="R36" s="451" t="s">
        <v>845</v>
      </c>
      <c r="S36" s="452"/>
      <c r="T36" s="448"/>
      <c r="U36" s="448"/>
      <c r="V36" s="448"/>
      <c r="W36" s="448"/>
      <c r="X36" s="448"/>
      <c r="Y36" s="448"/>
      <c r="Z36" s="448"/>
      <c r="AA36" s="448"/>
      <c r="AB36" s="449" t="s">
        <v>797</v>
      </c>
      <c r="AC36" s="448"/>
      <c r="AD36" s="448"/>
      <c r="AE36" s="448"/>
      <c r="AF36" s="448"/>
      <c r="AG36" s="448"/>
      <c r="AH36" s="453"/>
      <c r="AI36" s="454"/>
    </row>
    <row r="37" spans="1:35" ht="15">
      <c r="A37" s="445" t="s">
        <v>865</v>
      </c>
      <c r="B37" s="446" t="s">
        <v>866</v>
      </c>
      <c r="C37" s="614"/>
      <c r="D37" s="447" t="s">
        <v>58</v>
      </c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9" t="s">
        <v>786</v>
      </c>
      <c r="P37" s="448"/>
      <c r="Q37" s="448"/>
      <c r="R37" s="451" t="s">
        <v>867</v>
      </c>
      <c r="S37" s="452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9" t="s">
        <v>797</v>
      </c>
      <c r="AH37" s="453"/>
      <c r="AI37" s="454"/>
    </row>
    <row r="38" spans="1:35" ht="15">
      <c r="A38" s="445" t="s">
        <v>868</v>
      </c>
      <c r="B38" s="446" t="s">
        <v>869</v>
      </c>
      <c r="C38" s="615"/>
      <c r="D38" s="455" t="s">
        <v>58</v>
      </c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9" t="s">
        <v>789</v>
      </c>
      <c r="R38" s="451"/>
      <c r="S38" s="452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9" t="s">
        <v>786</v>
      </c>
      <c r="AH38" s="453"/>
      <c r="AI38" s="454"/>
    </row>
    <row r="39" spans="1:35" ht="15">
      <c r="A39" s="445" t="s">
        <v>870</v>
      </c>
      <c r="B39" s="446" t="s">
        <v>871</v>
      </c>
      <c r="C39" s="610" t="s">
        <v>1</v>
      </c>
      <c r="D39" s="447" t="s">
        <v>58</v>
      </c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9" t="s">
        <v>802</v>
      </c>
      <c r="R39" s="451"/>
      <c r="S39" s="452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60" t="s">
        <v>791</v>
      </c>
      <c r="AI39" s="454"/>
    </row>
    <row r="40" spans="1:35" ht="15">
      <c r="A40" s="445" t="s">
        <v>872</v>
      </c>
      <c r="B40" s="446" t="s">
        <v>873</v>
      </c>
      <c r="C40" s="611"/>
      <c r="D40" s="455" t="s">
        <v>58</v>
      </c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9" t="s">
        <v>791</v>
      </c>
      <c r="P40" s="448"/>
      <c r="Q40" s="448"/>
      <c r="R40" s="451" t="s">
        <v>874</v>
      </c>
      <c r="S40" s="452"/>
      <c r="T40" s="448"/>
      <c r="U40" s="448"/>
      <c r="V40" s="448"/>
      <c r="W40" s="448"/>
      <c r="X40" s="448"/>
      <c r="Y40" s="448"/>
      <c r="Z40" s="448"/>
      <c r="AA40" s="448"/>
      <c r="AB40" s="448"/>
      <c r="AC40" s="448"/>
      <c r="AD40" s="448"/>
      <c r="AE40" s="449" t="s">
        <v>791</v>
      </c>
      <c r="AF40" s="448"/>
      <c r="AG40" s="448"/>
      <c r="AH40" s="453"/>
      <c r="AI40" s="454"/>
    </row>
    <row r="41" spans="1:35" ht="15">
      <c r="A41" s="445" t="s">
        <v>875</v>
      </c>
      <c r="B41" s="446" t="s">
        <v>876</v>
      </c>
      <c r="C41" s="611"/>
      <c r="D41" s="462" t="s">
        <v>328</v>
      </c>
      <c r="E41" s="448"/>
      <c r="F41" s="449" t="s">
        <v>802</v>
      </c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51" t="s">
        <v>867</v>
      </c>
      <c r="S41" s="448"/>
      <c r="T41" s="449" t="s">
        <v>789</v>
      </c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9" t="s">
        <v>786</v>
      </c>
      <c r="AF41" s="448"/>
      <c r="AG41" s="448"/>
      <c r="AH41" s="453"/>
      <c r="AI41" s="454"/>
    </row>
    <row r="42" spans="1:35" ht="15">
      <c r="A42" s="445" t="s">
        <v>877</v>
      </c>
      <c r="B42" s="446" t="s">
        <v>878</v>
      </c>
      <c r="C42" s="616"/>
      <c r="D42" s="462" t="s">
        <v>328</v>
      </c>
      <c r="E42" s="448"/>
      <c r="F42" s="448"/>
      <c r="G42" s="449" t="s">
        <v>797</v>
      </c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51" t="s">
        <v>805</v>
      </c>
      <c r="S42" s="448"/>
      <c r="T42" s="448"/>
      <c r="U42" s="449" t="s">
        <v>802</v>
      </c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60" t="s">
        <v>802</v>
      </c>
      <c r="AI42" s="454"/>
    </row>
    <row r="43" spans="1:35" ht="15">
      <c r="A43" s="445" t="s">
        <v>879</v>
      </c>
      <c r="B43" s="446" t="s">
        <v>880</v>
      </c>
      <c r="C43" s="592" t="s">
        <v>2</v>
      </c>
      <c r="D43" s="455" t="s">
        <v>58</v>
      </c>
      <c r="E43" s="448"/>
      <c r="F43" s="448"/>
      <c r="G43" s="448"/>
      <c r="H43" s="448"/>
      <c r="I43" s="449" t="s">
        <v>786</v>
      </c>
      <c r="J43" s="448"/>
      <c r="K43" s="448"/>
      <c r="L43" s="448"/>
      <c r="M43" s="448"/>
      <c r="N43" s="448"/>
      <c r="O43" s="448"/>
      <c r="P43" s="448"/>
      <c r="Q43" s="448"/>
      <c r="R43" s="451" t="s">
        <v>838</v>
      </c>
      <c r="S43" s="448"/>
      <c r="T43" s="448"/>
      <c r="U43" s="448"/>
      <c r="V43" s="448"/>
      <c r="W43" s="448"/>
      <c r="X43" s="448"/>
      <c r="Y43" s="449" t="s">
        <v>791</v>
      </c>
      <c r="Z43" s="448"/>
      <c r="AA43" s="448"/>
      <c r="AB43" s="448"/>
      <c r="AC43" s="448"/>
      <c r="AD43" s="448"/>
      <c r="AE43" s="448"/>
      <c r="AF43" s="448"/>
      <c r="AG43" s="448"/>
      <c r="AH43" s="453"/>
      <c r="AI43" s="454"/>
    </row>
    <row r="44" spans="1:35" ht="15">
      <c r="A44" s="445" t="s">
        <v>881</v>
      </c>
      <c r="B44" s="446" t="s">
        <v>882</v>
      </c>
      <c r="C44" s="593"/>
      <c r="D44" s="455" t="s">
        <v>58</v>
      </c>
      <c r="E44" s="448"/>
      <c r="F44" s="448"/>
      <c r="G44" s="448"/>
      <c r="H44" s="448"/>
      <c r="I44" s="448"/>
      <c r="J44" s="448"/>
      <c r="K44" s="448"/>
      <c r="L44" s="449" t="s">
        <v>786</v>
      </c>
      <c r="M44" s="448"/>
      <c r="N44" s="448"/>
      <c r="O44" s="448"/>
      <c r="P44" s="448"/>
      <c r="Q44" s="448"/>
      <c r="R44" s="451" t="s">
        <v>808</v>
      </c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9" t="s">
        <v>797</v>
      </c>
      <c r="AE44" s="448"/>
      <c r="AF44" s="448"/>
      <c r="AG44" s="448"/>
      <c r="AH44" s="453"/>
      <c r="AI44" s="454"/>
    </row>
    <row r="45" spans="1:35" ht="15">
      <c r="A45" s="445" t="s">
        <v>883</v>
      </c>
      <c r="B45" s="446" t="s">
        <v>884</v>
      </c>
      <c r="C45" s="593"/>
      <c r="D45" s="455" t="s">
        <v>58</v>
      </c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9" t="s">
        <v>791</v>
      </c>
      <c r="R45" s="451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9" t="s">
        <v>797</v>
      </c>
      <c r="AG45" s="448"/>
      <c r="AH45" s="453"/>
      <c r="AI45" s="454"/>
    </row>
    <row r="46" spans="1:35" ht="15">
      <c r="A46" s="445" t="s">
        <v>885</v>
      </c>
      <c r="B46" s="446" t="s">
        <v>886</v>
      </c>
      <c r="C46" s="593"/>
      <c r="D46" s="455" t="s">
        <v>58</v>
      </c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9" t="s">
        <v>802</v>
      </c>
      <c r="P46" s="448"/>
      <c r="Q46" s="448"/>
      <c r="R46" s="451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9" t="s">
        <v>797</v>
      </c>
      <c r="AD46" s="448"/>
      <c r="AE46" s="448"/>
      <c r="AF46" s="448"/>
      <c r="AG46" s="448"/>
      <c r="AH46" s="453"/>
      <c r="AI46" s="454"/>
    </row>
    <row r="47" spans="1:35" ht="15">
      <c r="A47" s="445" t="s">
        <v>887</v>
      </c>
      <c r="B47" s="446" t="s">
        <v>888</v>
      </c>
      <c r="C47" s="593"/>
      <c r="D47" s="447" t="s">
        <v>58</v>
      </c>
      <c r="E47" s="448"/>
      <c r="F47" s="448"/>
      <c r="G47" s="448"/>
      <c r="H47" s="448"/>
      <c r="I47" s="448"/>
      <c r="J47" s="448"/>
      <c r="K47" s="448"/>
      <c r="L47" s="448"/>
      <c r="M47" s="449" t="s">
        <v>797</v>
      </c>
      <c r="N47" s="448"/>
      <c r="O47" s="448"/>
      <c r="P47" s="448"/>
      <c r="Q47" s="448"/>
      <c r="R47" s="451" t="s">
        <v>845</v>
      </c>
      <c r="S47" s="448"/>
      <c r="T47" s="448"/>
      <c r="U47" s="448"/>
      <c r="V47" s="448"/>
      <c r="W47" s="448"/>
      <c r="X47" s="448"/>
      <c r="Y47" s="448"/>
      <c r="Z47" s="448"/>
      <c r="AA47" s="448"/>
      <c r="AB47" s="448"/>
      <c r="AC47" s="449" t="s">
        <v>789</v>
      </c>
      <c r="AD47" s="448"/>
      <c r="AE47" s="448"/>
      <c r="AF47" s="448"/>
      <c r="AG47" s="448"/>
      <c r="AH47" s="453"/>
      <c r="AI47" s="454"/>
    </row>
    <row r="48" spans="1:35" ht="15">
      <c r="A48" s="445" t="s">
        <v>889</v>
      </c>
      <c r="B48" s="446" t="s">
        <v>890</v>
      </c>
      <c r="C48" s="593"/>
      <c r="D48" s="463" t="s">
        <v>328</v>
      </c>
      <c r="E48" s="449" t="s">
        <v>791</v>
      </c>
      <c r="F48" s="448"/>
      <c r="G48" s="448"/>
      <c r="H48" s="459"/>
      <c r="I48" s="459"/>
      <c r="J48" s="459"/>
      <c r="K48" s="459"/>
      <c r="L48" s="464"/>
      <c r="M48" s="459"/>
      <c r="N48" s="464"/>
      <c r="O48" s="464"/>
      <c r="P48" s="464"/>
      <c r="Q48" s="459"/>
      <c r="R48" s="465" t="s">
        <v>891</v>
      </c>
      <c r="S48" s="466" t="s">
        <v>797</v>
      </c>
      <c r="T48" s="464"/>
      <c r="U48" s="464"/>
      <c r="V48" s="459"/>
      <c r="W48" s="464"/>
      <c r="X48" s="464"/>
      <c r="Y48" s="459"/>
      <c r="Z48" s="464"/>
      <c r="AA48" s="464"/>
      <c r="AB48" s="464"/>
      <c r="AC48" s="459"/>
      <c r="AD48" s="464"/>
      <c r="AE48" s="464"/>
      <c r="AF48" s="467" t="s">
        <v>789</v>
      </c>
      <c r="AG48" s="459"/>
      <c r="AH48" s="454"/>
      <c r="AI48" s="454"/>
    </row>
    <row r="49" spans="1:35" ht="15">
      <c r="A49" s="445" t="s">
        <v>892</v>
      </c>
      <c r="B49" s="446" t="s">
        <v>893</v>
      </c>
      <c r="C49" s="593"/>
      <c r="D49" s="462" t="s">
        <v>328</v>
      </c>
      <c r="E49" s="449" t="s">
        <v>802</v>
      </c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51"/>
      <c r="S49" s="468" t="s">
        <v>786</v>
      </c>
      <c r="T49" s="448"/>
      <c r="U49" s="448"/>
      <c r="V49" s="448"/>
      <c r="W49" s="469"/>
      <c r="X49" s="448"/>
      <c r="Y49" s="448"/>
      <c r="Z49" s="469"/>
      <c r="AA49" s="469"/>
      <c r="AB49" s="448"/>
      <c r="AC49" s="448"/>
      <c r="AD49" s="469"/>
      <c r="AE49" s="449" t="s">
        <v>797</v>
      </c>
      <c r="AF49" s="448"/>
      <c r="AG49" s="448"/>
      <c r="AH49" s="454"/>
      <c r="AI49" s="454"/>
    </row>
    <row r="50" spans="1:35" ht="15">
      <c r="A50" s="445" t="s">
        <v>894</v>
      </c>
      <c r="B50" s="446" t="s">
        <v>895</v>
      </c>
      <c r="C50" s="593"/>
      <c r="D50" s="462" t="s">
        <v>328</v>
      </c>
      <c r="E50" s="449" t="s">
        <v>786</v>
      </c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51" t="s">
        <v>845</v>
      </c>
      <c r="S50" s="469"/>
      <c r="T50" s="449" t="s">
        <v>802</v>
      </c>
      <c r="U50" s="448"/>
      <c r="V50" s="448"/>
      <c r="W50" s="469"/>
      <c r="X50" s="448"/>
      <c r="Y50" s="448"/>
      <c r="Z50" s="469"/>
      <c r="AA50" s="469"/>
      <c r="AB50" s="448"/>
      <c r="AC50" s="448"/>
      <c r="AD50" s="469"/>
      <c r="AE50" s="448"/>
      <c r="AF50" s="449" t="s">
        <v>802</v>
      </c>
      <c r="AG50" s="448"/>
      <c r="AH50" s="454"/>
      <c r="AI50" s="454"/>
    </row>
    <row r="51" spans="1:35" ht="15">
      <c r="A51" s="445" t="s">
        <v>896</v>
      </c>
      <c r="B51" s="446" t="s">
        <v>897</v>
      </c>
      <c r="C51" s="594"/>
      <c r="D51" s="462" t="s">
        <v>328</v>
      </c>
      <c r="E51" s="448"/>
      <c r="F51" s="448"/>
      <c r="G51" s="448"/>
      <c r="H51" s="449" t="s">
        <v>786</v>
      </c>
      <c r="I51" s="448"/>
      <c r="J51" s="448"/>
      <c r="K51" s="448"/>
      <c r="L51" s="448"/>
      <c r="M51" s="448"/>
      <c r="N51" s="448"/>
      <c r="O51" s="448"/>
      <c r="P51" s="448"/>
      <c r="Q51" s="448"/>
      <c r="R51" s="451"/>
      <c r="S51" s="469"/>
      <c r="T51" s="448"/>
      <c r="U51" s="449" t="s">
        <v>789</v>
      </c>
      <c r="V51" s="448"/>
      <c r="W51" s="469"/>
      <c r="X51" s="448"/>
      <c r="Y51" s="448"/>
      <c r="Z51" s="469"/>
      <c r="AA51" s="469"/>
      <c r="AB51" s="448"/>
      <c r="AC51" s="448"/>
      <c r="AD51" s="469"/>
      <c r="AE51" s="448"/>
      <c r="AF51" s="448"/>
      <c r="AG51" s="449" t="s">
        <v>791</v>
      </c>
      <c r="AH51" s="470"/>
      <c r="AI51" s="454"/>
    </row>
    <row r="52" spans="1:35" ht="15">
      <c r="A52" s="445" t="s">
        <v>960</v>
      </c>
      <c r="B52" s="446" t="s">
        <v>898</v>
      </c>
      <c r="C52" s="594"/>
      <c r="D52" s="462" t="s">
        <v>328</v>
      </c>
      <c r="E52" s="449" t="s">
        <v>797</v>
      </c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9" t="s">
        <v>786</v>
      </c>
      <c r="R52" s="451"/>
      <c r="S52" s="469"/>
      <c r="T52" s="448"/>
      <c r="U52" s="448"/>
      <c r="V52" s="448"/>
      <c r="W52" s="469"/>
      <c r="X52" s="448"/>
      <c r="Y52" s="448"/>
      <c r="Z52" s="469"/>
      <c r="AA52" s="468" t="s">
        <v>797</v>
      </c>
      <c r="AB52" s="448"/>
      <c r="AC52" s="448"/>
      <c r="AD52" s="471"/>
      <c r="AE52" s="448"/>
      <c r="AF52" s="448"/>
      <c r="AG52" s="448"/>
      <c r="AH52" s="470"/>
      <c r="AI52" s="454"/>
    </row>
    <row r="53" spans="1:35" ht="15">
      <c r="A53" s="445" t="s">
        <v>899</v>
      </c>
      <c r="B53" s="446" t="s">
        <v>900</v>
      </c>
      <c r="C53" s="594"/>
      <c r="D53" s="462" t="s">
        <v>328</v>
      </c>
      <c r="E53" s="448"/>
      <c r="F53" s="448"/>
      <c r="G53" s="448"/>
      <c r="H53" s="449" t="s">
        <v>802</v>
      </c>
      <c r="I53" s="448"/>
      <c r="J53" s="448"/>
      <c r="K53" s="448"/>
      <c r="L53" s="448"/>
      <c r="M53" s="448"/>
      <c r="N53" s="448"/>
      <c r="O53" s="448"/>
      <c r="P53" s="448"/>
      <c r="Q53" s="448"/>
      <c r="R53" s="451"/>
      <c r="S53" s="469"/>
      <c r="T53" s="449" t="s">
        <v>791</v>
      </c>
      <c r="U53" s="448"/>
      <c r="V53" s="448"/>
      <c r="W53" s="469"/>
      <c r="X53" s="448"/>
      <c r="Y53" s="448"/>
      <c r="Z53" s="469"/>
      <c r="AA53" s="469"/>
      <c r="AB53" s="448"/>
      <c r="AC53" s="448"/>
      <c r="AD53" s="471"/>
      <c r="AE53" s="448"/>
      <c r="AF53" s="449" t="s">
        <v>786</v>
      </c>
      <c r="AG53" s="448"/>
      <c r="AH53" s="470"/>
      <c r="AI53" s="454"/>
    </row>
    <row r="54" spans="1:35" ht="15">
      <c r="A54" s="445" t="s">
        <v>901</v>
      </c>
      <c r="B54" s="446" t="s">
        <v>902</v>
      </c>
      <c r="C54" s="594"/>
      <c r="D54" s="462" t="s">
        <v>328</v>
      </c>
      <c r="E54" s="448"/>
      <c r="F54" s="448"/>
      <c r="G54" s="448"/>
      <c r="H54" s="449" t="s">
        <v>791</v>
      </c>
      <c r="I54" s="448"/>
      <c r="J54" s="448"/>
      <c r="K54" s="448"/>
      <c r="L54" s="448"/>
      <c r="M54" s="448"/>
      <c r="N54" s="448"/>
      <c r="O54" s="448"/>
      <c r="P54" s="448"/>
      <c r="Q54" s="448"/>
      <c r="R54" s="451"/>
      <c r="S54" s="469"/>
      <c r="T54" s="449" t="s">
        <v>786</v>
      </c>
      <c r="U54" s="448"/>
      <c r="V54" s="448"/>
      <c r="W54" s="469"/>
      <c r="X54" s="448"/>
      <c r="Y54" s="448"/>
      <c r="Z54" s="469"/>
      <c r="AA54" s="469"/>
      <c r="AB54" s="448"/>
      <c r="AC54" s="448"/>
      <c r="AD54" s="471"/>
      <c r="AE54" s="448"/>
      <c r="AF54" s="448"/>
      <c r="AG54" s="449" t="s">
        <v>802</v>
      </c>
      <c r="AH54" s="470"/>
      <c r="AI54" s="454"/>
    </row>
    <row r="55" spans="1:35" ht="15">
      <c r="A55" s="445" t="s">
        <v>903</v>
      </c>
      <c r="B55" s="446" t="s">
        <v>904</v>
      </c>
      <c r="C55" s="594"/>
      <c r="D55" s="462" t="s">
        <v>328</v>
      </c>
      <c r="E55" s="448"/>
      <c r="F55" s="449" t="s">
        <v>789</v>
      </c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9" t="s">
        <v>797</v>
      </c>
      <c r="R55" s="451"/>
      <c r="S55" s="469"/>
      <c r="T55" s="448"/>
      <c r="U55" s="448"/>
      <c r="V55" s="448"/>
      <c r="W55" s="469"/>
      <c r="X55" s="448"/>
      <c r="Y55" s="448"/>
      <c r="Z55" s="469"/>
      <c r="AA55" s="469"/>
      <c r="AB55" s="448"/>
      <c r="AC55" s="449" t="s">
        <v>786</v>
      </c>
      <c r="AD55" s="471"/>
      <c r="AE55" s="448"/>
      <c r="AF55" s="448"/>
      <c r="AG55" s="448"/>
      <c r="AH55" s="470"/>
      <c r="AI55" s="454"/>
    </row>
    <row r="56" spans="1:35" ht="15">
      <c r="A56" s="445" t="s">
        <v>905</v>
      </c>
      <c r="B56" s="446" t="s">
        <v>906</v>
      </c>
      <c r="C56" s="595"/>
      <c r="D56" s="462" t="s">
        <v>328</v>
      </c>
      <c r="E56" s="448"/>
      <c r="F56" s="448"/>
      <c r="G56" s="448"/>
      <c r="H56" s="448"/>
      <c r="I56" s="448"/>
      <c r="J56" s="449" t="s">
        <v>789</v>
      </c>
      <c r="K56" s="448"/>
      <c r="L56" s="448"/>
      <c r="M56" s="448"/>
      <c r="N56" s="448"/>
      <c r="O56" s="448"/>
      <c r="P56" s="448"/>
      <c r="Q56" s="448"/>
      <c r="R56" s="451"/>
      <c r="S56" s="469"/>
      <c r="T56" s="448"/>
      <c r="U56" s="449" t="s">
        <v>791</v>
      </c>
      <c r="V56" s="448"/>
      <c r="W56" s="469"/>
      <c r="X56" s="448"/>
      <c r="Y56" s="448"/>
      <c r="Z56" s="469"/>
      <c r="AA56" s="469"/>
      <c r="AB56" s="448"/>
      <c r="AC56" s="448"/>
      <c r="AD56" s="471"/>
      <c r="AE56" s="448"/>
      <c r="AF56" s="449" t="s">
        <v>791</v>
      </c>
      <c r="AG56" s="448"/>
      <c r="AH56" s="470"/>
      <c r="AI56" s="454"/>
    </row>
    <row r="57" spans="1:35" ht="15">
      <c r="A57" s="445" t="s">
        <v>907</v>
      </c>
      <c r="B57" s="472" t="s">
        <v>908</v>
      </c>
      <c r="C57" s="596" t="s">
        <v>909</v>
      </c>
      <c r="D57" s="447" t="s">
        <v>58</v>
      </c>
      <c r="E57" s="448"/>
      <c r="F57" s="448"/>
      <c r="G57" s="448"/>
      <c r="H57" s="448"/>
      <c r="I57" s="448"/>
      <c r="J57" s="449" t="s">
        <v>791</v>
      </c>
      <c r="K57" s="448"/>
      <c r="L57" s="448"/>
      <c r="M57" s="448"/>
      <c r="N57" s="448"/>
      <c r="O57" s="448"/>
      <c r="P57" s="448"/>
      <c r="Q57" s="448"/>
      <c r="R57" s="451" t="s">
        <v>867</v>
      </c>
      <c r="S57" s="448"/>
      <c r="T57" s="448"/>
      <c r="U57" s="448"/>
      <c r="V57" s="448"/>
      <c r="W57" s="448"/>
      <c r="X57" s="448"/>
      <c r="Y57" s="449" t="s">
        <v>786</v>
      </c>
      <c r="Z57" s="448"/>
      <c r="AA57" s="448"/>
      <c r="AB57" s="448"/>
      <c r="AC57" s="448"/>
      <c r="AD57" s="448"/>
      <c r="AE57" s="448"/>
      <c r="AF57" s="448"/>
      <c r="AG57" s="448"/>
      <c r="AH57" s="448"/>
      <c r="AI57" s="454"/>
    </row>
    <row r="58" spans="1:35" ht="15">
      <c r="A58" s="445" t="s">
        <v>910</v>
      </c>
      <c r="B58" s="472" t="s">
        <v>911</v>
      </c>
      <c r="C58" s="596"/>
      <c r="D58" s="447" t="s">
        <v>58</v>
      </c>
      <c r="E58" s="448"/>
      <c r="F58" s="448"/>
      <c r="G58" s="448"/>
      <c r="H58" s="448"/>
      <c r="I58" s="448"/>
      <c r="J58" s="448"/>
      <c r="K58" s="448"/>
      <c r="L58" s="449" t="s">
        <v>797</v>
      </c>
      <c r="M58" s="448"/>
      <c r="N58" s="448"/>
      <c r="O58" s="448"/>
      <c r="P58" s="448"/>
      <c r="Q58" s="448"/>
      <c r="R58" s="451"/>
      <c r="S58" s="448"/>
      <c r="T58" s="448"/>
      <c r="U58" s="448"/>
      <c r="V58" s="448"/>
      <c r="W58" s="448"/>
      <c r="X58" s="448"/>
      <c r="Y58" s="448"/>
      <c r="Z58" s="448"/>
      <c r="AA58" s="449" t="s">
        <v>786</v>
      </c>
      <c r="AB58" s="448"/>
      <c r="AC58" s="448"/>
      <c r="AD58" s="448"/>
      <c r="AE58" s="448"/>
      <c r="AF58" s="448"/>
      <c r="AG58" s="448"/>
      <c r="AH58" s="448"/>
      <c r="AI58" s="454"/>
    </row>
    <row r="59" spans="1:35" ht="15">
      <c r="A59" s="445" t="s">
        <v>912</v>
      </c>
      <c r="B59" s="472" t="s">
        <v>913</v>
      </c>
      <c r="C59" s="596"/>
      <c r="D59" s="447" t="s">
        <v>58</v>
      </c>
      <c r="E59" s="448"/>
      <c r="F59" s="448"/>
      <c r="G59" s="448"/>
      <c r="H59" s="448"/>
      <c r="I59" s="448"/>
      <c r="J59" s="448"/>
      <c r="K59" s="448"/>
      <c r="L59" s="448"/>
      <c r="M59" s="449" t="s">
        <v>786</v>
      </c>
      <c r="N59" s="448"/>
      <c r="O59" s="448"/>
      <c r="P59" s="448"/>
      <c r="Q59" s="448"/>
      <c r="R59" s="451" t="s">
        <v>805</v>
      </c>
      <c r="S59" s="448"/>
      <c r="T59" s="448"/>
      <c r="U59" s="448"/>
      <c r="V59" s="448"/>
      <c r="W59" s="448"/>
      <c r="X59" s="448"/>
      <c r="Y59" s="448"/>
      <c r="Z59" s="448"/>
      <c r="AA59" s="448"/>
      <c r="AB59" s="448"/>
      <c r="AC59" s="449" t="s">
        <v>802</v>
      </c>
      <c r="AD59" s="448"/>
      <c r="AE59" s="448"/>
      <c r="AF59" s="448"/>
      <c r="AG59" s="448"/>
      <c r="AH59" s="448"/>
      <c r="AI59" s="454"/>
    </row>
    <row r="60" spans="1:35" ht="15">
      <c r="A60" s="445" t="s">
        <v>914</v>
      </c>
      <c r="B60" s="472" t="s">
        <v>915</v>
      </c>
      <c r="C60" s="596"/>
      <c r="D60" s="447" t="s">
        <v>58</v>
      </c>
      <c r="E60" s="448"/>
      <c r="F60" s="448"/>
      <c r="G60" s="448"/>
      <c r="H60" s="448"/>
      <c r="I60" s="448"/>
      <c r="J60" s="448"/>
      <c r="K60" s="448"/>
      <c r="L60" s="448"/>
      <c r="M60" s="449" t="s">
        <v>791</v>
      </c>
      <c r="N60" s="448"/>
      <c r="O60" s="448"/>
      <c r="P60" s="448"/>
      <c r="Q60" s="448"/>
      <c r="R60" s="451"/>
      <c r="S60" s="448"/>
      <c r="T60" s="448"/>
      <c r="U60" s="448"/>
      <c r="V60" s="448"/>
      <c r="W60" s="448"/>
      <c r="X60" s="448"/>
      <c r="Y60" s="448"/>
      <c r="Z60" s="448"/>
      <c r="AA60" s="449" t="s">
        <v>791</v>
      </c>
      <c r="AB60" s="448"/>
      <c r="AC60" s="448"/>
      <c r="AD60" s="448"/>
      <c r="AE60" s="448"/>
      <c r="AF60" s="448"/>
      <c r="AG60" s="448"/>
      <c r="AH60" s="448"/>
      <c r="AI60" s="454"/>
    </row>
    <row r="61" spans="1:35" ht="15">
      <c r="A61" s="445" t="s">
        <v>916</v>
      </c>
      <c r="B61" s="472" t="s">
        <v>917</v>
      </c>
      <c r="C61" s="596"/>
      <c r="D61" s="447" t="s">
        <v>58</v>
      </c>
      <c r="E61" s="448"/>
      <c r="F61" s="448"/>
      <c r="G61" s="448"/>
      <c r="H61" s="448"/>
      <c r="I61" s="448"/>
      <c r="J61" s="449" t="s">
        <v>786</v>
      </c>
      <c r="K61" s="448"/>
      <c r="L61" s="448"/>
      <c r="M61" s="448"/>
      <c r="N61" s="448"/>
      <c r="O61" s="448"/>
      <c r="P61" s="448"/>
      <c r="Q61" s="448"/>
      <c r="R61" s="451" t="s">
        <v>891</v>
      </c>
      <c r="S61" s="448"/>
      <c r="T61" s="448"/>
      <c r="U61" s="448"/>
      <c r="V61" s="448"/>
      <c r="W61" s="448"/>
      <c r="X61" s="448"/>
      <c r="Y61" s="449" t="s">
        <v>797</v>
      </c>
      <c r="Z61" s="448"/>
      <c r="AA61" s="448"/>
      <c r="AB61" s="448"/>
      <c r="AC61" s="448"/>
      <c r="AD61" s="448"/>
      <c r="AE61" s="448"/>
      <c r="AF61" s="448"/>
      <c r="AG61" s="448"/>
      <c r="AH61" s="448"/>
      <c r="AI61" s="454"/>
    </row>
    <row r="62" spans="1:35" ht="15">
      <c r="A62" s="445" t="s">
        <v>918</v>
      </c>
      <c r="B62" s="472" t="s">
        <v>919</v>
      </c>
      <c r="C62" s="596"/>
      <c r="D62" s="447" t="s">
        <v>58</v>
      </c>
      <c r="E62" s="448"/>
      <c r="F62" s="448"/>
      <c r="G62" s="448"/>
      <c r="H62" s="448"/>
      <c r="I62" s="448"/>
      <c r="J62" s="448"/>
      <c r="K62" s="448"/>
      <c r="L62" s="448"/>
      <c r="M62" s="449" t="s">
        <v>802</v>
      </c>
      <c r="N62" s="448"/>
      <c r="O62" s="448"/>
      <c r="P62" s="448"/>
      <c r="Q62" s="448"/>
      <c r="R62" s="451"/>
      <c r="S62" s="448"/>
      <c r="T62" s="448"/>
      <c r="U62" s="448"/>
      <c r="V62" s="448"/>
      <c r="W62" s="448"/>
      <c r="X62" s="448"/>
      <c r="Y62" s="448"/>
      <c r="Z62" s="448"/>
      <c r="AA62" s="449" t="s">
        <v>802</v>
      </c>
      <c r="AB62" s="448"/>
      <c r="AC62" s="448"/>
      <c r="AD62" s="448"/>
      <c r="AE62" s="448"/>
      <c r="AF62" s="448"/>
      <c r="AG62" s="448"/>
      <c r="AH62" s="448"/>
      <c r="AI62" s="454"/>
    </row>
    <row r="63" spans="1:35" ht="15">
      <c r="A63" s="445" t="s">
        <v>920</v>
      </c>
      <c r="B63" s="472" t="s">
        <v>921</v>
      </c>
      <c r="C63" s="597"/>
      <c r="D63" s="447" t="s">
        <v>58</v>
      </c>
      <c r="E63" s="448"/>
      <c r="F63" s="448"/>
      <c r="G63" s="448"/>
      <c r="H63" s="448"/>
      <c r="I63" s="449" t="s">
        <v>802</v>
      </c>
      <c r="J63" s="448"/>
      <c r="K63" s="448"/>
      <c r="L63" s="448"/>
      <c r="M63" s="448"/>
      <c r="N63" s="448"/>
      <c r="O63" s="448"/>
      <c r="P63" s="448"/>
      <c r="Q63" s="448"/>
      <c r="R63" s="451"/>
      <c r="S63" s="448"/>
      <c r="T63" s="448"/>
      <c r="U63" s="448"/>
      <c r="V63" s="448"/>
      <c r="W63" s="449" t="s">
        <v>802</v>
      </c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  <c r="AI63" s="454"/>
    </row>
    <row r="64" spans="1:35" ht="13.5" thickBot="1">
      <c r="A64" s="473" t="s">
        <v>922</v>
      </c>
      <c r="B64" s="474" t="s">
        <v>923</v>
      </c>
      <c r="C64" s="475"/>
      <c r="D64" s="475"/>
      <c r="E64" s="475"/>
      <c r="F64" s="476"/>
      <c r="G64" s="477"/>
      <c r="H64" s="477"/>
      <c r="I64" s="477"/>
      <c r="J64" s="476"/>
      <c r="K64" s="477"/>
      <c r="L64" s="477"/>
      <c r="M64" s="477"/>
      <c r="N64" s="476"/>
      <c r="O64" s="477"/>
      <c r="P64" s="477"/>
      <c r="Q64" s="477"/>
      <c r="R64" s="477"/>
      <c r="S64" s="476"/>
      <c r="T64" s="477"/>
      <c r="U64" s="477"/>
      <c r="V64" s="477"/>
      <c r="W64" s="476"/>
      <c r="X64" s="477"/>
      <c r="Y64" s="477"/>
      <c r="Z64" s="477"/>
      <c r="AA64" s="476"/>
      <c r="AB64" s="477"/>
      <c r="AC64" s="477"/>
      <c r="AD64" s="477"/>
      <c r="AE64" s="477"/>
      <c r="AF64" s="476"/>
      <c r="AG64" s="477"/>
      <c r="AH64" s="477"/>
      <c r="AI64" s="478"/>
    </row>
    <row r="65" spans="1:35" ht="13.5" thickBot="1">
      <c r="A65" s="445"/>
      <c r="B65" s="479"/>
      <c r="C65" s="479"/>
      <c r="D65" s="479"/>
      <c r="E65" s="479"/>
      <c r="F65" s="479"/>
      <c r="G65" s="479"/>
      <c r="H65" s="479"/>
      <c r="I65" s="479"/>
      <c r="J65" s="479"/>
      <c r="K65" s="480"/>
      <c r="L65" s="479"/>
      <c r="M65" s="479"/>
      <c r="N65" s="479"/>
      <c r="O65" s="479"/>
      <c r="P65" s="479"/>
      <c r="Q65" s="479"/>
      <c r="R65" s="479"/>
      <c r="S65" s="479"/>
      <c r="T65" s="479"/>
      <c r="U65" s="479"/>
      <c r="V65" s="479"/>
      <c r="W65" s="479"/>
      <c r="X65" s="479"/>
      <c r="Y65" s="479"/>
      <c r="Z65" s="479"/>
      <c r="AA65" s="479"/>
      <c r="AB65" s="479"/>
      <c r="AC65" s="481"/>
      <c r="AD65" s="479"/>
      <c r="AE65" s="479"/>
      <c r="AF65" s="479"/>
      <c r="AG65" s="479"/>
      <c r="AH65" s="479"/>
      <c r="AI65" s="482"/>
    </row>
    <row r="66" spans="1:35" ht="12.75">
      <c r="A66" s="445"/>
      <c r="B66" s="483" t="s">
        <v>924</v>
      </c>
      <c r="C66" s="484" t="s">
        <v>51</v>
      </c>
      <c r="D66" s="485"/>
      <c r="E66" s="485">
        <v>14</v>
      </c>
      <c r="F66" s="485">
        <v>15</v>
      </c>
      <c r="G66" s="485">
        <v>16</v>
      </c>
      <c r="H66" s="486">
        <v>17</v>
      </c>
      <c r="I66" s="485">
        <v>18</v>
      </c>
      <c r="J66" s="485">
        <v>19</v>
      </c>
      <c r="K66" s="485">
        <v>20</v>
      </c>
      <c r="L66" s="486">
        <v>21</v>
      </c>
      <c r="M66" s="486">
        <v>22</v>
      </c>
      <c r="N66" s="485">
        <v>23</v>
      </c>
      <c r="O66" s="486">
        <v>24</v>
      </c>
      <c r="P66" s="486">
        <v>25</v>
      </c>
      <c r="Q66" s="485">
        <v>26</v>
      </c>
      <c r="R66" s="487">
        <v>27</v>
      </c>
      <c r="S66" s="485">
        <v>28</v>
      </c>
      <c r="T66" s="485">
        <v>29</v>
      </c>
      <c r="U66" s="486">
        <v>30</v>
      </c>
      <c r="V66" s="486">
        <v>31</v>
      </c>
      <c r="W66" s="485">
        <v>32</v>
      </c>
      <c r="X66" s="486">
        <v>33</v>
      </c>
      <c r="Y66" s="487">
        <v>34</v>
      </c>
      <c r="Z66" s="485">
        <v>35</v>
      </c>
      <c r="AA66" s="486">
        <v>36</v>
      </c>
      <c r="AB66" s="485">
        <v>37</v>
      </c>
      <c r="AC66" s="486">
        <v>38</v>
      </c>
      <c r="AD66" s="485">
        <v>39</v>
      </c>
      <c r="AE66" s="485">
        <v>40</v>
      </c>
      <c r="AF66" s="485">
        <v>41</v>
      </c>
      <c r="AG66" s="485">
        <v>42</v>
      </c>
      <c r="AH66" s="488">
        <v>43</v>
      </c>
      <c r="AI66" s="489">
        <v>44</v>
      </c>
    </row>
    <row r="67" spans="1:35" ht="12.75">
      <c r="A67" s="445" t="s">
        <v>925</v>
      </c>
      <c r="B67" s="490" t="s">
        <v>783</v>
      </c>
      <c r="C67" s="598" t="s">
        <v>926</v>
      </c>
      <c r="D67" s="491" t="s">
        <v>58</v>
      </c>
      <c r="E67" s="492"/>
      <c r="F67" s="492"/>
      <c r="G67" s="492"/>
      <c r="H67" s="492"/>
      <c r="I67" s="492"/>
      <c r="J67" s="492"/>
      <c r="K67" s="492"/>
      <c r="L67" s="492"/>
      <c r="M67" s="492"/>
      <c r="N67" s="492"/>
      <c r="O67" s="492"/>
      <c r="P67" s="492"/>
      <c r="Q67" s="492"/>
      <c r="R67" s="493"/>
      <c r="S67" s="494" t="s">
        <v>789</v>
      </c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5"/>
      <c r="AI67" s="496" t="s">
        <v>802</v>
      </c>
    </row>
    <row r="68" spans="1:35" ht="12.75">
      <c r="A68" s="445" t="s">
        <v>927</v>
      </c>
      <c r="B68" s="490" t="s">
        <v>928</v>
      </c>
      <c r="C68" s="599"/>
      <c r="D68" s="491" t="s">
        <v>58</v>
      </c>
      <c r="E68" s="492"/>
      <c r="F68" s="492"/>
      <c r="G68" s="492"/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3"/>
      <c r="S68" s="494" t="s">
        <v>789</v>
      </c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5"/>
      <c r="AI68" s="496" t="s">
        <v>802</v>
      </c>
    </row>
    <row r="69" spans="1:35" ht="12.75">
      <c r="A69" s="445" t="s">
        <v>929</v>
      </c>
      <c r="B69" s="490" t="s">
        <v>930</v>
      </c>
      <c r="C69" s="599"/>
      <c r="D69" s="491" t="s">
        <v>58</v>
      </c>
      <c r="E69" s="492"/>
      <c r="F69" s="492"/>
      <c r="G69" s="492"/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3"/>
      <c r="S69" s="494" t="s">
        <v>789</v>
      </c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5"/>
      <c r="AI69" s="496" t="s">
        <v>802</v>
      </c>
    </row>
    <row r="70" spans="1:35" ht="12.75">
      <c r="A70" s="445" t="s">
        <v>931</v>
      </c>
      <c r="B70" s="490" t="s">
        <v>932</v>
      </c>
      <c r="C70" s="599"/>
      <c r="D70" s="491" t="s">
        <v>58</v>
      </c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3"/>
      <c r="S70" s="494" t="s">
        <v>789</v>
      </c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/>
      <c r="AH70" s="495"/>
      <c r="AI70" s="496" t="s">
        <v>802</v>
      </c>
    </row>
    <row r="71" spans="1:35" ht="12.75">
      <c r="A71" s="445" t="s">
        <v>933</v>
      </c>
      <c r="B71" s="490" t="s">
        <v>326</v>
      </c>
      <c r="C71" s="599"/>
      <c r="D71" s="497" t="s">
        <v>58</v>
      </c>
      <c r="E71" s="492"/>
      <c r="F71" s="494" t="s">
        <v>791</v>
      </c>
      <c r="G71" s="492"/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3"/>
      <c r="S71" s="492"/>
      <c r="T71" s="492"/>
      <c r="U71" s="492"/>
      <c r="V71" s="494" t="s">
        <v>797</v>
      </c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5"/>
      <c r="AI71" s="496" t="s">
        <v>791</v>
      </c>
    </row>
    <row r="72" spans="1:35" ht="12.75">
      <c r="A72" s="445" t="s">
        <v>934</v>
      </c>
      <c r="B72" s="490" t="s">
        <v>935</v>
      </c>
      <c r="C72" s="599"/>
      <c r="D72" s="497" t="s">
        <v>58</v>
      </c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3"/>
      <c r="S72" s="494" t="s">
        <v>791</v>
      </c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4" t="s">
        <v>789</v>
      </c>
      <c r="AH72" s="495"/>
      <c r="AI72" s="498"/>
    </row>
    <row r="73" spans="1:35" ht="12.75">
      <c r="A73" s="499" t="s">
        <v>936</v>
      </c>
      <c r="B73" s="490" t="s">
        <v>1</v>
      </c>
      <c r="C73" s="599"/>
      <c r="D73" s="497" t="s">
        <v>58</v>
      </c>
      <c r="E73" s="492"/>
      <c r="F73" s="492"/>
      <c r="G73" s="492"/>
      <c r="H73" s="492"/>
      <c r="I73" s="494" t="s">
        <v>789</v>
      </c>
      <c r="J73" s="492"/>
      <c r="K73" s="492"/>
      <c r="L73" s="492"/>
      <c r="M73" s="492"/>
      <c r="N73" s="492"/>
      <c r="O73" s="492"/>
      <c r="P73" s="492"/>
      <c r="Q73" s="492"/>
      <c r="R73" s="493"/>
      <c r="S73" s="492"/>
      <c r="T73" s="492"/>
      <c r="U73" s="492"/>
      <c r="V73" s="492"/>
      <c r="W73" s="492"/>
      <c r="X73" s="494" t="s">
        <v>802</v>
      </c>
      <c r="Y73" s="492"/>
      <c r="Z73" s="492"/>
      <c r="AA73" s="492"/>
      <c r="AB73" s="492"/>
      <c r="AC73" s="492"/>
      <c r="AD73" s="492"/>
      <c r="AE73" s="492"/>
      <c r="AF73" s="492"/>
      <c r="AG73" s="492"/>
      <c r="AH73" s="495"/>
      <c r="AI73" s="498"/>
    </row>
    <row r="74" spans="1:35" ht="12.75">
      <c r="A74" s="499" t="s">
        <v>937</v>
      </c>
      <c r="B74" s="490" t="s">
        <v>938</v>
      </c>
      <c r="C74" s="599"/>
      <c r="D74" s="497" t="s">
        <v>58</v>
      </c>
      <c r="E74" s="492"/>
      <c r="F74" s="492"/>
      <c r="G74" s="492"/>
      <c r="H74" s="494" t="s">
        <v>789</v>
      </c>
      <c r="I74" s="492"/>
      <c r="J74" s="492"/>
      <c r="K74" s="492"/>
      <c r="L74" s="492"/>
      <c r="M74" s="492"/>
      <c r="N74" s="492"/>
      <c r="O74" s="492"/>
      <c r="P74" s="492"/>
      <c r="Q74" s="492"/>
      <c r="R74" s="493"/>
      <c r="S74" s="492"/>
      <c r="T74" s="492"/>
      <c r="U74" s="492"/>
      <c r="V74" s="494" t="s">
        <v>786</v>
      </c>
      <c r="W74" s="492"/>
      <c r="X74" s="492"/>
      <c r="Y74" s="492"/>
      <c r="Z74" s="492"/>
      <c r="AA74" s="492"/>
      <c r="AB74" s="492"/>
      <c r="AC74" s="492"/>
      <c r="AD74" s="492"/>
      <c r="AE74" s="492"/>
      <c r="AF74" s="492"/>
      <c r="AG74" s="492"/>
      <c r="AH74" s="495"/>
      <c r="AI74" s="498"/>
    </row>
    <row r="75" spans="1:35" ht="12.75">
      <c r="A75" s="445" t="s">
        <v>939</v>
      </c>
      <c r="B75" s="490" t="s">
        <v>0</v>
      </c>
      <c r="C75" s="599"/>
      <c r="D75" s="497" t="s">
        <v>58</v>
      </c>
      <c r="E75" s="492"/>
      <c r="F75" s="492"/>
      <c r="G75" s="492"/>
      <c r="H75" s="492"/>
      <c r="I75" s="492"/>
      <c r="J75" s="494" t="s">
        <v>802</v>
      </c>
      <c r="K75" s="492"/>
      <c r="L75" s="492"/>
      <c r="M75" s="492"/>
      <c r="N75" s="492"/>
      <c r="O75" s="492"/>
      <c r="P75" s="492"/>
      <c r="Q75" s="492"/>
      <c r="R75" s="493"/>
      <c r="S75" s="492"/>
      <c r="T75" s="492"/>
      <c r="U75" s="492"/>
      <c r="V75" s="492"/>
      <c r="W75" s="494" t="s">
        <v>791</v>
      </c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5"/>
      <c r="AI75" s="498"/>
    </row>
    <row r="76" spans="1:35" ht="12.75">
      <c r="A76" s="445" t="s">
        <v>940</v>
      </c>
      <c r="B76" s="490" t="s">
        <v>941</v>
      </c>
      <c r="C76" s="599"/>
      <c r="D76" s="497" t="s">
        <v>58</v>
      </c>
      <c r="E76" s="492"/>
      <c r="F76" s="492"/>
      <c r="G76" s="492"/>
      <c r="H76" s="492"/>
      <c r="I76" s="492"/>
      <c r="J76" s="492"/>
      <c r="K76" s="492"/>
      <c r="L76" s="492"/>
      <c r="M76" s="494" t="s">
        <v>789</v>
      </c>
      <c r="N76" s="492"/>
      <c r="O76" s="492"/>
      <c r="P76" s="492"/>
      <c r="Q76" s="492"/>
      <c r="R76" s="493"/>
      <c r="S76" s="492"/>
      <c r="T76" s="492"/>
      <c r="U76" s="492"/>
      <c r="V76" s="492"/>
      <c r="W76" s="492"/>
      <c r="X76" s="492"/>
      <c r="Y76" s="492"/>
      <c r="Z76" s="492"/>
      <c r="AA76" s="494" t="s">
        <v>789</v>
      </c>
      <c r="AB76" s="492"/>
      <c r="AC76" s="492"/>
      <c r="AD76" s="492"/>
      <c r="AE76" s="492"/>
      <c r="AF76" s="492"/>
      <c r="AG76" s="492"/>
      <c r="AH76" s="495"/>
      <c r="AI76" s="498"/>
    </row>
    <row r="77" spans="1:35" ht="12.75">
      <c r="A77" s="445" t="s">
        <v>942</v>
      </c>
      <c r="B77" s="490" t="s">
        <v>30</v>
      </c>
      <c r="C77" s="599"/>
      <c r="D77" s="497" t="s">
        <v>58</v>
      </c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4" t="s">
        <v>789</v>
      </c>
      <c r="P77" s="492"/>
      <c r="Q77" s="492"/>
      <c r="R77" s="493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4" t="s">
        <v>791</v>
      </c>
      <c r="AD77" s="492"/>
      <c r="AE77" s="492"/>
      <c r="AF77" s="492"/>
      <c r="AG77" s="492"/>
      <c r="AH77" s="495"/>
      <c r="AI77" s="500"/>
    </row>
    <row r="78" spans="1:35" ht="12.75">
      <c r="A78" s="445" t="s">
        <v>943</v>
      </c>
      <c r="B78" s="501" t="s">
        <v>944</v>
      </c>
      <c r="C78" s="599"/>
      <c r="D78" s="502" t="s">
        <v>58</v>
      </c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  <c r="P78" s="503"/>
      <c r="Q78" s="503"/>
      <c r="R78" s="504"/>
      <c r="S78" s="505" t="s">
        <v>802</v>
      </c>
      <c r="T78" s="503"/>
      <c r="U78" s="503"/>
      <c r="V78" s="503"/>
      <c r="W78" s="503"/>
      <c r="X78" s="503"/>
      <c r="Y78" s="503"/>
      <c r="Z78" s="503"/>
      <c r="AA78" s="503"/>
      <c r="AB78" s="503"/>
      <c r="AC78" s="503"/>
      <c r="AD78" s="503"/>
      <c r="AE78" s="503"/>
      <c r="AF78" s="503"/>
      <c r="AG78" s="503"/>
      <c r="AH78" s="506" t="s">
        <v>789</v>
      </c>
      <c r="AI78" s="507"/>
    </row>
    <row r="79" spans="1:35" ht="13.5" thickBot="1">
      <c r="A79" s="445" t="s">
        <v>945</v>
      </c>
      <c r="B79" s="501" t="s">
        <v>912</v>
      </c>
      <c r="C79" s="599"/>
      <c r="D79" s="508" t="s">
        <v>58</v>
      </c>
      <c r="E79" s="503"/>
      <c r="F79" s="503"/>
      <c r="G79" s="503"/>
      <c r="H79" s="503"/>
      <c r="I79" s="503"/>
      <c r="J79" s="503"/>
      <c r="K79" s="503"/>
      <c r="L79" s="503"/>
      <c r="M79" s="505" t="s">
        <v>802</v>
      </c>
      <c r="N79" s="503"/>
      <c r="O79" s="503"/>
      <c r="P79" s="503"/>
      <c r="Q79" s="503"/>
      <c r="R79" s="504"/>
      <c r="S79" s="503"/>
      <c r="T79" s="503"/>
      <c r="U79" s="503"/>
      <c r="V79" s="503"/>
      <c r="W79" s="503"/>
      <c r="X79" s="503"/>
      <c r="Y79" s="503"/>
      <c r="Z79" s="503"/>
      <c r="AA79" s="505" t="s">
        <v>802</v>
      </c>
      <c r="AB79" s="503"/>
      <c r="AC79" s="503"/>
      <c r="AD79" s="503"/>
      <c r="AE79" s="503"/>
      <c r="AF79" s="503"/>
      <c r="AG79" s="503"/>
      <c r="AH79" s="509"/>
      <c r="AI79" s="510"/>
    </row>
    <row r="80" spans="1:35" ht="12.75">
      <c r="A80" s="511"/>
      <c r="B80" s="512"/>
      <c r="C80" s="513"/>
      <c r="D80" s="514"/>
      <c r="E80" s="515"/>
      <c r="F80" s="515"/>
      <c r="G80" s="515"/>
      <c r="H80" s="515"/>
      <c r="I80" s="515"/>
      <c r="J80" s="515"/>
      <c r="K80" s="515"/>
      <c r="L80" s="515"/>
      <c r="M80" s="515"/>
      <c r="N80" s="515"/>
      <c r="O80" s="515"/>
      <c r="P80" s="515"/>
      <c r="Q80" s="515"/>
      <c r="R80" s="515"/>
      <c r="S80" s="515"/>
      <c r="T80" s="515"/>
      <c r="U80" s="515"/>
      <c r="V80" s="515"/>
      <c r="W80" s="515"/>
      <c r="X80" s="515"/>
      <c r="Y80" s="515"/>
      <c r="Z80" s="515"/>
      <c r="AA80" s="515"/>
      <c r="AB80" s="515"/>
      <c r="AC80" s="515"/>
      <c r="AD80" s="515"/>
      <c r="AE80" s="515"/>
      <c r="AF80" s="515"/>
      <c r="AG80" s="515"/>
      <c r="AH80" s="515"/>
      <c r="AI80" s="515"/>
    </row>
    <row r="81" spans="1:35" ht="12.75">
      <c r="A81" s="516"/>
      <c r="B81" s="517"/>
      <c r="C81" s="518"/>
      <c r="D81" s="519"/>
      <c r="E81" s="520"/>
      <c r="F81" s="520"/>
      <c r="G81" s="520"/>
      <c r="H81" s="520"/>
      <c r="I81" s="520"/>
      <c r="J81" s="520"/>
      <c r="K81" s="520"/>
      <c r="L81" s="520"/>
      <c r="M81" s="520"/>
      <c r="N81" s="520"/>
      <c r="O81" s="520"/>
      <c r="P81" s="520"/>
      <c r="Q81" s="520"/>
      <c r="R81" s="520"/>
      <c r="S81" s="520"/>
      <c r="T81" s="520"/>
      <c r="U81" s="520"/>
      <c r="V81" s="520"/>
      <c r="W81" s="520"/>
      <c r="X81" s="520"/>
      <c r="Y81" s="520"/>
      <c r="Z81" s="520"/>
      <c r="AA81" s="520"/>
      <c r="AB81" s="520"/>
      <c r="AC81" s="520"/>
      <c r="AD81" s="520"/>
      <c r="AE81" s="520"/>
      <c r="AF81" s="520"/>
      <c r="AG81" s="520"/>
      <c r="AH81" s="520"/>
      <c r="AI81" s="520"/>
    </row>
    <row r="82" spans="2:35" ht="12.75">
      <c r="B82" s="521"/>
      <c r="C82" s="522"/>
      <c r="D82" s="523"/>
      <c r="E82" s="523"/>
      <c r="F82" s="523"/>
      <c r="G82" s="52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3"/>
      <c r="AA82" s="523"/>
      <c r="AB82" s="523"/>
      <c r="AC82" s="523"/>
      <c r="AD82" s="523"/>
      <c r="AE82" s="523"/>
      <c r="AF82" s="523"/>
      <c r="AG82" s="523"/>
      <c r="AH82" s="523"/>
      <c r="AI82" s="523"/>
    </row>
    <row r="83" spans="2:35" ht="12.75">
      <c r="B83" s="524"/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5"/>
      <c r="P83" s="525"/>
      <c r="Q83" s="525"/>
      <c r="R83" s="525"/>
      <c r="S83" s="525"/>
      <c r="T83" s="525"/>
      <c r="U83" s="525"/>
      <c r="V83" s="525"/>
      <c r="W83" s="525"/>
      <c r="X83" s="525"/>
      <c r="Y83" s="525"/>
      <c r="Z83" s="525"/>
      <c r="AA83" s="525"/>
      <c r="AB83" s="525"/>
      <c r="AC83" s="525"/>
      <c r="AD83" s="525"/>
      <c r="AE83" s="525"/>
      <c r="AF83" s="525"/>
      <c r="AG83" s="525"/>
      <c r="AH83" s="525"/>
      <c r="AI83" s="526"/>
    </row>
    <row r="84" spans="2:35" ht="12.75">
      <c r="B84" s="527">
        <v>45297</v>
      </c>
      <c r="C84" s="522"/>
      <c r="D84" s="528"/>
      <c r="E84" s="522"/>
      <c r="F84" s="522" t="s">
        <v>946</v>
      </c>
      <c r="G84" s="522"/>
      <c r="H84" s="522"/>
      <c r="I84" s="522"/>
      <c r="J84" s="522"/>
      <c r="K84" s="522"/>
      <c r="L84" s="522"/>
      <c r="M84" s="522"/>
      <c r="N84" s="522"/>
      <c r="O84" s="522"/>
      <c r="P84" s="522"/>
      <c r="Q84" s="522"/>
      <c r="R84" s="522"/>
      <c r="S84" s="522"/>
      <c r="T84" s="522"/>
      <c r="U84" s="522"/>
      <c r="V84" s="522"/>
      <c r="W84" s="522"/>
      <c r="X84" s="522"/>
      <c r="Y84" s="522"/>
      <c r="Z84" s="522"/>
      <c r="AA84" s="522"/>
      <c r="AB84" s="522"/>
      <c r="AC84" s="522"/>
      <c r="AD84" s="522"/>
      <c r="AE84" s="522"/>
      <c r="AF84" s="522"/>
      <c r="AG84" s="522"/>
      <c r="AH84" s="522"/>
      <c r="AI84" s="529"/>
    </row>
    <row r="85" spans="2:35" ht="12.75">
      <c r="B85" s="530" t="s">
        <v>947</v>
      </c>
      <c r="C85" s="522"/>
      <c r="D85" s="531"/>
      <c r="E85" s="522"/>
      <c r="F85" s="532" t="s">
        <v>948</v>
      </c>
      <c r="G85" s="522"/>
      <c r="H85" s="522"/>
      <c r="I85" s="522"/>
      <c r="J85" s="522"/>
      <c r="K85" s="522"/>
      <c r="L85" s="522"/>
      <c r="M85" s="522"/>
      <c r="N85" s="522"/>
      <c r="O85" s="522"/>
      <c r="P85" s="522"/>
      <c r="Q85" s="522"/>
      <c r="R85" s="522"/>
      <c r="S85" s="522"/>
      <c r="T85" s="522"/>
      <c r="U85" s="522"/>
      <c r="V85" s="522"/>
      <c r="W85" s="522"/>
      <c r="X85" s="522"/>
      <c r="Y85" s="522"/>
      <c r="Z85" s="522"/>
      <c r="AA85" s="522"/>
      <c r="AB85" s="522"/>
      <c r="AC85" s="522"/>
      <c r="AD85" s="522"/>
      <c r="AE85" s="522"/>
      <c r="AF85" s="522"/>
      <c r="AG85" s="522"/>
      <c r="AH85" s="522"/>
      <c r="AI85" s="529"/>
    </row>
    <row r="86" spans="2:35" ht="12.75">
      <c r="B86" s="533" t="s">
        <v>789</v>
      </c>
      <c r="C86" s="522"/>
      <c r="D86" s="522" t="s">
        <v>949</v>
      </c>
      <c r="E86" s="522"/>
      <c r="F86" s="522"/>
      <c r="G86" s="518"/>
      <c r="H86" s="518"/>
      <c r="I86" s="518"/>
      <c r="J86" s="518"/>
      <c r="K86" s="518"/>
      <c r="L86" s="518"/>
      <c r="M86" s="518"/>
      <c r="N86" s="518"/>
      <c r="O86" s="518"/>
      <c r="P86" s="518"/>
      <c r="Q86" s="518"/>
      <c r="R86" s="518"/>
      <c r="S86" s="518"/>
      <c r="T86" s="522"/>
      <c r="U86" s="522"/>
      <c r="V86" s="522"/>
      <c r="W86" s="532"/>
      <c r="X86" s="522"/>
      <c r="Y86" s="522"/>
      <c r="Z86" s="522"/>
      <c r="AA86" s="522"/>
      <c r="AB86" s="522"/>
      <c r="AC86" s="522"/>
      <c r="AD86" s="522"/>
      <c r="AE86" s="522"/>
      <c r="AF86" s="522"/>
      <c r="AG86" s="522"/>
      <c r="AH86" s="522"/>
      <c r="AI86" s="529"/>
    </row>
    <row r="87" spans="2:35" ht="12.75">
      <c r="B87" s="533" t="s">
        <v>802</v>
      </c>
      <c r="C87" s="522"/>
      <c r="D87" s="522" t="s">
        <v>950</v>
      </c>
      <c r="E87" s="522"/>
      <c r="F87" s="522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22"/>
      <c r="U87" s="522"/>
      <c r="V87" s="522"/>
      <c r="W87" s="522"/>
      <c r="X87" s="522"/>
      <c r="Y87" s="522"/>
      <c r="Z87" s="522"/>
      <c r="AA87" s="522"/>
      <c r="AB87" s="522"/>
      <c r="AC87" s="522"/>
      <c r="AD87" s="522"/>
      <c r="AE87" s="522"/>
      <c r="AF87" s="522"/>
      <c r="AG87" s="522"/>
      <c r="AH87" s="522"/>
      <c r="AI87" s="529"/>
    </row>
    <row r="88" spans="2:35" ht="12.75">
      <c r="B88" s="534" t="s">
        <v>791</v>
      </c>
      <c r="C88" s="522"/>
      <c r="D88" s="522" t="s">
        <v>951</v>
      </c>
      <c r="E88" s="522"/>
      <c r="F88" s="522"/>
      <c r="G88" s="518"/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18"/>
      <c r="S88" s="518"/>
      <c r="T88" s="522"/>
      <c r="U88" s="522"/>
      <c r="V88" s="522"/>
      <c r="W88" s="522"/>
      <c r="X88" s="522"/>
      <c r="Y88" s="522"/>
      <c r="Z88" s="522"/>
      <c r="AA88" s="522"/>
      <c r="AB88" s="522"/>
      <c r="AC88" s="522"/>
      <c r="AD88" s="522"/>
      <c r="AE88" s="522"/>
      <c r="AF88" s="522"/>
      <c r="AG88" s="522"/>
      <c r="AH88" s="522"/>
      <c r="AI88" s="529"/>
    </row>
    <row r="89" spans="2:35" ht="12.75">
      <c r="B89" s="533" t="s">
        <v>786</v>
      </c>
      <c r="C89" s="522"/>
      <c r="D89" s="522" t="s">
        <v>952</v>
      </c>
      <c r="E89" s="522"/>
      <c r="F89" s="522"/>
      <c r="G89" s="518"/>
      <c r="H89" s="518"/>
      <c r="I89" s="518"/>
      <c r="J89" s="518"/>
      <c r="K89" s="518"/>
      <c r="L89" s="518"/>
      <c r="M89" s="518"/>
      <c r="N89" s="518"/>
      <c r="O89" s="518"/>
      <c r="P89" s="518"/>
      <c r="Q89" s="518"/>
      <c r="R89" s="518"/>
      <c r="S89" s="518"/>
      <c r="T89" s="522"/>
      <c r="U89" s="522"/>
      <c r="V89" s="522"/>
      <c r="W89" s="522"/>
      <c r="X89" s="522"/>
      <c r="Y89" s="522"/>
      <c r="Z89" s="522"/>
      <c r="AA89" s="522"/>
      <c r="AB89" s="522"/>
      <c r="AC89" s="522"/>
      <c r="AD89" s="522"/>
      <c r="AE89" s="522"/>
      <c r="AF89" s="522"/>
      <c r="AG89" s="522"/>
      <c r="AH89" s="522"/>
      <c r="AI89" s="529"/>
    </row>
    <row r="90" spans="2:35" ht="12.75">
      <c r="B90" s="533" t="s">
        <v>797</v>
      </c>
      <c r="C90" s="522"/>
      <c r="D90" s="522" t="s">
        <v>953</v>
      </c>
      <c r="E90" s="522"/>
      <c r="F90" s="522"/>
      <c r="G90" s="518"/>
      <c r="H90" s="518"/>
      <c r="I90" s="518"/>
      <c r="J90" s="518"/>
      <c r="K90" s="518"/>
      <c r="L90" s="518"/>
      <c r="M90" s="518"/>
      <c r="N90" s="518"/>
      <c r="O90" s="518"/>
      <c r="P90" s="518"/>
      <c r="Q90" s="518"/>
      <c r="R90" s="518"/>
      <c r="S90" s="518"/>
      <c r="T90" s="522"/>
      <c r="U90" s="522"/>
      <c r="V90" s="522"/>
      <c r="W90" s="522"/>
      <c r="X90" s="522"/>
      <c r="Y90" s="522"/>
      <c r="Z90" s="522"/>
      <c r="AA90" s="522"/>
      <c r="AB90" s="522"/>
      <c r="AC90" s="522"/>
      <c r="AD90" s="522"/>
      <c r="AE90" s="522"/>
      <c r="AF90" s="522"/>
      <c r="AG90" s="522"/>
      <c r="AH90" s="522"/>
      <c r="AI90" s="529"/>
    </row>
    <row r="91" spans="2:35" ht="12.75">
      <c r="B91" s="535" t="s">
        <v>954</v>
      </c>
      <c r="C91" s="536"/>
      <c r="D91" s="537" t="s">
        <v>955</v>
      </c>
      <c r="E91" s="536"/>
      <c r="F91" s="536"/>
      <c r="G91" s="538"/>
      <c r="H91" s="538"/>
      <c r="I91" s="538"/>
      <c r="J91" s="538"/>
      <c r="K91" s="538"/>
      <c r="L91" s="538"/>
      <c r="M91" s="538"/>
      <c r="N91" s="538"/>
      <c r="O91" s="538"/>
      <c r="P91" s="538"/>
      <c r="Q91" s="538"/>
      <c r="R91" s="538"/>
      <c r="S91" s="538"/>
      <c r="T91" s="536"/>
      <c r="U91" s="536"/>
      <c r="V91" s="536"/>
      <c r="W91" s="536"/>
      <c r="X91" s="536"/>
      <c r="Y91" s="536"/>
      <c r="Z91" s="536"/>
      <c r="AA91" s="536"/>
      <c r="AB91" s="536"/>
      <c r="AC91" s="536"/>
      <c r="AD91" s="536"/>
      <c r="AE91" s="536"/>
      <c r="AF91" s="536"/>
      <c r="AG91" s="536"/>
      <c r="AH91" s="536"/>
      <c r="AI91" s="539"/>
    </row>
  </sheetData>
  <sheetProtection/>
  <mergeCells count="9">
    <mergeCell ref="C43:C56"/>
    <mergeCell ref="C57:C63"/>
    <mergeCell ref="C67:C79"/>
    <mergeCell ref="C6:C8"/>
    <mergeCell ref="C9:C17"/>
    <mergeCell ref="C18:C20"/>
    <mergeCell ref="C21:C29"/>
    <mergeCell ref="C30:C38"/>
    <mergeCell ref="C39:C42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2B800"/>
  </sheetPr>
  <dimension ref="A2:G78"/>
  <sheetViews>
    <sheetView zoomScalePageLayoutView="0" workbookViewId="0" topLeftCell="A46">
      <selection activeCell="I79" sqref="I79"/>
    </sheetView>
  </sheetViews>
  <sheetFormatPr defaultColWidth="9.00390625" defaultRowHeight="12.75"/>
  <cols>
    <col min="1" max="1" width="3.125" style="36" customWidth="1"/>
    <col min="2" max="2" width="18.375" style="36" customWidth="1"/>
    <col min="3" max="3" width="40.75390625" style="36" bestFit="1" customWidth="1"/>
    <col min="4" max="4" width="8.875" style="36" customWidth="1"/>
    <col min="5" max="5" width="23.875" style="36" customWidth="1"/>
    <col min="6" max="16384" width="9.125" style="36" customWidth="1"/>
  </cols>
  <sheetData>
    <row r="1" ht="13.5" thickBot="1"/>
    <row r="2" spans="1:5" ht="18.75" thickBot="1">
      <c r="A2" s="360"/>
      <c r="B2" s="578" t="s">
        <v>427</v>
      </c>
      <c r="C2" s="579"/>
      <c r="D2" s="579"/>
      <c r="E2" s="580"/>
    </row>
    <row r="3" spans="1:5" ht="18">
      <c r="A3" s="149"/>
      <c r="B3" s="55"/>
      <c r="C3" s="56"/>
      <c r="D3" s="56"/>
      <c r="E3" s="359" t="s">
        <v>774</v>
      </c>
    </row>
    <row r="4" spans="1:5" ht="15.75">
      <c r="A4" s="149"/>
      <c r="B4" s="151" t="s">
        <v>22</v>
      </c>
      <c r="C4" s="57" t="s">
        <v>69</v>
      </c>
      <c r="D4" s="57" t="s">
        <v>80</v>
      </c>
      <c r="E4" s="150" t="s">
        <v>82</v>
      </c>
    </row>
    <row r="5" spans="1:5" ht="26.25">
      <c r="A5" s="352"/>
      <c r="B5" s="152" t="s">
        <v>761</v>
      </c>
      <c r="C5" s="153"/>
      <c r="D5" s="154"/>
      <c r="E5" s="155"/>
    </row>
    <row r="6" spans="1:5" ht="12.75">
      <c r="A6" s="352"/>
      <c r="B6" s="347" t="s">
        <v>154</v>
      </c>
      <c r="C6" s="43" t="s">
        <v>679</v>
      </c>
      <c r="D6" s="59">
        <v>810</v>
      </c>
      <c r="E6" s="156" t="s">
        <v>38</v>
      </c>
    </row>
    <row r="7" spans="1:5" ht="12.75">
      <c r="A7" s="352"/>
      <c r="B7" s="348" t="s">
        <v>154</v>
      </c>
      <c r="C7" s="43" t="s">
        <v>628</v>
      </c>
      <c r="D7" s="59">
        <v>650</v>
      </c>
      <c r="E7" s="156" t="s">
        <v>627</v>
      </c>
    </row>
    <row r="8" spans="1:5" ht="12.75">
      <c r="A8" s="352"/>
      <c r="B8" s="349" t="s">
        <v>344</v>
      </c>
      <c r="C8" s="112" t="s">
        <v>668</v>
      </c>
      <c r="D8" s="113">
        <v>256</v>
      </c>
      <c r="E8" s="157" t="s">
        <v>597</v>
      </c>
    </row>
    <row r="9" spans="1:5" ht="12.75" customHeight="1">
      <c r="A9" s="163"/>
      <c r="B9" s="342"/>
      <c r="C9" s="342"/>
      <c r="D9" s="343"/>
      <c r="E9" s="344"/>
    </row>
    <row r="10" spans="1:5" ht="15.75" customHeight="1">
      <c r="A10" s="355"/>
      <c r="B10" s="152" t="s">
        <v>762</v>
      </c>
      <c r="C10" s="153"/>
      <c r="D10" s="154"/>
      <c r="E10" s="161"/>
    </row>
    <row r="11" spans="1:5" ht="12.75">
      <c r="A11" s="352"/>
      <c r="B11" s="347" t="s">
        <v>39</v>
      </c>
      <c r="C11" s="43" t="s">
        <v>40</v>
      </c>
      <c r="D11" s="59">
        <v>4448</v>
      </c>
      <c r="E11" s="156" t="s">
        <v>667</v>
      </c>
    </row>
    <row r="12" spans="1:5" ht="12.75">
      <c r="A12" s="355"/>
      <c r="B12" s="60"/>
      <c r="C12" s="60"/>
      <c r="D12" s="58"/>
      <c r="E12" s="361"/>
    </row>
    <row r="13" spans="1:5" ht="15.75">
      <c r="A13" s="352"/>
      <c r="B13" s="152" t="s">
        <v>763</v>
      </c>
      <c r="C13" s="153"/>
      <c r="D13" s="154"/>
      <c r="E13" s="155"/>
    </row>
    <row r="14" spans="1:5" ht="12.75">
      <c r="A14" s="355"/>
      <c r="B14" s="347" t="s">
        <v>39</v>
      </c>
      <c r="C14" s="43" t="s">
        <v>41</v>
      </c>
      <c r="D14" s="59">
        <v>216</v>
      </c>
      <c r="E14" s="156" t="s">
        <v>666</v>
      </c>
    </row>
    <row r="15" spans="1:5" ht="12.75">
      <c r="A15" s="163"/>
      <c r="B15" s="342"/>
      <c r="C15" s="342"/>
      <c r="D15" s="343"/>
      <c r="E15" s="344"/>
    </row>
    <row r="16" spans="1:5" ht="15.75">
      <c r="A16" s="355"/>
      <c r="B16" s="152" t="s">
        <v>764</v>
      </c>
      <c r="C16" s="153"/>
      <c r="D16" s="154"/>
      <c r="E16" s="161"/>
    </row>
    <row r="17" spans="1:5" ht="12.75">
      <c r="A17" s="355"/>
      <c r="B17" s="347" t="s">
        <v>313</v>
      </c>
      <c r="C17" s="43" t="s">
        <v>42</v>
      </c>
      <c r="D17" s="59">
        <v>1810</v>
      </c>
      <c r="E17" s="156" t="s">
        <v>665</v>
      </c>
    </row>
    <row r="18" spans="1:5" ht="12.75">
      <c r="A18" s="163"/>
      <c r="B18" s="342"/>
      <c r="C18" s="342"/>
      <c r="D18" s="343"/>
      <c r="E18" s="344"/>
    </row>
    <row r="19" spans="1:5" ht="15.75">
      <c r="A19" s="352"/>
      <c r="B19" s="152" t="s">
        <v>765</v>
      </c>
      <c r="C19" s="153"/>
      <c r="D19" s="154" t="s">
        <v>51</v>
      </c>
      <c r="E19" s="155"/>
    </row>
    <row r="20" spans="1:5" ht="12.75">
      <c r="A20" s="352"/>
      <c r="B20" s="347" t="s">
        <v>117</v>
      </c>
      <c r="C20" s="43" t="s">
        <v>599</v>
      </c>
      <c r="D20" s="59">
        <v>457</v>
      </c>
      <c r="E20" s="156" t="s">
        <v>598</v>
      </c>
    </row>
    <row r="21" spans="1:5" ht="12.75">
      <c r="A21" s="352"/>
      <c r="B21" s="348" t="s">
        <v>117</v>
      </c>
      <c r="C21" s="43" t="s">
        <v>70</v>
      </c>
      <c r="D21" s="59">
        <v>117</v>
      </c>
      <c r="E21" s="156" t="s">
        <v>663</v>
      </c>
    </row>
    <row r="22" spans="1:5" ht="12.75">
      <c r="A22" s="352"/>
      <c r="B22" s="348" t="s">
        <v>117</v>
      </c>
      <c r="C22" s="43" t="s">
        <v>71</v>
      </c>
      <c r="D22" s="59">
        <v>1141</v>
      </c>
      <c r="E22" s="156" t="s">
        <v>663</v>
      </c>
    </row>
    <row r="23" spans="1:5" ht="12.75">
      <c r="A23" s="352"/>
      <c r="B23" s="348" t="s">
        <v>117</v>
      </c>
      <c r="C23" s="43" t="s">
        <v>72</v>
      </c>
      <c r="D23" s="59">
        <v>317</v>
      </c>
      <c r="E23" s="156" t="s">
        <v>662</v>
      </c>
    </row>
    <row r="24" spans="1:5" ht="12.75">
      <c r="A24" s="352"/>
      <c r="B24" s="392" t="s">
        <v>117</v>
      </c>
      <c r="C24" s="393" t="s">
        <v>675</v>
      </c>
      <c r="D24" s="358">
        <v>1976</v>
      </c>
      <c r="E24" s="156" t="s">
        <v>601</v>
      </c>
    </row>
    <row r="25" spans="1:5" ht="12.75">
      <c r="A25" s="352"/>
      <c r="B25" s="348" t="s">
        <v>118</v>
      </c>
      <c r="C25" s="43" t="s">
        <v>676</v>
      </c>
      <c r="D25" s="59">
        <v>619</v>
      </c>
      <c r="E25" s="160" t="s">
        <v>661</v>
      </c>
    </row>
    <row r="26" spans="1:5" ht="12.75">
      <c r="A26" s="352"/>
      <c r="B26" s="348" t="s">
        <v>105</v>
      </c>
      <c r="C26" s="43" t="s">
        <v>677</v>
      </c>
      <c r="D26" s="59">
        <v>927</v>
      </c>
      <c r="E26" s="156" t="s">
        <v>660</v>
      </c>
    </row>
    <row r="27" spans="1:5" ht="12.75">
      <c r="A27" s="352"/>
      <c r="B27" s="348" t="s">
        <v>116</v>
      </c>
      <c r="C27" s="43" t="s">
        <v>659</v>
      </c>
      <c r="D27" s="59">
        <v>235</v>
      </c>
      <c r="E27" s="156" t="s">
        <v>73</v>
      </c>
    </row>
    <row r="28" spans="1:5" ht="12.75">
      <c r="A28" s="162"/>
      <c r="B28" s="342"/>
      <c r="C28" s="342"/>
      <c r="D28" s="343"/>
      <c r="E28" s="342"/>
    </row>
    <row r="29" spans="1:5" ht="15.75" customHeight="1">
      <c r="A29" s="352"/>
      <c r="B29" s="350" t="s">
        <v>766</v>
      </c>
      <c r="C29" s="345"/>
      <c r="D29" s="59"/>
      <c r="E29" s="43"/>
    </row>
    <row r="30" spans="1:5" ht="12.75">
      <c r="A30" s="352"/>
      <c r="B30" s="166" t="s">
        <v>327</v>
      </c>
      <c r="C30" s="35" t="s">
        <v>600</v>
      </c>
      <c r="D30" s="42">
        <v>231</v>
      </c>
      <c r="E30" s="35" t="s">
        <v>606</v>
      </c>
    </row>
    <row r="31" spans="1:5" ht="12.75">
      <c r="A31" s="352"/>
      <c r="B31" s="348" t="s">
        <v>128</v>
      </c>
      <c r="C31" s="43" t="s">
        <v>74</v>
      </c>
      <c r="D31" s="59">
        <v>2564</v>
      </c>
      <c r="E31" s="160" t="s">
        <v>656</v>
      </c>
    </row>
    <row r="32" spans="1:5" ht="12.75">
      <c r="A32" s="352"/>
      <c r="B32" s="348" t="s">
        <v>128</v>
      </c>
      <c r="C32" s="43" t="s">
        <v>678</v>
      </c>
      <c r="D32" s="59">
        <v>1641</v>
      </c>
      <c r="E32" s="160" t="s">
        <v>657</v>
      </c>
    </row>
    <row r="33" spans="1:5" s="41" customFormat="1" ht="12.75">
      <c r="A33" s="353"/>
      <c r="B33" s="348" t="s">
        <v>129</v>
      </c>
      <c r="C33" s="43" t="s">
        <v>658</v>
      </c>
      <c r="D33" s="59">
        <v>849</v>
      </c>
      <c r="E33" s="156" t="s">
        <v>664</v>
      </c>
    </row>
    <row r="34" spans="1:5" ht="12.75">
      <c r="A34" s="163"/>
      <c r="B34" s="342"/>
      <c r="C34" s="342"/>
      <c r="D34" s="343"/>
      <c r="E34" s="344"/>
    </row>
    <row r="35" spans="1:5" ht="15.75" customHeight="1">
      <c r="A35" s="355"/>
      <c r="B35" s="152" t="s">
        <v>767</v>
      </c>
      <c r="C35" s="153"/>
      <c r="D35" s="154"/>
      <c r="E35" s="155"/>
    </row>
    <row r="36" spans="1:5" ht="12.75" customHeight="1">
      <c r="A36" s="352"/>
      <c r="B36" s="347" t="s">
        <v>252</v>
      </c>
      <c r="C36" s="43" t="s">
        <v>653</v>
      </c>
      <c r="D36" s="59">
        <v>203</v>
      </c>
      <c r="E36" s="156" t="s">
        <v>650</v>
      </c>
    </row>
    <row r="37" spans="1:5" ht="12.75">
      <c r="A37" s="352"/>
      <c r="B37" s="348" t="s">
        <v>252</v>
      </c>
      <c r="C37" s="43" t="s">
        <v>654</v>
      </c>
      <c r="D37" s="59">
        <v>678</v>
      </c>
      <c r="E37" s="156" t="s">
        <v>651</v>
      </c>
    </row>
    <row r="38" spans="1:5" ht="12.75">
      <c r="A38" s="352"/>
      <c r="B38" s="349" t="s">
        <v>252</v>
      </c>
      <c r="C38" s="112" t="s">
        <v>655</v>
      </c>
      <c r="D38" s="113">
        <v>383</v>
      </c>
      <c r="E38" s="157" t="s">
        <v>652</v>
      </c>
    </row>
    <row r="39" spans="1:5" ht="12.75">
      <c r="A39" s="352"/>
      <c r="B39" s="348" t="s">
        <v>252</v>
      </c>
      <c r="C39" s="43" t="s">
        <v>607</v>
      </c>
      <c r="D39" s="59">
        <v>404</v>
      </c>
      <c r="E39" s="156" t="s">
        <v>649</v>
      </c>
    </row>
    <row r="40" spans="1:5" ht="12.75">
      <c r="A40" s="352"/>
      <c r="B40" s="348" t="s">
        <v>246</v>
      </c>
      <c r="C40" s="43" t="s">
        <v>605</v>
      </c>
      <c r="D40" s="59">
        <v>735</v>
      </c>
      <c r="E40" s="156" t="s">
        <v>648</v>
      </c>
    </row>
    <row r="41" spans="1:5" ht="12.75">
      <c r="A41" s="352"/>
      <c r="B41" s="348" t="s">
        <v>247</v>
      </c>
      <c r="C41" s="43" t="s">
        <v>609</v>
      </c>
      <c r="D41" s="59">
        <v>945</v>
      </c>
      <c r="E41" s="156" t="s">
        <v>608</v>
      </c>
    </row>
    <row r="42" spans="1:5" ht="12.75">
      <c r="A42" s="352"/>
      <c r="B42" s="342"/>
      <c r="C42" s="342"/>
      <c r="D42" s="343"/>
      <c r="E42" s="344"/>
    </row>
    <row r="43" spans="1:5" ht="15.75" customHeight="1">
      <c r="A43" s="352"/>
      <c r="B43" s="351" t="s">
        <v>768</v>
      </c>
      <c r="C43" s="43"/>
      <c r="D43" s="59"/>
      <c r="E43" s="156"/>
    </row>
    <row r="44" spans="1:5" ht="12.75">
      <c r="A44" s="352"/>
      <c r="B44" s="348" t="s">
        <v>232</v>
      </c>
      <c r="C44" s="43" t="s">
        <v>75</v>
      </c>
      <c r="D44" s="59">
        <v>765</v>
      </c>
      <c r="E44" s="156" t="s">
        <v>669</v>
      </c>
    </row>
    <row r="45" spans="1:5" ht="12.75">
      <c r="A45" s="352"/>
      <c r="B45" s="348" t="s">
        <v>232</v>
      </c>
      <c r="C45" s="43" t="s">
        <v>610</v>
      </c>
      <c r="D45" s="59">
        <v>371</v>
      </c>
      <c r="E45" s="156" t="s">
        <v>612</v>
      </c>
    </row>
    <row r="46" spans="1:5" ht="12.75">
      <c r="A46" s="352"/>
      <c r="B46" s="392" t="s">
        <v>232</v>
      </c>
      <c r="C46" s="393" t="s">
        <v>670</v>
      </c>
      <c r="D46" s="59">
        <v>292</v>
      </c>
      <c r="E46" s="156" t="s">
        <v>612</v>
      </c>
    </row>
    <row r="47" spans="1:5" ht="12.75">
      <c r="A47" s="352"/>
      <c r="B47" s="392" t="s">
        <v>232</v>
      </c>
      <c r="C47" s="393" t="s">
        <v>611</v>
      </c>
      <c r="D47" s="59">
        <v>103</v>
      </c>
      <c r="E47" s="156" t="s">
        <v>613</v>
      </c>
    </row>
    <row r="48" spans="1:5" ht="12.75">
      <c r="A48" s="352"/>
      <c r="B48" s="392" t="s">
        <v>232</v>
      </c>
      <c r="C48" s="393" t="s">
        <v>614</v>
      </c>
      <c r="D48" s="59">
        <v>240</v>
      </c>
      <c r="E48" s="156" t="s">
        <v>647</v>
      </c>
    </row>
    <row r="49" spans="1:5" ht="12.75">
      <c r="A49" s="352"/>
      <c r="B49" s="392" t="s">
        <v>232</v>
      </c>
      <c r="C49" s="393" t="s">
        <v>615</v>
      </c>
      <c r="D49" s="59">
        <v>208</v>
      </c>
      <c r="E49" s="156" t="s">
        <v>616</v>
      </c>
    </row>
    <row r="50" spans="1:5" ht="12.75">
      <c r="A50" s="357"/>
      <c r="B50" s="342"/>
      <c r="C50" s="342"/>
      <c r="D50" s="343"/>
      <c r="E50" s="344"/>
    </row>
    <row r="51" spans="1:5" ht="15.75" customHeight="1">
      <c r="A51" s="355"/>
      <c r="B51" s="152" t="s">
        <v>769</v>
      </c>
      <c r="C51" s="346"/>
      <c r="D51" s="154"/>
      <c r="E51" s="155"/>
    </row>
    <row r="52" spans="1:5" ht="12.75">
      <c r="A52" s="352"/>
      <c r="B52" s="347" t="s">
        <v>162</v>
      </c>
      <c r="C52" s="43" t="s">
        <v>623</v>
      </c>
      <c r="D52" s="59">
        <v>1944</v>
      </c>
      <c r="E52" s="156" t="s">
        <v>622</v>
      </c>
    </row>
    <row r="53" spans="1:5" ht="12.75">
      <c r="A53" s="352"/>
      <c r="B53" s="348" t="s">
        <v>169</v>
      </c>
      <c r="C53" s="43" t="s">
        <v>621</v>
      </c>
      <c r="D53" s="59">
        <v>1056</v>
      </c>
      <c r="E53" s="156" t="s">
        <v>646</v>
      </c>
    </row>
    <row r="54" spans="1:5" ht="12.75">
      <c r="A54" s="352"/>
      <c r="B54" s="348" t="s">
        <v>170</v>
      </c>
      <c r="C54" s="43" t="s">
        <v>625</v>
      </c>
      <c r="D54" s="59">
        <v>1301</v>
      </c>
      <c r="E54" s="156" t="s">
        <v>624</v>
      </c>
    </row>
    <row r="55" spans="1:5" ht="12.75">
      <c r="A55" s="352"/>
      <c r="B55" s="348" t="s">
        <v>172</v>
      </c>
      <c r="C55" s="43" t="s">
        <v>618</v>
      </c>
      <c r="D55" s="59">
        <v>3124</v>
      </c>
      <c r="E55" s="156" t="s">
        <v>619</v>
      </c>
    </row>
    <row r="56" spans="1:5" ht="12.75">
      <c r="A56" s="352"/>
      <c r="B56" s="348" t="s">
        <v>171</v>
      </c>
      <c r="C56" s="43" t="s">
        <v>620</v>
      </c>
      <c r="D56" s="59">
        <v>945</v>
      </c>
      <c r="E56" s="156" t="s">
        <v>629</v>
      </c>
    </row>
    <row r="57" spans="1:5" ht="12.75">
      <c r="A57" s="352"/>
      <c r="B57" s="348" t="s">
        <v>191</v>
      </c>
      <c r="C57" s="43" t="s">
        <v>631</v>
      </c>
      <c r="D57" s="59">
        <v>2315</v>
      </c>
      <c r="E57" s="156" t="s">
        <v>630</v>
      </c>
    </row>
    <row r="58" spans="1:5" ht="12.75">
      <c r="A58" s="162"/>
      <c r="B58" s="342"/>
      <c r="C58" s="342"/>
      <c r="D58" s="343"/>
      <c r="E58" s="344"/>
    </row>
    <row r="59" spans="1:5" ht="15.75" customHeight="1">
      <c r="A59" s="352"/>
      <c r="B59" s="350" t="s">
        <v>770</v>
      </c>
      <c r="C59" s="43"/>
      <c r="D59" s="59"/>
      <c r="E59" s="156"/>
    </row>
    <row r="60" spans="1:5" ht="12.75">
      <c r="A60" s="352"/>
      <c r="B60" s="348" t="s">
        <v>184</v>
      </c>
      <c r="C60" s="43" t="s">
        <v>173</v>
      </c>
      <c r="D60" s="59">
        <v>3200</v>
      </c>
      <c r="E60" s="156" t="s">
        <v>626</v>
      </c>
    </row>
    <row r="61" spans="1:5" ht="12.75">
      <c r="A61" s="352"/>
      <c r="B61" s="349" t="s">
        <v>343</v>
      </c>
      <c r="C61" s="112" t="s">
        <v>173</v>
      </c>
      <c r="D61" s="113">
        <v>3100</v>
      </c>
      <c r="E61" s="157" t="s">
        <v>632</v>
      </c>
    </row>
    <row r="62" spans="1:5" ht="12.75">
      <c r="A62" s="163"/>
      <c r="B62" s="342"/>
      <c r="C62" s="342"/>
      <c r="D62" s="343"/>
      <c r="E62" s="344"/>
    </row>
    <row r="63" spans="1:5" ht="15.75" customHeight="1">
      <c r="A63" s="355"/>
      <c r="B63" s="152" t="s">
        <v>771</v>
      </c>
      <c r="C63" s="153"/>
      <c r="D63" s="154"/>
      <c r="E63" s="155"/>
    </row>
    <row r="64" spans="1:5" ht="12.75">
      <c r="A64" s="352"/>
      <c r="B64" s="347" t="s">
        <v>301</v>
      </c>
      <c r="C64" s="43" t="s">
        <v>634</v>
      </c>
      <c r="D64" s="59">
        <v>652</v>
      </c>
      <c r="E64" s="156" t="s">
        <v>633</v>
      </c>
    </row>
    <row r="65" spans="1:5" ht="12.75" customHeight="1">
      <c r="A65" s="352"/>
      <c r="B65" s="394" t="s">
        <v>467</v>
      </c>
      <c r="C65" s="393" t="s">
        <v>642</v>
      </c>
      <c r="D65" s="59">
        <v>2728</v>
      </c>
      <c r="E65" s="156" t="s">
        <v>641</v>
      </c>
    </row>
    <row r="66" spans="1:5" ht="12.75">
      <c r="A66" s="352"/>
      <c r="B66" s="348" t="s">
        <v>195</v>
      </c>
      <c r="C66" s="43" t="s">
        <v>636</v>
      </c>
      <c r="D66" s="59">
        <v>992</v>
      </c>
      <c r="E66" s="156" t="s">
        <v>635</v>
      </c>
    </row>
    <row r="67" spans="1:5" ht="12.75">
      <c r="A67" s="162"/>
      <c r="B67" s="342"/>
      <c r="C67" s="342"/>
      <c r="D67" s="343"/>
      <c r="E67" s="344"/>
    </row>
    <row r="68" spans="1:5" ht="15.75" customHeight="1">
      <c r="A68" s="352"/>
      <c r="B68" s="350" t="s">
        <v>772</v>
      </c>
      <c r="C68" s="43"/>
      <c r="D68" s="59"/>
      <c r="E68" s="156"/>
    </row>
    <row r="69" spans="1:5" ht="12.75" customHeight="1">
      <c r="A69" s="352"/>
      <c r="B69" s="348" t="s">
        <v>214</v>
      </c>
      <c r="C69" s="43" t="s">
        <v>671</v>
      </c>
      <c r="D69" s="59">
        <v>674</v>
      </c>
      <c r="E69" s="156" t="s">
        <v>672</v>
      </c>
    </row>
    <row r="70" spans="1:5" ht="12.75">
      <c r="A70" s="352"/>
      <c r="B70" s="349" t="s">
        <v>330</v>
      </c>
      <c r="C70" s="112" t="s">
        <v>173</v>
      </c>
      <c r="D70" s="113">
        <v>1379</v>
      </c>
      <c r="E70" s="157" t="s">
        <v>637</v>
      </c>
    </row>
    <row r="71" spans="1:5" ht="12.75">
      <c r="A71" s="352"/>
      <c r="B71" s="348" t="s">
        <v>199</v>
      </c>
      <c r="C71" s="43" t="s">
        <v>76</v>
      </c>
      <c r="D71" s="59">
        <v>1105</v>
      </c>
      <c r="E71" s="156" t="s">
        <v>638</v>
      </c>
    </row>
    <row r="72" spans="1:5" ht="12.75">
      <c r="A72" s="352"/>
      <c r="B72" s="348" t="s">
        <v>217</v>
      </c>
      <c r="C72" s="43" t="s">
        <v>640</v>
      </c>
      <c r="D72" s="59">
        <v>389</v>
      </c>
      <c r="E72" s="156" t="s">
        <v>639</v>
      </c>
    </row>
    <row r="73" spans="1:5" ht="12.75">
      <c r="A73" s="357"/>
      <c r="B73" s="342"/>
      <c r="C73" s="342"/>
      <c r="D73" s="343"/>
      <c r="E73" s="344"/>
    </row>
    <row r="74" spans="1:5" ht="15.75" customHeight="1">
      <c r="A74" s="352"/>
      <c r="B74" s="152" t="s">
        <v>773</v>
      </c>
      <c r="C74" s="153"/>
      <c r="D74" s="158"/>
      <c r="E74" s="159"/>
    </row>
    <row r="75" spans="1:5" ht="12.75">
      <c r="A75" s="356"/>
      <c r="B75" s="347" t="s">
        <v>289</v>
      </c>
      <c r="C75" s="43" t="s">
        <v>645</v>
      </c>
      <c r="D75" s="59">
        <v>1626</v>
      </c>
      <c r="E75" s="156" t="s">
        <v>644</v>
      </c>
    </row>
    <row r="76" spans="1:5" ht="12.75">
      <c r="A76" s="354"/>
      <c r="B76" s="362"/>
      <c r="C76" s="363"/>
      <c r="D76" s="154"/>
      <c r="E76" s="155"/>
    </row>
    <row r="77" spans="1:5" ht="13.5" thickBot="1">
      <c r="A77" s="354"/>
      <c r="B77" s="367" t="s">
        <v>673</v>
      </c>
      <c r="C77" s="368"/>
      <c r="D77" s="369">
        <f>SUM(D6:D76)</f>
        <v>51121</v>
      </c>
      <c r="E77" s="364"/>
    </row>
    <row r="78" spans="1:7" ht="13.5" thickBot="1">
      <c r="A78" s="366"/>
      <c r="B78" s="296" t="s">
        <v>674</v>
      </c>
      <c r="C78" s="370"/>
      <c r="D78" s="371">
        <v>102242</v>
      </c>
      <c r="E78" s="365"/>
      <c r="F78" s="65"/>
      <c r="G78" s="65"/>
    </row>
  </sheetData>
  <sheetProtection/>
  <mergeCells count="1">
    <mergeCell ref="B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  <headerFooter scaleWithDoc="0"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E20"/>
  <sheetViews>
    <sheetView zoomScalePageLayoutView="0" workbookViewId="0" topLeftCell="B1">
      <selection activeCell="B23" sqref="B23"/>
    </sheetView>
  </sheetViews>
  <sheetFormatPr defaultColWidth="9.00390625" defaultRowHeight="12.75"/>
  <cols>
    <col min="1" max="1" width="9.625" style="0" hidden="1" customWidth="1"/>
    <col min="2" max="2" width="41.625" style="0" customWidth="1"/>
    <col min="3" max="3" width="50.375" style="0" customWidth="1"/>
  </cols>
  <sheetData>
    <row r="2" spans="2:5" ht="18">
      <c r="B2" s="145" t="s">
        <v>511</v>
      </c>
      <c r="C2" s="146"/>
      <c r="D2" s="212"/>
      <c r="E2" s="212"/>
    </row>
    <row r="3" spans="2:3" ht="18">
      <c r="B3" s="543" t="s">
        <v>962</v>
      </c>
      <c r="C3" s="212"/>
    </row>
    <row r="4" spans="2:3" ht="13.5" thickBot="1">
      <c r="B4" s="2"/>
      <c r="C4" s="29"/>
    </row>
    <row r="5" spans="2:3" ht="13.5" thickBot="1">
      <c r="B5" s="213" t="s">
        <v>493</v>
      </c>
      <c r="C5" s="147" t="s">
        <v>492</v>
      </c>
    </row>
    <row r="6" spans="2:3" ht="13.5" thickBot="1">
      <c r="B6" s="32"/>
      <c r="C6" s="211" t="s">
        <v>970</v>
      </c>
    </row>
    <row r="7" spans="2:3" ht="12.75">
      <c r="B7" s="74" t="s">
        <v>2</v>
      </c>
      <c r="C7" s="75">
        <v>9</v>
      </c>
    </row>
    <row r="8" spans="2:3" ht="12.75">
      <c r="B8" s="76" t="s">
        <v>1</v>
      </c>
      <c r="C8" s="77">
        <v>4</v>
      </c>
    </row>
    <row r="9" spans="2:3" ht="12.75">
      <c r="B9" s="76" t="s">
        <v>326</v>
      </c>
      <c r="C9" s="77">
        <v>4</v>
      </c>
    </row>
    <row r="10" spans="2:3" ht="12.75">
      <c r="B10" s="76" t="s">
        <v>30</v>
      </c>
      <c r="C10" s="77">
        <v>4</v>
      </c>
    </row>
    <row r="11" spans="2:3" ht="12.75">
      <c r="B11" s="76" t="s">
        <v>334</v>
      </c>
      <c r="C11" s="77">
        <v>3</v>
      </c>
    </row>
    <row r="12" spans="2:3" ht="12.75">
      <c r="B12" s="76" t="s">
        <v>0</v>
      </c>
      <c r="C12" s="77">
        <v>6</v>
      </c>
    </row>
    <row r="13" spans="2:3" ht="12.75">
      <c r="B13" s="76" t="s">
        <v>335</v>
      </c>
      <c r="C13" s="77">
        <v>2</v>
      </c>
    </row>
    <row r="14" spans="2:3" ht="12.75">
      <c r="B14" s="76" t="s">
        <v>336</v>
      </c>
      <c r="C14" s="77">
        <v>1</v>
      </c>
    </row>
    <row r="15" spans="2:3" ht="12.75">
      <c r="B15" s="76" t="s">
        <v>494</v>
      </c>
      <c r="C15" s="77">
        <v>1</v>
      </c>
    </row>
    <row r="16" spans="2:3" ht="13.5" thickBot="1">
      <c r="B16" s="78" t="s">
        <v>90</v>
      </c>
      <c r="C16" s="148">
        <v>34</v>
      </c>
    </row>
    <row r="17" spans="2:3" ht="12.75">
      <c r="B17" s="561" t="s">
        <v>972</v>
      </c>
      <c r="C17" s="559"/>
    </row>
    <row r="18" ht="12.75">
      <c r="B18" s="560" t="s">
        <v>971</v>
      </c>
    </row>
    <row r="19" ht="12.75">
      <c r="B19" s="250" t="s">
        <v>512</v>
      </c>
    </row>
    <row r="20" ht="12.75">
      <c r="B20" s="250" t="s">
        <v>963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J32"/>
  <sheetViews>
    <sheetView zoomScalePageLayoutView="0" workbookViewId="0" topLeftCell="A1">
      <selection activeCell="G16" sqref="G16:G17"/>
    </sheetView>
  </sheetViews>
  <sheetFormatPr defaultColWidth="9.00390625" defaultRowHeight="12.75"/>
  <cols>
    <col min="1" max="1" width="22.875" style="0" customWidth="1"/>
    <col min="2" max="2" width="8.875" style="0" customWidth="1"/>
    <col min="3" max="3" width="28.625" style="0" customWidth="1"/>
  </cols>
  <sheetData>
    <row r="2" spans="1:10" ht="18" customHeight="1">
      <c r="A2" s="214" t="s">
        <v>509</v>
      </c>
      <c r="B2" s="215"/>
      <c r="C2" s="215"/>
      <c r="D2" s="212"/>
      <c r="E2" s="212"/>
      <c r="F2" s="212"/>
      <c r="G2" s="212"/>
      <c r="H2" s="212"/>
      <c r="I2" s="212"/>
      <c r="J2" s="212"/>
    </row>
    <row r="3" ht="13.5" thickBot="1">
      <c r="A3" s="82"/>
    </row>
    <row r="4" spans="1:3" ht="12.75" customHeight="1" thickBot="1">
      <c r="A4" s="564" t="s">
        <v>974</v>
      </c>
      <c r="B4" s="562"/>
      <c r="C4" s="563"/>
    </row>
    <row r="5" spans="1:3" ht="12.75" customHeight="1">
      <c r="A5" s="238" t="s">
        <v>425</v>
      </c>
      <c r="B5" s="239"/>
      <c r="C5" s="240"/>
    </row>
    <row r="6" spans="1:3" ht="12.75" customHeight="1">
      <c r="A6" s="241" t="s">
        <v>410</v>
      </c>
      <c r="B6" s="379" t="s">
        <v>685</v>
      </c>
      <c r="C6" s="378"/>
    </row>
    <row r="7" spans="1:3" ht="12.75" customHeight="1">
      <c r="A7" s="241" t="s">
        <v>266</v>
      </c>
      <c r="B7" s="546"/>
      <c r="C7" s="378"/>
    </row>
    <row r="8" spans="1:3" ht="12.75" customHeight="1">
      <c r="A8" s="241" t="s">
        <v>247</v>
      </c>
      <c r="B8" s="242" t="s">
        <v>490</v>
      </c>
      <c r="C8" s="243"/>
    </row>
    <row r="9" spans="1:3" ht="12.75" customHeight="1">
      <c r="A9" s="244" t="s">
        <v>417</v>
      </c>
      <c r="B9" s="8" t="s">
        <v>686</v>
      </c>
      <c r="C9" s="245"/>
    </row>
    <row r="10" spans="1:3" ht="12.75" customHeight="1">
      <c r="A10" s="246" t="s">
        <v>419</v>
      </c>
      <c r="B10" s="8" t="s">
        <v>418</v>
      </c>
      <c r="C10" s="245"/>
    </row>
    <row r="11" spans="1:3" ht="12.75" customHeight="1">
      <c r="A11" s="246" t="s">
        <v>8</v>
      </c>
      <c r="B11" s="8" t="s">
        <v>420</v>
      </c>
      <c r="C11" s="245"/>
    </row>
    <row r="12" spans="1:3" ht="12.75" customHeight="1">
      <c r="A12" s="246" t="s">
        <v>35</v>
      </c>
      <c r="B12" s="247" t="s">
        <v>474</v>
      </c>
      <c r="C12" s="248"/>
    </row>
    <row r="13" spans="1:3" ht="12.75" customHeight="1">
      <c r="A13" s="246" t="s">
        <v>135</v>
      </c>
      <c r="B13" s="8" t="s">
        <v>423</v>
      </c>
      <c r="C13" s="245"/>
    </row>
    <row r="14" spans="1:3" ht="12.75" customHeight="1">
      <c r="A14" s="249" t="s">
        <v>10</v>
      </c>
      <c r="B14" s="247"/>
      <c r="C14" s="248"/>
    </row>
    <row r="15" spans="1:3" ht="12.75" customHeight="1">
      <c r="A15" s="246" t="s">
        <v>263</v>
      </c>
      <c r="B15" s="8" t="s">
        <v>486</v>
      </c>
      <c r="C15" s="245"/>
    </row>
    <row r="16" spans="1:3" ht="12.75" customHeight="1">
      <c r="A16" s="246" t="s">
        <v>4</v>
      </c>
      <c r="B16" s="8" t="s">
        <v>422</v>
      </c>
      <c r="C16" s="245"/>
    </row>
    <row r="17" spans="1:3" ht="12.75" customHeight="1">
      <c r="A17" s="246" t="s">
        <v>3</v>
      </c>
      <c r="B17" s="247" t="s">
        <v>497</v>
      </c>
      <c r="C17" s="248"/>
    </row>
    <row r="18" spans="1:3" ht="12.75" customHeight="1">
      <c r="A18" s="246" t="s">
        <v>7</v>
      </c>
      <c r="B18" s="247" t="s">
        <v>476</v>
      </c>
      <c r="C18" s="248"/>
    </row>
    <row r="19" spans="1:3" ht="12.75" customHeight="1">
      <c r="A19" s="246" t="s">
        <v>6</v>
      </c>
      <c r="B19" s="247" t="s">
        <v>488</v>
      </c>
      <c r="C19" s="248"/>
    </row>
    <row r="20" spans="1:3" ht="12.75" customHeight="1">
      <c r="A20" s="246" t="s">
        <v>19</v>
      </c>
      <c r="B20" s="247" t="s">
        <v>489</v>
      </c>
      <c r="C20" s="248"/>
    </row>
    <row r="21" spans="1:3" ht="12.75" customHeight="1">
      <c r="A21" s="246" t="s">
        <v>9</v>
      </c>
      <c r="B21" s="247"/>
      <c r="C21" s="248"/>
    </row>
    <row r="22" spans="1:3" ht="12.75" customHeight="1" thickBot="1">
      <c r="A22" s="246" t="s">
        <v>424</v>
      </c>
      <c r="B22" s="8" t="s">
        <v>687</v>
      </c>
      <c r="C22" s="245"/>
    </row>
    <row r="23" spans="1:3" ht="12.75" customHeight="1">
      <c r="A23" s="208" t="s">
        <v>133</v>
      </c>
      <c r="B23" s="209" t="s">
        <v>688</v>
      </c>
      <c r="C23" s="210"/>
    </row>
    <row r="24" spans="1:3" ht="12.75" customHeight="1" thickBot="1">
      <c r="A24" s="173" t="s">
        <v>426</v>
      </c>
      <c r="B24" s="174" t="s">
        <v>491</v>
      </c>
      <c r="C24" s="175"/>
    </row>
    <row r="25" spans="1:3" ht="12.75" customHeight="1">
      <c r="A25" s="216" t="s">
        <v>487</v>
      </c>
      <c r="B25" s="217"/>
      <c r="C25" s="218"/>
    </row>
    <row r="26" ht="12.75">
      <c r="A26" s="194" t="s">
        <v>966</v>
      </c>
    </row>
    <row r="27" spans="1:4" ht="12.75">
      <c r="A27" s="194" t="s">
        <v>973</v>
      </c>
      <c r="B27" s="84"/>
      <c r="C27" s="84"/>
      <c r="D27" s="84"/>
    </row>
    <row r="28" ht="12.75">
      <c r="A28" s="82"/>
    </row>
    <row r="29" ht="12.75">
      <c r="A29" s="82"/>
    </row>
    <row r="30" ht="12.75">
      <c r="A30" s="82"/>
    </row>
    <row r="31" ht="12.75">
      <c r="A31" s="82"/>
    </row>
    <row r="32" ht="12.75">
      <c r="A32" s="82"/>
    </row>
  </sheetData>
  <sheetProtection/>
  <printOptions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K29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27.00390625" style="0" customWidth="1"/>
    <col min="2" max="3" width="11.75390625" style="0" customWidth="1"/>
    <col min="4" max="4" width="10.125" style="0" customWidth="1"/>
    <col min="5" max="5" width="9.875" style="0" customWidth="1"/>
    <col min="6" max="6" width="12.25390625" style="0" customWidth="1"/>
    <col min="7" max="7" width="31.00390625" style="0" customWidth="1"/>
    <col min="9" max="9" width="15.375" style="0" customWidth="1"/>
  </cols>
  <sheetData>
    <row r="1" ht="15.75">
      <c r="A1" s="171"/>
    </row>
    <row r="3" spans="1:7" ht="18">
      <c r="A3" s="219" t="s">
        <v>513</v>
      </c>
      <c r="B3" s="220"/>
      <c r="C3" s="220"/>
      <c r="D3" s="220"/>
      <c r="E3" s="220"/>
      <c r="F3" s="221"/>
      <c r="G3" s="222"/>
    </row>
    <row r="4" ht="13.5" thickBot="1"/>
    <row r="5" ht="13.5" thickBot="1">
      <c r="G5" s="103" t="s">
        <v>411</v>
      </c>
    </row>
    <row r="6" spans="1:7" ht="12.75">
      <c r="A6" s="12" t="s">
        <v>22</v>
      </c>
      <c r="B6" s="4" t="s">
        <v>78</v>
      </c>
      <c r="C6" s="4" t="s">
        <v>78</v>
      </c>
      <c r="D6" s="4" t="s">
        <v>81</v>
      </c>
      <c r="E6" s="4" t="s">
        <v>81</v>
      </c>
      <c r="F6" s="4" t="s">
        <v>89</v>
      </c>
      <c r="G6" s="22" t="s">
        <v>82</v>
      </c>
    </row>
    <row r="7" spans="1:7" ht="13.5" thickBot="1">
      <c r="A7" s="142">
        <v>1</v>
      </c>
      <c r="B7" s="20" t="s">
        <v>79</v>
      </c>
      <c r="C7" s="20" t="s">
        <v>80</v>
      </c>
      <c r="D7" s="20" t="s">
        <v>79</v>
      </c>
      <c r="E7" s="20" t="s">
        <v>80</v>
      </c>
      <c r="F7" s="20" t="s">
        <v>80</v>
      </c>
      <c r="G7" s="24" t="s">
        <v>412</v>
      </c>
    </row>
    <row r="8" spans="1:7" ht="12.75">
      <c r="A8" s="21" t="s">
        <v>23</v>
      </c>
      <c r="B8" s="25">
        <v>725</v>
      </c>
      <c r="C8" s="25">
        <v>6597</v>
      </c>
      <c r="D8" s="25">
        <v>269</v>
      </c>
      <c r="E8" s="25">
        <v>539</v>
      </c>
      <c r="F8" s="25">
        <f>C8+E8</f>
        <v>7136</v>
      </c>
      <c r="G8" s="5" t="s">
        <v>561</v>
      </c>
    </row>
    <row r="9" spans="1:7" ht="12.75">
      <c r="A9" s="13" t="s">
        <v>24</v>
      </c>
      <c r="B9" s="11">
        <v>658</v>
      </c>
      <c r="C9" s="11">
        <v>5589</v>
      </c>
      <c r="D9" s="11">
        <v>661</v>
      </c>
      <c r="E9" s="11">
        <v>1322</v>
      </c>
      <c r="F9" s="11">
        <f>C9+E9</f>
        <v>6911</v>
      </c>
      <c r="G9" s="14" t="s">
        <v>428</v>
      </c>
    </row>
    <row r="10" spans="1:7" ht="12.75">
      <c r="A10" s="13" t="s">
        <v>5</v>
      </c>
      <c r="B10" s="11">
        <v>217</v>
      </c>
      <c r="C10" s="11">
        <v>2734</v>
      </c>
      <c r="D10" s="11">
        <v>217</v>
      </c>
      <c r="E10" s="11">
        <v>990</v>
      </c>
      <c r="F10" s="11">
        <f>C10+E10</f>
        <v>3724</v>
      </c>
      <c r="G10" s="14"/>
    </row>
    <row r="11" spans="1:7" ht="12.75">
      <c r="A11" s="13" t="s">
        <v>19</v>
      </c>
      <c r="B11" s="11">
        <v>300</v>
      </c>
      <c r="C11" s="11">
        <v>3600</v>
      </c>
      <c r="D11" s="11">
        <v>320</v>
      </c>
      <c r="E11" s="11">
        <v>1283</v>
      </c>
      <c r="F11" s="11">
        <f>C11+E11</f>
        <v>4883</v>
      </c>
      <c r="G11" s="14"/>
    </row>
    <row r="12" spans="1:7" ht="12.75">
      <c r="A12" s="19" t="s">
        <v>9</v>
      </c>
      <c r="B12" s="176">
        <v>250</v>
      </c>
      <c r="C12" s="176">
        <v>1521</v>
      </c>
      <c r="D12" s="176"/>
      <c r="E12" s="176"/>
      <c r="F12" s="176">
        <v>1521</v>
      </c>
      <c r="G12" s="172" t="s">
        <v>429</v>
      </c>
    </row>
    <row r="13" spans="1:7" ht="13.5" thickBot="1">
      <c r="A13" s="6" t="s">
        <v>90</v>
      </c>
      <c r="B13" s="26">
        <f>SUM(B8:B12)</f>
        <v>2150</v>
      </c>
      <c r="C13" s="26">
        <f>SUM(C8:C12)</f>
        <v>20041</v>
      </c>
      <c r="D13" s="26">
        <f>SUM(D8:D12)</f>
        <v>1467</v>
      </c>
      <c r="E13" s="26">
        <f>SUM(E8:E12)</f>
        <v>4134</v>
      </c>
      <c r="F13" s="26">
        <f>SUM(F8:F12)</f>
        <v>24175</v>
      </c>
      <c r="G13" s="7"/>
    </row>
    <row r="14" spans="1:7" ht="13.5" thickBot="1">
      <c r="A14" s="82"/>
      <c r="B14" s="88"/>
      <c r="C14" s="88"/>
      <c r="D14" s="88"/>
      <c r="E14" s="88"/>
      <c r="F14" s="88"/>
      <c r="G14" s="168"/>
    </row>
    <row r="15" spans="1:7" ht="13.5" thickBot="1">
      <c r="A15" s="82"/>
      <c r="B15" s="88"/>
      <c r="C15" s="88"/>
      <c r="D15" s="88"/>
      <c r="E15" s="88"/>
      <c r="F15" s="88"/>
      <c r="G15" s="97" t="s">
        <v>411</v>
      </c>
    </row>
    <row r="16" spans="1:7" ht="12.75">
      <c r="A16" s="12" t="s">
        <v>22</v>
      </c>
      <c r="B16" s="4" t="s">
        <v>78</v>
      </c>
      <c r="C16" s="4" t="s">
        <v>78</v>
      </c>
      <c r="D16" s="4" t="s">
        <v>81</v>
      </c>
      <c r="E16" s="4" t="s">
        <v>81</v>
      </c>
      <c r="F16" s="4" t="s">
        <v>89</v>
      </c>
      <c r="G16" s="22" t="s">
        <v>82</v>
      </c>
    </row>
    <row r="17" spans="1:7" ht="12.75">
      <c r="A17" s="142">
        <v>2</v>
      </c>
      <c r="B17" s="20" t="s">
        <v>79</v>
      </c>
      <c r="C17" s="20" t="s">
        <v>80</v>
      </c>
      <c r="D17" s="20" t="s">
        <v>79</v>
      </c>
      <c r="E17" s="20" t="s">
        <v>80</v>
      </c>
      <c r="F17" s="20" t="s">
        <v>80</v>
      </c>
      <c r="G17" s="24" t="s">
        <v>415</v>
      </c>
    </row>
    <row r="18" spans="1:7" ht="12.75">
      <c r="A18" s="13" t="s">
        <v>410</v>
      </c>
      <c r="B18" s="11">
        <v>206</v>
      </c>
      <c r="C18" s="11">
        <v>2130</v>
      </c>
      <c r="D18" s="11">
        <v>265</v>
      </c>
      <c r="E18" s="11">
        <v>1613</v>
      </c>
      <c r="F18" s="11">
        <f>C18+E18</f>
        <v>3743</v>
      </c>
      <c r="G18" s="169" t="s">
        <v>558</v>
      </c>
    </row>
    <row r="19" spans="1:7" ht="12.75">
      <c r="A19" s="19" t="s">
        <v>37</v>
      </c>
      <c r="B19" s="176">
        <v>55</v>
      </c>
      <c r="C19" s="176">
        <v>412</v>
      </c>
      <c r="D19" s="176">
        <v>110</v>
      </c>
      <c r="E19" s="176">
        <v>335</v>
      </c>
      <c r="F19" s="176">
        <v>747</v>
      </c>
      <c r="G19" s="24"/>
    </row>
    <row r="20" spans="1:7" ht="13.5" thickBot="1">
      <c r="A20" s="6" t="s">
        <v>90</v>
      </c>
      <c r="B20" s="26">
        <f>SUM(B18:B19)</f>
        <v>261</v>
      </c>
      <c r="C20" s="26">
        <f>SUM(C18:C19)</f>
        <v>2542</v>
      </c>
      <c r="D20" s="26">
        <f>SUM(D18:D19)</f>
        <v>375</v>
      </c>
      <c r="E20" s="26">
        <f>SUM(E18:E19)</f>
        <v>1948</v>
      </c>
      <c r="F20" s="26">
        <f>SUM(F18:F19)</f>
        <v>4490</v>
      </c>
      <c r="G20" s="7"/>
    </row>
    <row r="21" spans="1:7" ht="12.75">
      <c r="A21" s="82"/>
      <c r="B21" s="88"/>
      <c r="C21" s="88"/>
      <c r="D21" s="88"/>
      <c r="E21" s="88"/>
      <c r="F21" s="88"/>
      <c r="G21" s="82"/>
    </row>
    <row r="22" spans="1:7" ht="13.5" thickBot="1">
      <c r="A22" s="82"/>
      <c r="B22" s="88"/>
      <c r="C22" s="88"/>
      <c r="D22" s="88"/>
      <c r="E22" s="88"/>
      <c r="F22" s="88"/>
      <c r="G22" s="82"/>
    </row>
    <row r="23" spans="1:11" ht="12.75">
      <c r="A23" s="99" t="s">
        <v>25</v>
      </c>
      <c r="B23" s="100"/>
      <c r="C23" s="101" t="s">
        <v>26</v>
      </c>
      <c r="D23" s="10"/>
      <c r="E23" s="10"/>
      <c r="F23" s="10"/>
      <c r="K23" s="10"/>
    </row>
    <row r="24" spans="1:7" ht="15.75">
      <c r="A24" s="16">
        <v>1</v>
      </c>
      <c r="B24" s="90"/>
      <c r="C24" s="91">
        <v>24175</v>
      </c>
      <c r="D24" s="10"/>
      <c r="E24" s="10"/>
      <c r="F24" s="10"/>
      <c r="G24" s="96"/>
    </row>
    <row r="25" spans="1:6" ht="12.75">
      <c r="A25" s="16">
        <v>2</v>
      </c>
      <c r="B25" s="90"/>
      <c r="C25" s="91">
        <v>4490</v>
      </c>
      <c r="D25" s="10"/>
      <c r="E25" s="10"/>
      <c r="F25" s="10" t="s">
        <v>51</v>
      </c>
    </row>
    <row r="26" spans="1:6" ht="13.5" thickBot="1">
      <c r="A26" s="89" t="s">
        <v>20</v>
      </c>
      <c r="B26" s="92"/>
      <c r="C26" s="93">
        <f>SUM(C24:C25)</f>
        <v>28665</v>
      </c>
      <c r="D26" s="10"/>
      <c r="E26" s="94"/>
      <c r="F26" s="10"/>
    </row>
    <row r="27" spans="1:6" ht="13.5" thickBot="1">
      <c r="A27" s="104" t="s">
        <v>414</v>
      </c>
      <c r="B27" s="583">
        <v>200655</v>
      </c>
      <c r="C27" s="584"/>
      <c r="D27" s="10"/>
      <c r="E27" s="10"/>
      <c r="F27" s="10"/>
    </row>
    <row r="28" spans="1:6" ht="13.5" thickBot="1">
      <c r="A28" s="98" t="s">
        <v>413</v>
      </c>
      <c r="B28" s="581">
        <v>200655</v>
      </c>
      <c r="C28" s="582"/>
      <c r="D28" s="10"/>
      <c r="E28" s="10"/>
      <c r="F28" s="10"/>
    </row>
    <row r="29" spans="1:6" ht="13.5" hidden="1" thickBot="1">
      <c r="A29" s="95" t="s">
        <v>342</v>
      </c>
      <c r="B29" s="585">
        <v>2395551</v>
      </c>
      <c r="C29" s="586"/>
      <c r="D29" s="10"/>
      <c r="E29" s="10"/>
      <c r="F29" s="10"/>
    </row>
  </sheetData>
  <sheetProtection/>
  <mergeCells count="3">
    <mergeCell ref="B28:C28"/>
    <mergeCell ref="B27:C27"/>
    <mergeCell ref="B29:C29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3:G40"/>
  <sheetViews>
    <sheetView zoomScalePageLayoutView="0" workbookViewId="0" topLeftCell="A10">
      <selection activeCell="B43" sqref="B43"/>
    </sheetView>
  </sheetViews>
  <sheetFormatPr defaultColWidth="9.00390625" defaultRowHeight="12.75"/>
  <cols>
    <col min="1" max="1" width="22.125" style="0" customWidth="1"/>
    <col min="2" max="2" width="12.875" style="0" customWidth="1"/>
    <col min="3" max="3" width="21.625" style="0" customWidth="1"/>
    <col min="4" max="4" width="26.75390625" style="0" customWidth="1"/>
    <col min="6" max="6" width="24.75390625" style="0" customWidth="1"/>
  </cols>
  <sheetData>
    <row r="2" ht="13.5" thickBot="1"/>
    <row r="3" spans="1:4" ht="18">
      <c r="A3" s="223" t="s">
        <v>514</v>
      </c>
      <c r="B3" s="224"/>
      <c r="C3" s="225"/>
      <c r="D3" s="177" t="s">
        <v>965</v>
      </c>
    </row>
    <row r="4" spans="1:7" ht="18">
      <c r="A4" s="270" t="s">
        <v>515</v>
      </c>
      <c r="B4" s="271"/>
      <c r="C4" s="144"/>
      <c r="D4" s="178" t="s">
        <v>377</v>
      </c>
      <c r="F4" s="547"/>
      <c r="G4" s="212"/>
    </row>
    <row r="5" spans="1:6" ht="12.75">
      <c r="A5" s="143"/>
      <c r="B5" s="587" t="s">
        <v>18</v>
      </c>
      <c r="C5" s="587"/>
      <c r="D5" s="179"/>
      <c r="F5" s="212"/>
    </row>
    <row r="6" spans="1:4" ht="13.5" thickBot="1">
      <c r="A6" s="30" t="s">
        <v>77</v>
      </c>
      <c r="B6" s="180" t="s">
        <v>27</v>
      </c>
      <c r="C6" s="180" t="s">
        <v>80</v>
      </c>
      <c r="D6" s="181" t="s">
        <v>82</v>
      </c>
    </row>
    <row r="7" spans="1:4" ht="12.75">
      <c r="A7" s="246" t="s">
        <v>417</v>
      </c>
      <c r="B7" s="255">
        <v>534</v>
      </c>
      <c r="C7" s="255">
        <v>7570</v>
      </c>
      <c r="D7" s="108" t="s">
        <v>430</v>
      </c>
    </row>
    <row r="8" spans="1:4" ht="12.75">
      <c r="A8" s="246" t="s">
        <v>419</v>
      </c>
      <c r="B8" s="255">
        <v>143</v>
      </c>
      <c r="C8" s="255">
        <v>2145</v>
      </c>
      <c r="D8" s="108"/>
    </row>
    <row r="9" spans="1:4" ht="12.75">
      <c r="A9" s="13" t="s">
        <v>416</v>
      </c>
      <c r="B9" s="255">
        <v>462</v>
      </c>
      <c r="C9" s="255">
        <v>1822</v>
      </c>
      <c r="D9" s="108" t="s">
        <v>969</v>
      </c>
    </row>
    <row r="10" spans="1:4" ht="12.75">
      <c r="A10" s="246" t="s">
        <v>8</v>
      </c>
      <c r="B10" s="255">
        <v>333</v>
      </c>
      <c r="C10" s="255">
        <v>1254</v>
      </c>
      <c r="D10" s="108" t="s">
        <v>81</v>
      </c>
    </row>
    <row r="11" spans="1:4" ht="12.75">
      <c r="A11" s="246" t="s">
        <v>247</v>
      </c>
      <c r="B11" s="255">
        <v>2448</v>
      </c>
      <c r="C11" s="255">
        <v>8568</v>
      </c>
      <c r="D11" s="108" t="s">
        <v>81</v>
      </c>
    </row>
    <row r="12" spans="1:4" ht="12.75">
      <c r="A12" s="246" t="s">
        <v>431</v>
      </c>
      <c r="B12" s="255">
        <v>570</v>
      </c>
      <c r="C12" s="255">
        <v>1710</v>
      </c>
      <c r="D12" s="108" t="s">
        <v>81</v>
      </c>
    </row>
    <row r="13" spans="1:4" ht="12.75">
      <c r="A13" s="13" t="s">
        <v>266</v>
      </c>
      <c r="B13" s="255">
        <v>360</v>
      </c>
      <c r="C13" s="255">
        <v>900</v>
      </c>
      <c r="D13" s="108" t="s">
        <v>81</v>
      </c>
    </row>
    <row r="14" spans="1:4" ht="12.75">
      <c r="A14" s="246" t="s">
        <v>36</v>
      </c>
      <c r="B14" s="255">
        <v>110</v>
      </c>
      <c r="C14" s="255">
        <v>231</v>
      </c>
      <c r="D14" s="108" t="s">
        <v>81</v>
      </c>
    </row>
    <row r="15" spans="1:4" ht="12.75">
      <c r="A15" s="246" t="s">
        <v>232</v>
      </c>
      <c r="B15" s="255">
        <v>1340</v>
      </c>
      <c r="C15" s="255">
        <v>3642</v>
      </c>
      <c r="D15" s="382" t="s">
        <v>693</v>
      </c>
    </row>
    <row r="16" spans="1:4" ht="12.75">
      <c r="A16" s="246" t="s">
        <v>441</v>
      </c>
      <c r="B16" s="255">
        <v>54</v>
      </c>
      <c r="C16" s="255">
        <v>135</v>
      </c>
      <c r="D16" s="108" t="s">
        <v>81</v>
      </c>
    </row>
    <row r="17" spans="1:4" ht="12.75">
      <c r="A17" s="246" t="s">
        <v>265</v>
      </c>
      <c r="B17" s="255">
        <v>270</v>
      </c>
      <c r="C17" s="255">
        <v>675</v>
      </c>
      <c r="D17" s="108" t="s">
        <v>81</v>
      </c>
    </row>
    <row r="18" spans="1:4" ht="12.75">
      <c r="A18" s="246" t="s">
        <v>28</v>
      </c>
      <c r="B18" s="255">
        <v>220</v>
      </c>
      <c r="C18" s="255">
        <v>660</v>
      </c>
      <c r="D18" s="108" t="s">
        <v>432</v>
      </c>
    </row>
    <row r="19" spans="1:4" ht="12.75">
      <c r="A19" s="246" t="s">
        <v>433</v>
      </c>
      <c r="B19" s="255">
        <v>270</v>
      </c>
      <c r="C19" s="255">
        <v>2160</v>
      </c>
      <c r="D19" s="108" t="s">
        <v>421</v>
      </c>
    </row>
    <row r="20" spans="1:4" ht="12.75">
      <c r="A20" s="246" t="s">
        <v>268</v>
      </c>
      <c r="B20" s="255">
        <v>267</v>
      </c>
      <c r="C20" s="255">
        <v>729</v>
      </c>
      <c r="D20" s="108" t="s">
        <v>432</v>
      </c>
    </row>
    <row r="21" spans="1:4" ht="12.75">
      <c r="A21" s="246" t="s">
        <v>10</v>
      </c>
      <c r="B21" s="42">
        <v>425</v>
      </c>
      <c r="C21" s="42">
        <v>1275</v>
      </c>
      <c r="D21" s="108" t="s">
        <v>432</v>
      </c>
    </row>
    <row r="22" spans="1:4" ht="12.75">
      <c r="A22" s="246" t="s">
        <v>4</v>
      </c>
      <c r="B22" s="255">
        <v>235</v>
      </c>
      <c r="C22" s="274">
        <v>2350</v>
      </c>
      <c r="D22" s="108" t="s">
        <v>479</v>
      </c>
    </row>
    <row r="23" spans="1:4" ht="12.75">
      <c r="A23" s="246" t="s">
        <v>3</v>
      </c>
      <c r="B23" s="255">
        <v>312</v>
      </c>
      <c r="C23" s="274">
        <v>3120</v>
      </c>
      <c r="D23" s="108" t="s">
        <v>481</v>
      </c>
    </row>
    <row r="24" spans="1:4" ht="12.75">
      <c r="A24" s="246" t="s">
        <v>7</v>
      </c>
      <c r="B24" s="255">
        <v>132</v>
      </c>
      <c r="C24" s="274">
        <v>1452</v>
      </c>
      <c r="D24" s="108" t="s">
        <v>421</v>
      </c>
    </row>
    <row r="25" spans="1:4" ht="12.75">
      <c r="A25" s="246" t="s">
        <v>434</v>
      </c>
      <c r="B25" s="255">
        <v>366</v>
      </c>
      <c r="C25" s="274">
        <v>3660</v>
      </c>
      <c r="D25" s="108"/>
    </row>
    <row r="26" spans="1:4" ht="12.75">
      <c r="A26" s="246" t="s">
        <v>21</v>
      </c>
      <c r="B26" s="255">
        <v>40</v>
      </c>
      <c r="C26" s="274">
        <v>240</v>
      </c>
      <c r="D26" s="108" t="s">
        <v>435</v>
      </c>
    </row>
    <row r="27" spans="1:4" ht="12.75">
      <c r="A27" s="246" t="s">
        <v>436</v>
      </c>
      <c r="B27" s="255">
        <v>224</v>
      </c>
      <c r="C27" s="274">
        <v>1568</v>
      </c>
      <c r="D27" s="382" t="s">
        <v>694</v>
      </c>
    </row>
    <row r="28" spans="1:4" ht="12.75">
      <c r="A28" s="246" t="s">
        <v>437</v>
      </c>
      <c r="B28" s="255">
        <v>217</v>
      </c>
      <c r="C28" s="274">
        <v>542</v>
      </c>
      <c r="D28" s="108" t="s">
        <v>432</v>
      </c>
    </row>
    <row r="29" spans="1:4" ht="12.75">
      <c r="A29" s="246" t="s">
        <v>19</v>
      </c>
      <c r="B29" s="255">
        <v>320</v>
      </c>
      <c r="C29" s="274">
        <v>870</v>
      </c>
      <c r="D29" s="108" t="s">
        <v>438</v>
      </c>
    </row>
    <row r="30" spans="1:4" ht="12.75">
      <c r="A30" s="246" t="s">
        <v>9</v>
      </c>
      <c r="B30" s="255">
        <v>535</v>
      </c>
      <c r="C30" s="274">
        <v>3240</v>
      </c>
      <c r="D30" s="108" t="s">
        <v>439</v>
      </c>
    </row>
    <row r="31" spans="1:4" ht="12.75">
      <c r="A31" s="246" t="s">
        <v>424</v>
      </c>
      <c r="B31" s="255">
        <v>131</v>
      </c>
      <c r="C31" s="274">
        <v>1048</v>
      </c>
      <c r="D31" s="108" t="s">
        <v>421</v>
      </c>
    </row>
    <row r="32" spans="1:4" ht="12.75">
      <c r="A32" s="246" t="s">
        <v>426</v>
      </c>
      <c r="B32" s="255">
        <v>3048</v>
      </c>
      <c r="C32" s="255">
        <v>8229</v>
      </c>
      <c r="D32" s="377" t="s">
        <v>680</v>
      </c>
    </row>
    <row r="33" spans="1:4" ht="12.75">
      <c r="A33" s="246" t="s">
        <v>133</v>
      </c>
      <c r="B33" s="272">
        <v>1716</v>
      </c>
      <c r="C33" s="272">
        <v>4290</v>
      </c>
      <c r="D33" s="109" t="s">
        <v>440</v>
      </c>
    </row>
    <row r="34" spans="1:4" ht="13.5" thickBot="1">
      <c r="A34" s="544" t="s">
        <v>90</v>
      </c>
      <c r="B34" s="273">
        <f>SUM(B7:B33)</f>
        <v>15082</v>
      </c>
      <c r="C34" s="273">
        <f>SUM(C7:C33)</f>
        <v>64085</v>
      </c>
      <c r="D34" s="172"/>
    </row>
    <row r="35" spans="1:4" ht="13.5" thickBot="1">
      <c r="A35" s="237" t="s">
        <v>345</v>
      </c>
      <c r="B35" s="260">
        <v>2111480</v>
      </c>
      <c r="C35" s="260">
        <v>8971900</v>
      </c>
      <c r="D35" s="545"/>
    </row>
    <row r="36" ht="12.75">
      <c r="A36" s="82"/>
    </row>
    <row r="37" ht="12.75">
      <c r="A37" s="194" t="s">
        <v>964</v>
      </c>
    </row>
    <row r="38" ht="12.75">
      <c r="A38" s="194" t="s">
        <v>510</v>
      </c>
    </row>
    <row r="39" spans="1:3" ht="12.75">
      <c r="A39" s="212"/>
      <c r="B39" s="212"/>
      <c r="C39" s="212"/>
    </row>
    <row r="40" spans="1:3" ht="12.75">
      <c r="A40" s="212"/>
      <c r="B40" s="212"/>
      <c r="C40" s="212"/>
    </row>
  </sheetData>
  <sheetProtection/>
  <mergeCells count="1">
    <mergeCell ref="B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D49"/>
  <sheetViews>
    <sheetView zoomScalePageLayoutView="0" workbookViewId="0" topLeftCell="A41">
      <selection activeCell="D59" sqref="D59"/>
    </sheetView>
  </sheetViews>
  <sheetFormatPr defaultColWidth="9.00390625" defaultRowHeight="12.75"/>
  <cols>
    <col min="1" max="1" width="20.75390625" style="0" customWidth="1"/>
    <col min="2" max="2" width="10.875" style="0" customWidth="1"/>
    <col min="3" max="3" width="12.125" style="0" customWidth="1"/>
    <col min="4" max="4" width="41.25390625" style="0" customWidth="1"/>
    <col min="5" max="5" width="7.75390625" style="0" customWidth="1"/>
    <col min="7" max="7" width="16.125" style="0" customWidth="1"/>
    <col min="9" max="9" width="23.625" style="0" customWidth="1"/>
    <col min="11" max="11" width="26.125" style="0" customWidth="1"/>
  </cols>
  <sheetData>
    <row r="1" ht="13.5" thickBot="1"/>
    <row r="2" spans="1:4" ht="18" customHeight="1">
      <c r="A2" s="226" t="s">
        <v>442</v>
      </c>
      <c r="B2" s="227"/>
      <c r="C2" s="228"/>
      <c r="D2" s="190" t="s">
        <v>397</v>
      </c>
    </row>
    <row r="3" spans="1:4" ht="12.75">
      <c r="A3" s="143"/>
      <c r="B3" s="86"/>
      <c r="C3" s="86"/>
      <c r="D3" s="189" t="s">
        <v>456</v>
      </c>
    </row>
    <row r="4" spans="1:4" ht="12.75">
      <c r="A4" s="3"/>
      <c r="B4" s="587" t="s">
        <v>18</v>
      </c>
      <c r="C4" s="587"/>
      <c r="D4" s="179"/>
    </row>
    <row r="5" spans="1:4" ht="12.75">
      <c r="A5" s="183" t="s">
        <v>455</v>
      </c>
      <c r="B5" s="183" t="s">
        <v>27</v>
      </c>
      <c r="C5" s="183" t="s">
        <v>80</v>
      </c>
      <c r="D5" s="165" t="s">
        <v>82</v>
      </c>
    </row>
    <row r="6" spans="1:4" ht="12.75">
      <c r="A6" s="81" t="s">
        <v>325</v>
      </c>
      <c r="B6" s="265">
        <v>294</v>
      </c>
      <c r="C6" s="265">
        <v>2646</v>
      </c>
      <c r="D6" s="110"/>
    </row>
    <row r="7" spans="1:4" ht="12.75">
      <c r="A7" s="13" t="s">
        <v>331</v>
      </c>
      <c r="B7" s="255">
        <v>338</v>
      </c>
      <c r="C7" s="255">
        <v>2028</v>
      </c>
      <c r="D7" s="108"/>
    </row>
    <row r="8" spans="1:4" ht="12.75">
      <c r="A8" s="13" t="s">
        <v>269</v>
      </c>
      <c r="B8" s="255">
        <v>524</v>
      </c>
      <c r="C8" s="255">
        <v>8384</v>
      </c>
      <c r="D8" s="108"/>
    </row>
    <row r="9" spans="1:4" ht="12.75">
      <c r="A9" s="13" t="s">
        <v>508</v>
      </c>
      <c r="B9" s="255">
        <v>167</v>
      </c>
      <c r="C9" s="255">
        <v>4175</v>
      </c>
      <c r="D9" s="108"/>
    </row>
    <row r="10" spans="1:4" ht="12.75">
      <c r="A10" s="13" t="s">
        <v>507</v>
      </c>
      <c r="B10" s="255">
        <v>170</v>
      </c>
      <c r="C10" s="255">
        <v>1190</v>
      </c>
      <c r="D10" s="108"/>
    </row>
    <row r="11" spans="1:4" ht="12.75">
      <c r="A11" s="13" t="s">
        <v>157</v>
      </c>
      <c r="B11" s="255">
        <v>1327</v>
      </c>
      <c r="C11" s="255">
        <v>9952.5</v>
      </c>
      <c r="D11" s="108"/>
    </row>
    <row r="12" spans="1:4" ht="12.75">
      <c r="A12" s="13" t="s">
        <v>443</v>
      </c>
      <c r="B12" s="255">
        <v>690</v>
      </c>
      <c r="C12" s="255">
        <v>5175</v>
      </c>
      <c r="D12" s="108"/>
    </row>
    <row r="13" spans="1:4" ht="12.75">
      <c r="A13" s="13" t="s">
        <v>96</v>
      </c>
      <c r="B13" s="255">
        <v>420</v>
      </c>
      <c r="C13" s="255">
        <v>2520</v>
      </c>
      <c r="D13" s="108" t="s">
        <v>444</v>
      </c>
    </row>
    <row r="14" spans="1:4" ht="12.75">
      <c r="A14" s="13" t="s">
        <v>116</v>
      </c>
      <c r="B14" s="255">
        <v>1277</v>
      </c>
      <c r="C14" s="255">
        <v>8939</v>
      </c>
      <c r="D14" s="14"/>
    </row>
    <row r="15" spans="1:4" ht="12.75">
      <c r="A15" s="164" t="s">
        <v>324</v>
      </c>
      <c r="B15" s="266">
        <v>443</v>
      </c>
      <c r="C15" s="266">
        <v>3987</v>
      </c>
      <c r="D15" s="80"/>
    </row>
    <row r="16" spans="1:4" ht="12.75">
      <c r="A16" s="164" t="s">
        <v>165</v>
      </c>
      <c r="B16" s="266">
        <v>486</v>
      </c>
      <c r="C16" s="266">
        <v>3159</v>
      </c>
      <c r="D16" s="80" t="s">
        <v>451</v>
      </c>
    </row>
    <row r="17" spans="1:4" ht="12.75">
      <c r="A17" s="13" t="s">
        <v>166</v>
      </c>
      <c r="B17" s="255">
        <v>1135</v>
      </c>
      <c r="C17" s="255">
        <v>8512</v>
      </c>
      <c r="D17" s="14" t="s">
        <v>445</v>
      </c>
    </row>
    <row r="18" spans="1:4" ht="12.75">
      <c r="A18" s="13" t="s">
        <v>346</v>
      </c>
      <c r="B18" s="255">
        <v>154</v>
      </c>
      <c r="C18" s="255">
        <v>1240</v>
      </c>
      <c r="D18" s="109" t="s">
        <v>448</v>
      </c>
    </row>
    <row r="19" spans="1:4" ht="12.75">
      <c r="A19" s="13" t="s">
        <v>446</v>
      </c>
      <c r="B19" s="255">
        <v>1230</v>
      </c>
      <c r="C19" s="255">
        <v>9840</v>
      </c>
      <c r="D19" s="109" t="s">
        <v>447</v>
      </c>
    </row>
    <row r="20" spans="1:4" ht="12.75">
      <c r="A20" s="13" t="s">
        <v>203</v>
      </c>
      <c r="B20" s="255">
        <v>1280</v>
      </c>
      <c r="C20" s="255">
        <v>8960</v>
      </c>
      <c r="D20" s="108" t="s">
        <v>449</v>
      </c>
    </row>
    <row r="21" spans="1:4" ht="12.75">
      <c r="A21" s="13" t="s">
        <v>333</v>
      </c>
      <c r="B21" s="255">
        <v>1754</v>
      </c>
      <c r="C21" s="255">
        <v>14032</v>
      </c>
      <c r="D21" s="109"/>
    </row>
    <row r="22" spans="1:4" ht="12.75">
      <c r="A22" s="13" t="s">
        <v>164</v>
      </c>
      <c r="B22" s="255">
        <v>445</v>
      </c>
      <c r="C22" s="255">
        <v>2720</v>
      </c>
      <c r="D22" s="108" t="s">
        <v>450</v>
      </c>
    </row>
    <row r="23" spans="1:4" ht="12.75">
      <c r="A23" s="13" t="s">
        <v>23</v>
      </c>
      <c r="B23" s="255">
        <v>1602</v>
      </c>
      <c r="C23" s="255">
        <v>15219</v>
      </c>
      <c r="D23" s="108" t="s">
        <v>562</v>
      </c>
    </row>
    <row r="24" spans="1:4" ht="12.75">
      <c r="A24" s="13" t="s">
        <v>426</v>
      </c>
      <c r="B24" s="255">
        <v>1985</v>
      </c>
      <c r="C24" s="255">
        <v>18875</v>
      </c>
      <c r="D24" s="108" t="s">
        <v>682</v>
      </c>
    </row>
    <row r="25" spans="1:4" ht="12.75">
      <c r="A25" s="13" t="s">
        <v>128</v>
      </c>
      <c r="B25" s="255">
        <v>1302</v>
      </c>
      <c r="C25" s="255">
        <v>7812</v>
      </c>
      <c r="D25" s="108" t="s">
        <v>683</v>
      </c>
    </row>
    <row r="26" spans="1:4" ht="12.75">
      <c r="A26" s="13" t="s">
        <v>235</v>
      </c>
      <c r="B26" s="255">
        <v>504</v>
      </c>
      <c r="C26" s="255">
        <v>4384</v>
      </c>
      <c r="D26" s="108" t="s">
        <v>452</v>
      </c>
    </row>
    <row r="27" spans="1:4" ht="12.75">
      <c r="A27" s="13" t="s">
        <v>323</v>
      </c>
      <c r="B27" s="255">
        <v>820</v>
      </c>
      <c r="C27" s="255">
        <v>6210</v>
      </c>
      <c r="D27" s="108"/>
    </row>
    <row r="28" spans="1:4" ht="12.75">
      <c r="A28" s="13" t="s">
        <v>212</v>
      </c>
      <c r="B28" s="255">
        <v>1119</v>
      </c>
      <c r="C28" s="255">
        <v>7273</v>
      </c>
      <c r="D28" s="108"/>
    </row>
    <row r="29" spans="1:4" ht="12.75">
      <c r="A29" s="164" t="s">
        <v>148</v>
      </c>
      <c r="B29" s="266">
        <v>1118</v>
      </c>
      <c r="C29" s="266">
        <v>7602</v>
      </c>
      <c r="D29" s="14"/>
    </row>
    <row r="30" spans="1:4" ht="12.75">
      <c r="A30" s="164" t="s">
        <v>83</v>
      </c>
      <c r="B30" s="266">
        <v>1221</v>
      </c>
      <c r="C30" s="266">
        <v>10989</v>
      </c>
      <c r="D30" s="14" t="s">
        <v>453</v>
      </c>
    </row>
    <row r="31" spans="1:4" ht="12.75">
      <c r="A31" s="164" t="s">
        <v>232</v>
      </c>
      <c r="B31" s="266">
        <v>2889</v>
      </c>
      <c r="C31" s="266">
        <v>25981</v>
      </c>
      <c r="D31" s="14" t="s">
        <v>551</v>
      </c>
    </row>
    <row r="32" spans="1:4" ht="12.75">
      <c r="A32" s="164" t="s">
        <v>398</v>
      </c>
      <c r="B32" s="266">
        <v>494.5</v>
      </c>
      <c r="C32" s="266">
        <v>4450.5</v>
      </c>
      <c r="D32" s="14" t="s">
        <v>400</v>
      </c>
    </row>
    <row r="33" spans="1:4" ht="12.75">
      <c r="A33" s="164" t="s">
        <v>399</v>
      </c>
      <c r="B33" s="266">
        <v>573</v>
      </c>
      <c r="C33" s="266">
        <v>4011</v>
      </c>
      <c r="D33" s="14" t="s">
        <v>401</v>
      </c>
    </row>
    <row r="34" spans="1:4" ht="12.75">
      <c r="A34" s="83" t="s">
        <v>226</v>
      </c>
      <c r="B34" s="40">
        <v>1797</v>
      </c>
      <c r="C34" s="40">
        <v>12579</v>
      </c>
      <c r="D34" s="111"/>
    </row>
    <row r="35" spans="1:4" ht="12.75">
      <c r="A35" s="13" t="s">
        <v>181</v>
      </c>
      <c r="B35" s="255">
        <v>944</v>
      </c>
      <c r="C35" s="255">
        <v>9440</v>
      </c>
      <c r="D35" s="108"/>
    </row>
    <row r="36" spans="1:4" ht="12.75">
      <c r="A36" s="15" t="s">
        <v>90</v>
      </c>
      <c r="B36" s="257">
        <f>SUM(B6:B35)</f>
        <v>28502.5</v>
      </c>
      <c r="C36" s="268">
        <f>SUM(C6:C35)</f>
        <v>232285</v>
      </c>
      <c r="D36" s="182"/>
    </row>
    <row r="37" spans="1:4" ht="13.5" thickBot="1">
      <c r="A37" s="87" t="s">
        <v>352</v>
      </c>
      <c r="B37" s="267">
        <v>199521</v>
      </c>
      <c r="C37" s="269">
        <v>1625995</v>
      </c>
      <c r="D37" s="191"/>
    </row>
    <row r="38" spans="1:4" ht="12.75">
      <c r="A38" s="186"/>
      <c r="B38" s="187"/>
      <c r="C38" s="187"/>
      <c r="D38" s="190" t="s">
        <v>397</v>
      </c>
    </row>
    <row r="39" spans="1:4" ht="12.75">
      <c r="A39" s="183"/>
      <c r="B39" s="588" t="s">
        <v>18</v>
      </c>
      <c r="C39" s="589"/>
      <c r="D39" s="77" t="s">
        <v>457</v>
      </c>
    </row>
    <row r="40" spans="1:4" ht="12.75">
      <c r="A40" s="188" t="s">
        <v>22</v>
      </c>
      <c r="B40" s="1" t="s">
        <v>79</v>
      </c>
      <c r="C40" s="1" t="s">
        <v>80</v>
      </c>
      <c r="D40" s="77" t="s">
        <v>458</v>
      </c>
    </row>
    <row r="41" spans="1:4" ht="12.75">
      <c r="A41" s="164" t="s">
        <v>23</v>
      </c>
      <c r="B41" s="266">
        <v>200</v>
      </c>
      <c r="C41" s="275">
        <v>2200</v>
      </c>
      <c r="D41" s="76" t="s">
        <v>684</v>
      </c>
    </row>
    <row r="42" spans="1:4" ht="12.75">
      <c r="A42" s="13" t="s">
        <v>24</v>
      </c>
      <c r="B42" s="255">
        <v>658</v>
      </c>
      <c r="C42" s="274">
        <v>5589</v>
      </c>
      <c r="D42" s="76" t="s">
        <v>454</v>
      </c>
    </row>
    <row r="43" spans="1:4" ht="12.75">
      <c r="A43" s="13" t="s">
        <v>5</v>
      </c>
      <c r="B43" s="255">
        <v>217</v>
      </c>
      <c r="C43" s="274">
        <v>2734</v>
      </c>
      <c r="D43" s="76"/>
    </row>
    <row r="44" spans="1:4" ht="12.75">
      <c r="A44" s="13" t="s">
        <v>19</v>
      </c>
      <c r="B44" s="255">
        <v>300</v>
      </c>
      <c r="C44" s="274">
        <v>3600</v>
      </c>
      <c r="D44" s="76"/>
    </row>
    <row r="45" spans="1:4" ht="12.75">
      <c r="A45" s="19" t="s">
        <v>9</v>
      </c>
      <c r="B45" s="272">
        <v>250</v>
      </c>
      <c r="C45" s="276">
        <v>1521</v>
      </c>
      <c r="D45" s="76" t="s">
        <v>429</v>
      </c>
    </row>
    <row r="46" spans="1:4" ht="13.5" thickBot="1">
      <c r="A46" s="3" t="s">
        <v>90</v>
      </c>
      <c r="B46" s="295">
        <f>SUM(B41:B45)</f>
        <v>1625</v>
      </c>
      <c r="C46" s="295">
        <f>SUM(C41:C45)</f>
        <v>15644</v>
      </c>
      <c r="D46" s="184"/>
    </row>
    <row r="47" spans="1:3" ht="13.5" thickBot="1">
      <c r="A47" s="185" t="s">
        <v>352</v>
      </c>
      <c r="B47" s="258">
        <v>11375</v>
      </c>
      <c r="C47" s="277">
        <v>109508</v>
      </c>
    </row>
    <row r="48" spans="1:3" ht="13.5" thickBot="1">
      <c r="A48" s="296" t="s">
        <v>459</v>
      </c>
      <c r="B48" s="260">
        <v>210896</v>
      </c>
      <c r="C48" s="261">
        <v>1735503</v>
      </c>
    </row>
    <row r="49" ht="12.75">
      <c r="A49" t="s">
        <v>681</v>
      </c>
    </row>
  </sheetData>
  <sheetProtection/>
  <mergeCells count="2">
    <mergeCell ref="B4:C4"/>
    <mergeCell ref="B39:C39"/>
  </mergeCells>
  <printOptions/>
  <pageMargins left="0.7086614173228347" right="0.7086614173228347" top="0.7874015748031497" bottom="0.7874015748031497" header="0.31496062992125984" footer="0.31496062992125984"/>
  <pageSetup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I32"/>
  <sheetViews>
    <sheetView zoomScalePageLayoutView="0" workbookViewId="0" topLeftCell="A1">
      <selection activeCell="A2" sqref="A2:D31"/>
    </sheetView>
  </sheetViews>
  <sheetFormatPr defaultColWidth="9.00390625" defaultRowHeight="12.75"/>
  <cols>
    <col min="1" max="1" width="20.75390625" style="0" customWidth="1"/>
    <col min="2" max="3" width="10.875" style="0" customWidth="1"/>
    <col min="4" max="4" width="39.875" style="0" customWidth="1"/>
    <col min="5" max="5" width="7.75390625" style="0" customWidth="1"/>
    <col min="7" max="7" width="16.125" style="0" customWidth="1"/>
    <col min="9" max="9" width="23.625" style="0" customWidth="1"/>
    <col min="11" max="11" width="26.125" style="0" customWidth="1"/>
  </cols>
  <sheetData>
    <row r="2" spans="1:4" ht="18" customHeight="1">
      <c r="A2" s="229" t="s">
        <v>495</v>
      </c>
      <c r="B2" s="230"/>
      <c r="C2" s="231"/>
      <c r="D2" s="192" t="s">
        <v>402</v>
      </c>
    </row>
    <row r="3" spans="1:4" ht="13.5" thickBot="1">
      <c r="A3" s="2"/>
      <c r="D3" s="193" t="s">
        <v>461</v>
      </c>
    </row>
    <row r="4" spans="1:4" ht="13.5" thickBot="1">
      <c r="A4" s="28"/>
      <c r="B4" s="590" t="s">
        <v>18</v>
      </c>
      <c r="C4" s="591"/>
      <c r="D4" s="27"/>
    </row>
    <row r="5" spans="1:4" ht="13.5" thickBot="1">
      <c r="A5" s="30" t="s">
        <v>77</v>
      </c>
      <c r="B5" s="23" t="s">
        <v>27</v>
      </c>
      <c r="C5" s="31" t="s">
        <v>80</v>
      </c>
      <c r="D5" s="106" t="s">
        <v>82</v>
      </c>
    </row>
    <row r="6" spans="1:4" ht="12.75">
      <c r="A6" s="21" t="s">
        <v>347</v>
      </c>
      <c r="B6" s="254">
        <v>597</v>
      </c>
      <c r="C6" s="254">
        <v>2687</v>
      </c>
      <c r="D6" s="542"/>
    </row>
    <row r="7" spans="1:4" ht="12.75">
      <c r="A7" s="387" t="s">
        <v>696</v>
      </c>
      <c r="B7" s="255">
        <v>250</v>
      </c>
      <c r="C7" s="255">
        <v>1125</v>
      </c>
      <c r="D7" s="403"/>
    </row>
    <row r="8" spans="1:4" ht="12.75">
      <c r="A8" s="13" t="s">
        <v>348</v>
      </c>
      <c r="B8" s="255">
        <v>270</v>
      </c>
      <c r="C8" s="255">
        <v>1350</v>
      </c>
      <c r="D8" s="14" t="s">
        <v>695</v>
      </c>
    </row>
    <row r="9" spans="1:4" ht="12.75">
      <c r="A9" s="13" t="s">
        <v>555</v>
      </c>
      <c r="B9" s="255">
        <v>415</v>
      </c>
      <c r="C9" s="255">
        <v>2076</v>
      </c>
      <c r="D9" s="14"/>
    </row>
    <row r="10" spans="1:4" ht="12.75">
      <c r="A10" s="387" t="s">
        <v>349</v>
      </c>
      <c r="B10" s="255">
        <v>210</v>
      </c>
      <c r="C10" s="255">
        <v>1029</v>
      </c>
      <c r="D10" s="14" t="s">
        <v>698</v>
      </c>
    </row>
    <row r="11" spans="1:4" ht="12.75">
      <c r="A11" s="387" t="s">
        <v>699</v>
      </c>
      <c r="B11" s="255">
        <v>234</v>
      </c>
      <c r="C11" s="255">
        <v>702</v>
      </c>
      <c r="D11" s="403"/>
    </row>
    <row r="12" spans="1:4" ht="12.75">
      <c r="A12" s="253" t="s">
        <v>375</v>
      </c>
      <c r="B12" s="256">
        <v>577</v>
      </c>
      <c r="C12" s="256">
        <v>2481</v>
      </c>
      <c r="D12" s="14"/>
    </row>
    <row r="13" spans="1:9" ht="12.75">
      <c r="A13" s="81" t="s">
        <v>376</v>
      </c>
      <c r="B13" s="256">
        <v>292</v>
      </c>
      <c r="C13" s="256">
        <v>1752</v>
      </c>
      <c r="D13" s="14"/>
      <c r="I13" s="116"/>
    </row>
    <row r="14" spans="1:9" ht="12.75">
      <c r="A14" s="81" t="s">
        <v>332</v>
      </c>
      <c r="B14" s="256">
        <v>856</v>
      </c>
      <c r="C14" s="256">
        <v>9416</v>
      </c>
      <c r="D14" s="14" t="s">
        <v>697</v>
      </c>
      <c r="I14" s="116"/>
    </row>
    <row r="15" spans="1:4" ht="12.75">
      <c r="A15" s="13" t="s">
        <v>378</v>
      </c>
      <c r="B15" s="255">
        <v>169</v>
      </c>
      <c r="C15" s="255">
        <v>592</v>
      </c>
      <c r="D15" s="14"/>
    </row>
    <row r="16" spans="1:4" ht="12.75">
      <c r="A16" s="253" t="s">
        <v>358</v>
      </c>
      <c r="B16" s="121">
        <v>250</v>
      </c>
      <c r="C16" s="121">
        <v>850</v>
      </c>
      <c r="D16" s="14"/>
    </row>
    <row r="17" spans="1:4" ht="12.75">
      <c r="A17" s="387" t="s">
        <v>351</v>
      </c>
      <c r="B17" s="255">
        <v>165</v>
      </c>
      <c r="C17" s="255">
        <v>660</v>
      </c>
      <c r="D17" s="14" t="s">
        <v>700</v>
      </c>
    </row>
    <row r="18" spans="1:4" ht="12.75">
      <c r="A18" s="119" t="s">
        <v>368</v>
      </c>
      <c r="B18" s="42">
        <v>78</v>
      </c>
      <c r="C18" s="256">
        <v>468</v>
      </c>
      <c r="D18" s="14"/>
    </row>
    <row r="19" spans="1:4" ht="12.75">
      <c r="A19" s="119" t="s">
        <v>369</v>
      </c>
      <c r="B19" s="42">
        <v>110</v>
      </c>
      <c r="C19" s="255">
        <v>660</v>
      </c>
      <c r="D19" s="14"/>
    </row>
    <row r="20" spans="1:4" ht="12.75">
      <c r="A20" s="119" t="s">
        <v>383</v>
      </c>
      <c r="B20" s="42">
        <v>150</v>
      </c>
      <c r="C20" s="42">
        <v>975</v>
      </c>
      <c r="D20" s="14"/>
    </row>
    <row r="21" spans="1:4" ht="12.75">
      <c r="A21" s="13" t="s">
        <v>350</v>
      </c>
      <c r="B21" s="255">
        <v>130</v>
      </c>
      <c r="C21" s="42">
        <v>455</v>
      </c>
      <c r="D21" s="14"/>
    </row>
    <row r="22" spans="1:4" ht="12.75">
      <c r="A22" s="13" t="s">
        <v>180</v>
      </c>
      <c r="B22" s="255">
        <v>140</v>
      </c>
      <c r="C22" s="42">
        <v>994</v>
      </c>
      <c r="D22" s="14"/>
    </row>
    <row r="23" spans="1:4" ht="12.75">
      <c r="A23" s="253" t="s">
        <v>734</v>
      </c>
      <c r="B23" s="255">
        <v>539</v>
      </c>
      <c r="C23" s="255">
        <v>1539</v>
      </c>
      <c r="D23" s="14" t="s">
        <v>733</v>
      </c>
    </row>
    <row r="24" spans="1:4" ht="12.75">
      <c r="A24" s="253" t="s">
        <v>33</v>
      </c>
      <c r="B24" s="255">
        <v>639</v>
      </c>
      <c r="C24" s="255">
        <v>2875</v>
      </c>
      <c r="D24" s="14" t="s">
        <v>735</v>
      </c>
    </row>
    <row r="25" spans="1:4" ht="12.75">
      <c r="A25" s="253" t="s">
        <v>318</v>
      </c>
      <c r="B25" s="255">
        <v>2059</v>
      </c>
      <c r="C25" s="255">
        <v>8628</v>
      </c>
      <c r="D25" s="14"/>
    </row>
    <row r="26" spans="1:4" ht="12.75">
      <c r="A26" s="285" t="s">
        <v>115</v>
      </c>
      <c r="B26" s="255">
        <v>378</v>
      </c>
      <c r="C26" s="272">
        <v>4347</v>
      </c>
      <c r="D26" s="172"/>
    </row>
    <row r="27" spans="1:4" ht="13.5" thickBot="1">
      <c r="A27" s="6" t="s">
        <v>90</v>
      </c>
      <c r="B27" s="257">
        <f>SUM(B6:B26)</f>
        <v>8508</v>
      </c>
      <c r="C27" s="258">
        <f>SUM(C6:C26)</f>
        <v>45661</v>
      </c>
      <c r="D27" s="259"/>
    </row>
    <row r="28" spans="1:3" ht="13.5" thickBot="1">
      <c r="A28" s="237" t="s">
        <v>403</v>
      </c>
      <c r="B28" s="260">
        <v>17016</v>
      </c>
      <c r="C28" s="261">
        <v>91122</v>
      </c>
    </row>
    <row r="29" spans="1:3" ht="12.75">
      <c r="A29" s="82"/>
      <c r="B29" s="107"/>
      <c r="C29" s="107"/>
    </row>
    <row r="30" spans="1:3" ht="12.75">
      <c r="A30" s="194" t="s">
        <v>961</v>
      </c>
      <c r="B30" s="107"/>
      <c r="C30" s="107"/>
    </row>
    <row r="31" spans="1:2" ht="12.75">
      <c r="A31" t="s">
        <v>460</v>
      </c>
      <c r="B31" s="84"/>
    </row>
    <row r="32" spans="1:2" ht="12.75">
      <c r="A32" s="138"/>
      <c r="B32" s="84"/>
    </row>
  </sheetData>
  <sheetProtection/>
  <mergeCells count="1">
    <mergeCell ref="B4:C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H74"/>
  <sheetViews>
    <sheetView zoomScalePageLayoutView="0" workbookViewId="0" topLeftCell="A72">
      <selection activeCell="A3" sqref="A3:D73"/>
    </sheetView>
  </sheetViews>
  <sheetFormatPr defaultColWidth="9.00390625" defaultRowHeight="12.75"/>
  <cols>
    <col min="1" max="1" width="27.00390625" style="0" customWidth="1"/>
    <col min="2" max="3" width="11.75390625" style="0" customWidth="1"/>
    <col min="4" max="4" width="31.00390625" style="0" customWidth="1"/>
    <col min="6" max="6" width="15.375" style="0" customWidth="1"/>
  </cols>
  <sheetData>
    <row r="1" ht="15.75">
      <c r="A1" s="171"/>
    </row>
    <row r="3" spans="1:4" ht="18">
      <c r="A3" s="232" t="s">
        <v>462</v>
      </c>
      <c r="B3" s="233"/>
      <c r="C3" s="233"/>
      <c r="D3" s="234"/>
    </row>
    <row r="4" ht="13.5" thickBot="1"/>
    <row r="5" spans="1:4" ht="12.75">
      <c r="A5" s="197" t="s">
        <v>22</v>
      </c>
      <c r="B5" s="198" t="s">
        <v>78</v>
      </c>
      <c r="C5" s="198" t="s">
        <v>78</v>
      </c>
      <c r="D5" s="199" t="s">
        <v>82</v>
      </c>
    </row>
    <row r="6" spans="1:4" ht="12.75">
      <c r="A6" s="389" t="s">
        <v>464</v>
      </c>
      <c r="B6" s="1" t="s">
        <v>79</v>
      </c>
      <c r="C6" s="1" t="s">
        <v>80</v>
      </c>
      <c r="D6" s="169"/>
    </row>
    <row r="7" spans="1:4" ht="12.75">
      <c r="A7" s="388" t="s">
        <v>133</v>
      </c>
      <c r="B7" s="383">
        <v>1159</v>
      </c>
      <c r="C7" s="383">
        <v>6887</v>
      </c>
      <c r="D7" s="80"/>
    </row>
    <row r="8" spans="1:4" ht="12.75">
      <c r="A8" s="388" t="s">
        <v>703</v>
      </c>
      <c r="B8" s="383">
        <v>1116</v>
      </c>
      <c r="C8" s="383">
        <v>6956</v>
      </c>
      <c r="D8" s="80"/>
    </row>
    <row r="9" spans="1:4" ht="12.75">
      <c r="A9" s="388" t="s">
        <v>116</v>
      </c>
      <c r="B9" s="383">
        <v>1277</v>
      </c>
      <c r="C9" s="383">
        <v>7275</v>
      </c>
      <c r="D9" s="80"/>
    </row>
    <row r="10" spans="1:4" ht="12.75">
      <c r="A10" s="164" t="s">
        <v>95</v>
      </c>
      <c r="B10" s="383">
        <v>1282</v>
      </c>
      <c r="C10" s="383">
        <v>7243</v>
      </c>
      <c r="D10" s="80"/>
    </row>
    <row r="11" spans="1:4" ht="12.75">
      <c r="A11" s="164" t="s">
        <v>94</v>
      </c>
      <c r="B11" s="383">
        <v>1125</v>
      </c>
      <c r="C11" s="383">
        <v>5435</v>
      </c>
      <c r="D11" s="80"/>
    </row>
    <row r="12" spans="1:4" ht="12.75">
      <c r="A12" s="164" t="s">
        <v>83</v>
      </c>
      <c r="B12" s="383">
        <v>1221</v>
      </c>
      <c r="C12" s="383">
        <v>5494.5</v>
      </c>
      <c r="D12" s="80"/>
    </row>
    <row r="13" spans="1:4" ht="12.75">
      <c r="A13" s="13" t="s">
        <v>24</v>
      </c>
      <c r="B13" s="384">
        <v>658</v>
      </c>
      <c r="C13" s="384">
        <v>5589</v>
      </c>
      <c r="D13" s="14"/>
    </row>
    <row r="14" spans="1:4" ht="12.75">
      <c r="A14" s="13" t="s">
        <v>5</v>
      </c>
      <c r="B14" s="384">
        <v>217</v>
      </c>
      <c r="C14" s="384">
        <v>1108.5</v>
      </c>
      <c r="D14" s="14"/>
    </row>
    <row r="15" spans="1:4" ht="12.75">
      <c r="A15" s="13" t="s">
        <v>19</v>
      </c>
      <c r="B15" s="384">
        <v>300</v>
      </c>
      <c r="C15" s="384">
        <v>3600</v>
      </c>
      <c r="D15" s="14"/>
    </row>
    <row r="16" spans="1:4" ht="12.75">
      <c r="A16" s="19" t="s">
        <v>9</v>
      </c>
      <c r="B16" s="385">
        <v>550</v>
      </c>
      <c r="C16" s="385">
        <v>3850</v>
      </c>
      <c r="D16" s="172"/>
    </row>
    <row r="17" spans="1:4" ht="12.75">
      <c r="A17" s="19" t="s">
        <v>424</v>
      </c>
      <c r="B17" s="385">
        <v>131</v>
      </c>
      <c r="C17" s="385">
        <v>1048</v>
      </c>
      <c r="D17" s="172" t="s">
        <v>421</v>
      </c>
    </row>
    <row r="18" spans="1:4" ht="12.75">
      <c r="A18" s="19" t="s">
        <v>465</v>
      </c>
      <c r="B18" s="385">
        <v>128</v>
      </c>
      <c r="C18" s="385">
        <v>1075</v>
      </c>
      <c r="D18" s="172"/>
    </row>
    <row r="19" spans="1:4" ht="12.75">
      <c r="A19" s="19" t="s">
        <v>424</v>
      </c>
      <c r="B19" s="385">
        <v>577</v>
      </c>
      <c r="C19" s="385">
        <v>3750</v>
      </c>
      <c r="D19" s="172"/>
    </row>
    <row r="20" spans="1:4" ht="12.75">
      <c r="A20" s="19" t="s">
        <v>8</v>
      </c>
      <c r="B20" s="385">
        <v>335</v>
      </c>
      <c r="C20" s="385">
        <v>1998</v>
      </c>
      <c r="D20" s="172"/>
    </row>
    <row r="21" spans="1:4" ht="12.75">
      <c r="A21" s="19" t="s">
        <v>417</v>
      </c>
      <c r="B21" s="385">
        <v>522</v>
      </c>
      <c r="C21" s="385">
        <v>7570</v>
      </c>
      <c r="D21" s="172" t="s">
        <v>704</v>
      </c>
    </row>
    <row r="22" spans="1:4" ht="12.75">
      <c r="A22" s="19" t="s">
        <v>466</v>
      </c>
      <c r="B22" s="385">
        <v>326</v>
      </c>
      <c r="C22" s="385">
        <v>1998</v>
      </c>
      <c r="D22" s="172"/>
    </row>
    <row r="23" spans="1:4" ht="12.75">
      <c r="A23" s="19" t="s">
        <v>8</v>
      </c>
      <c r="B23" s="385">
        <v>199</v>
      </c>
      <c r="C23" s="385">
        <v>650</v>
      </c>
      <c r="D23" s="172" t="s">
        <v>705</v>
      </c>
    </row>
    <row r="24" spans="1:4" ht="12.75">
      <c r="A24" s="19" t="s">
        <v>419</v>
      </c>
      <c r="B24" s="385">
        <v>143</v>
      </c>
      <c r="C24" s="385">
        <v>2145</v>
      </c>
      <c r="D24" s="172"/>
    </row>
    <row r="25" spans="1:4" ht="12.75">
      <c r="A25" s="19" t="s">
        <v>417</v>
      </c>
      <c r="B25" s="385">
        <v>142</v>
      </c>
      <c r="C25" s="385">
        <v>1380</v>
      </c>
      <c r="D25" s="172" t="s">
        <v>706</v>
      </c>
    </row>
    <row r="26" spans="1:4" ht="12.75">
      <c r="A26" s="19" t="s">
        <v>416</v>
      </c>
      <c r="B26" s="385">
        <v>271</v>
      </c>
      <c r="C26" s="385">
        <v>1355</v>
      </c>
      <c r="D26" s="172" t="s">
        <v>474</v>
      </c>
    </row>
    <row r="27" spans="1:4" ht="12.75">
      <c r="A27" s="19" t="s">
        <v>266</v>
      </c>
      <c r="B27" s="385">
        <v>192</v>
      </c>
      <c r="C27" s="385">
        <v>1920</v>
      </c>
      <c r="D27" s="172"/>
    </row>
    <row r="28" spans="1:4" ht="12.75">
      <c r="A28" s="19" t="s">
        <v>473</v>
      </c>
      <c r="B28" s="385">
        <v>206</v>
      </c>
      <c r="C28" s="385">
        <v>2130</v>
      </c>
      <c r="D28" s="172"/>
    </row>
    <row r="29" spans="1:4" ht="12.75">
      <c r="A29" s="19" t="s">
        <v>247</v>
      </c>
      <c r="B29" s="385">
        <v>508</v>
      </c>
      <c r="C29" s="385">
        <v>5824</v>
      </c>
      <c r="D29" s="172" t="s">
        <v>707</v>
      </c>
    </row>
    <row r="30" spans="1:4" ht="12.75">
      <c r="A30" s="19" t="s">
        <v>408</v>
      </c>
      <c r="B30" s="385">
        <v>828</v>
      </c>
      <c r="C30" s="385">
        <v>3647</v>
      </c>
      <c r="D30" s="172"/>
    </row>
    <row r="31" spans="1:4" ht="12.75">
      <c r="A31" s="19" t="s">
        <v>702</v>
      </c>
      <c r="B31" s="385">
        <v>96</v>
      </c>
      <c r="C31" s="385">
        <v>685</v>
      </c>
      <c r="D31" s="172" t="s">
        <v>708</v>
      </c>
    </row>
    <row r="32" spans="1:4" ht="12.75">
      <c r="A32" s="19" t="s">
        <v>263</v>
      </c>
      <c r="B32" s="385">
        <v>629</v>
      </c>
      <c r="C32" s="385">
        <v>4045</v>
      </c>
      <c r="D32" s="172"/>
    </row>
    <row r="33" spans="1:4" ht="12.75">
      <c r="A33" s="19" t="s">
        <v>10</v>
      </c>
      <c r="B33" s="385">
        <v>425</v>
      </c>
      <c r="C33" s="385">
        <v>2550</v>
      </c>
      <c r="D33" s="172"/>
    </row>
    <row r="34" spans="1:4" ht="13.5" thickBot="1">
      <c r="A34" s="200" t="s">
        <v>90</v>
      </c>
      <c r="B34" s="386">
        <f>SUM(B7:B33)</f>
        <v>14563</v>
      </c>
      <c r="C34" s="386">
        <f>SUM(C7:C33)</f>
        <v>97208</v>
      </c>
      <c r="D34" s="201"/>
    </row>
    <row r="35" spans="1:4" ht="13.5" thickBot="1">
      <c r="A35" s="82"/>
      <c r="B35" s="88"/>
      <c r="C35" s="88"/>
      <c r="D35" s="391"/>
    </row>
    <row r="36" spans="1:4" ht="12.75">
      <c r="A36" s="197" t="s">
        <v>22</v>
      </c>
      <c r="B36" s="198" t="s">
        <v>78</v>
      </c>
      <c r="C36" s="198" t="s">
        <v>78</v>
      </c>
      <c r="D36" s="199" t="s">
        <v>82</v>
      </c>
    </row>
    <row r="37" spans="1:4" ht="12.75">
      <c r="A37" s="142" t="s">
        <v>463</v>
      </c>
      <c r="B37" s="20" t="s">
        <v>79</v>
      </c>
      <c r="C37" s="20" t="s">
        <v>80</v>
      </c>
      <c r="D37" s="24"/>
    </row>
    <row r="38" spans="1:4" ht="12.75">
      <c r="A38" s="142"/>
      <c r="B38" s="20"/>
      <c r="C38" s="20"/>
      <c r="D38" s="24"/>
    </row>
    <row r="39" spans="1:4" ht="12.75">
      <c r="A39" s="195" t="s">
        <v>232</v>
      </c>
      <c r="B39" s="317">
        <v>203</v>
      </c>
      <c r="C39" s="317">
        <v>1421</v>
      </c>
      <c r="D39" s="24"/>
    </row>
    <row r="40" spans="1:4" ht="12.75">
      <c r="A40" s="195" t="s">
        <v>37</v>
      </c>
      <c r="B40" s="317">
        <v>189</v>
      </c>
      <c r="C40" s="317">
        <v>1356</v>
      </c>
      <c r="D40" s="390" t="s">
        <v>709</v>
      </c>
    </row>
    <row r="41" spans="1:4" ht="12.75">
      <c r="A41" s="195" t="s">
        <v>252</v>
      </c>
      <c r="B41" s="317">
        <v>286</v>
      </c>
      <c r="C41" s="317">
        <v>1144</v>
      </c>
      <c r="D41" s="24"/>
    </row>
    <row r="42" spans="1:4" ht="12.75">
      <c r="A42" s="195" t="s">
        <v>251</v>
      </c>
      <c r="B42" s="317">
        <v>90</v>
      </c>
      <c r="C42" s="317">
        <v>360</v>
      </c>
      <c r="D42" s="390" t="s">
        <v>710</v>
      </c>
    </row>
    <row r="43" spans="1:4" ht="12.75">
      <c r="A43" s="195" t="s">
        <v>232</v>
      </c>
      <c r="B43" s="317">
        <v>509</v>
      </c>
      <c r="C43" s="317">
        <v>1781</v>
      </c>
      <c r="D43" s="24"/>
    </row>
    <row r="44" spans="1:4" ht="12.75">
      <c r="A44" s="195" t="s">
        <v>246</v>
      </c>
      <c r="B44" s="317">
        <v>282</v>
      </c>
      <c r="C44" s="317">
        <v>987</v>
      </c>
      <c r="D44" s="24"/>
    </row>
    <row r="45" spans="1:4" ht="12.75">
      <c r="A45" s="195" t="s">
        <v>247</v>
      </c>
      <c r="B45" s="317">
        <v>1219</v>
      </c>
      <c r="C45" s="317">
        <v>4266.5</v>
      </c>
      <c r="D45" s="390" t="s">
        <v>711</v>
      </c>
    </row>
    <row r="46" spans="1:4" ht="12.75">
      <c r="A46" s="19" t="s">
        <v>36</v>
      </c>
      <c r="B46" s="317">
        <v>189</v>
      </c>
      <c r="C46" s="317">
        <v>1356</v>
      </c>
      <c r="D46" s="390" t="s">
        <v>709</v>
      </c>
    </row>
    <row r="47" spans="1:4" ht="12.75">
      <c r="A47" s="19" t="s">
        <v>701</v>
      </c>
      <c r="B47" s="317">
        <v>156</v>
      </c>
      <c r="C47" s="317">
        <v>936</v>
      </c>
      <c r="D47" s="24"/>
    </row>
    <row r="48" spans="1:4" ht="12.75">
      <c r="A48" s="19" t="s">
        <v>426</v>
      </c>
      <c r="B48" s="317">
        <v>1700</v>
      </c>
      <c r="C48" s="317">
        <v>5950</v>
      </c>
      <c r="D48" s="24"/>
    </row>
    <row r="49" spans="1:4" ht="12.75">
      <c r="A49" s="19" t="s">
        <v>346</v>
      </c>
      <c r="B49" s="317">
        <v>154</v>
      </c>
      <c r="C49" s="317">
        <v>620</v>
      </c>
      <c r="D49" s="24"/>
    </row>
    <row r="50" spans="1:4" ht="12.75">
      <c r="A50" s="19" t="s">
        <v>202</v>
      </c>
      <c r="B50" s="317">
        <v>197</v>
      </c>
      <c r="C50" s="317">
        <v>820.5</v>
      </c>
      <c r="D50" s="24"/>
    </row>
    <row r="51" spans="1:4" ht="12.75">
      <c r="A51" s="19" t="s">
        <v>467</v>
      </c>
      <c r="B51" s="317">
        <v>1595</v>
      </c>
      <c r="C51" s="317">
        <v>7975</v>
      </c>
      <c r="D51" s="390" t="s">
        <v>468</v>
      </c>
    </row>
    <row r="52" spans="1:4" ht="12.75">
      <c r="A52" s="19" t="s">
        <v>467</v>
      </c>
      <c r="B52" s="317">
        <v>738</v>
      </c>
      <c r="C52" s="317">
        <v>3690</v>
      </c>
      <c r="D52" s="390" t="s">
        <v>471</v>
      </c>
    </row>
    <row r="53" spans="1:4" ht="12.75">
      <c r="A53" s="19" t="s">
        <v>214</v>
      </c>
      <c r="B53" s="272">
        <v>80</v>
      </c>
      <c r="C53" s="272">
        <v>280</v>
      </c>
      <c r="D53" s="24"/>
    </row>
    <row r="54" spans="1:4" ht="12.75">
      <c r="A54" s="19" t="s">
        <v>199</v>
      </c>
      <c r="B54" s="272">
        <v>325</v>
      </c>
      <c r="C54" s="272">
        <v>1300</v>
      </c>
      <c r="D54" s="24"/>
    </row>
    <row r="55" spans="1:4" ht="12.75">
      <c r="A55" s="19" t="s">
        <v>195</v>
      </c>
      <c r="B55" s="272">
        <v>347</v>
      </c>
      <c r="C55" s="272">
        <v>1336</v>
      </c>
      <c r="D55" s="24"/>
    </row>
    <row r="56" spans="1:4" ht="12.75">
      <c r="A56" s="19" t="s">
        <v>469</v>
      </c>
      <c r="B56" s="272">
        <v>362</v>
      </c>
      <c r="C56" s="272">
        <v>1810</v>
      </c>
      <c r="D56" s="24"/>
    </row>
    <row r="57" spans="1:4" ht="12.75">
      <c r="A57" s="19" t="s">
        <v>346</v>
      </c>
      <c r="B57" s="272">
        <v>154</v>
      </c>
      <c r="C57" s="272">
        <v>620</v>
      </c>
      <c r="D57" s="24"/>
    </row>
    <row r="58" spans="1:4" ht="12.75">
      <c r="A58" s="19" t="s">
        <v>426</v>
      </c>
      <c r="B58" s="272">
        <v>317</v>
      </c>
      <c r="C58" s="272">
        <v>1422</v>
      </c>
      <c r="D58" s="24" t="s">
        <v>712</v>
      </c>
    </row>
    <row r="59" spans="1:4" ht="12.75">
      <c r="A59" s="19" t="s">
        <v>332</v>
      </c>
      <c r="B59" s="272">
        <v>929</v>
      </c>
      <c r="C59" s="272">
        <v>3251.5</v>
      </c>
      <c r="D59" s="390" t="s">
        <v>114</v>
      </c>
    </row>
    <row r="60" spans="1:4" ht="12.75">
      <c r="A60" s="19" t="s">
        <v>443</v>
      </c>
      <c r="B60" s="272">
        <v>690</v>
      </c>
      <c r="C60" s="272">
        <v>2587.5</v>
      </c>
      <c r="D60" s="390" t="s">
        <v>114</v>
      </c>
    </row>
    <row r="61" spans="1:4" ht="12.75">
      <c r="A61" s="19" t="s">
        <v>588</v>
      </c>
      <c r="B61" s="272">
        <v>456</v>
      </c>
      <c r="C61" s="272">
        <v>2811</v>
      </c>
      <c r="D61" s="24"/>
    </row>
    <row r="62" spans="1:4" ht="12.75">
      <c r="A62" s="19" t="s">
        <v>225</v>
      </c>
      <c r="B62" s="272">
        <v>212</v>
      </c>
      <c r="C62" s="272">
        <v>889</v>
      </c>
      <c r="D62" s="24"/>
    </row>
    <row r="63" spans="1:4" ht="12.75">
      <c r="A63" s="19" t="s">
        <v>226</v>
      </c>
      <c r="B63" s="272">
        <v>427</v>
      </c>
      <c r="C63" s="272">
        <v>2374</v>
      </c>
      <c r="D63" s="390" t="s">
        <v>114</v>
      </c>
    </row>
    <row r="64" spans="1:4" ht="12.75">
      <c r="A64" s="19" t="s">
        <v>443</v>
      </c>
      <c r="B64" s="272">
        <v>432</v>
      </c>
      <c r="C64" s="272">
        <v>2160</v>
      </c>
      <c r="D64" s="390" t="s">
        <v>114</v>
      </c>
    </row>
    <row r="65" spans="1:4" ht="12.75">
      <c r="A65" s="19" t="s">
        <v>232</v>
      </c>
      <c r="B65" s="272">
        <v>1395</v>
      </c>
      <c r="C65" s="272">
        <v>5580</v>
      </c>
      <c r="D65" s="390" t="s">
        <v>114</v>
      </c>
    </row>
    <row r="66" spans="1:4" ht="12.75">
      <c r="A66" s="19" t="s">
        <v>251</v>
      </c>
      <c r="B66" s="272">
        <v>200</v>
      </c>
      <c r="C66" s="272">
        <v>640</v>
      </c>
      <c r="D66" s="24"/>
    </row>
    <row r="67" spans="1:4" ht="12.75">
      <c r="A67" s="19" t="s">
        <v>247</v>
      </c>
      <c r="B67" s="272">
        <v>506</v>
      </c>
      <c r="C67" s="272">
        <v>2024</v>
      </c>
      <c r="D67" s="390" t="s">
        <v>711</v>
      </c>
    </row>
    <row r="68" spans="1:4" ht="12.75">
      <c r="A68" s="19" t="s">
        <v>36</v>
      </c>
      <c r="B68" s="272">
        <v>189</v>
      </c>
      <c r="C68" s="272">
        <v>1356</v>
      </c>
      <c r="D68" s="390" t="s">
        <v>709</v>
      </c>
    </row>
    <row r="69" spans="1:4" ht="13.5" thickBot="1">
      <c r="A69" s="200" t="s">
        <v>90</v>
      </c>
      <c r="B69" s="318">
        <f>SUM(B39:B68)</f>
        <v>14528</v>
      </c>
      <c r="C69" s="318">
        <f>SUM(C39:C68)</f>
        <v>63104</v>
      </c>
      <c r="D69" s="201"/>
    </row>
    <row r="70" spans="1:8" ht="12.75">
      <c r="A70" s="202" t="s">
        <v>25</v>
      </c>
      <c r="B70" s="203" t="s">
        <v>470</v>
      </c>
      <c r="C70" s="204" t="s">
        <v>26</v>
      </c>
      <c r="D70" t="s">
        <v>516</v>
      </c>
      <c r="H70" s="10"/>
    </row>
    <row r="71" spans="1:4" ht="15.75">
      <c r="A71" s="16">
        <v>1</v>
      </c>
      <c r="B71" s="319">
        <v>14563</v>
      </c>
      <c r="C71" s="322">
        <v>97208</v>
      </c>
      <c r="D71" s="96"/>
    </row>
    <row r="72" spans="1:3" ht="13.5" thickBot="1">
      <c r="A72" s="23">
        <v>2</v>
      </c>
      <c r="B72" s="320">
        <v>14528</v>
      </c>
      <c r="C72" s="323">
        <v>63104</v>
      </c>
    </row>
    <row r="73" spans="1:3" ht="13.5" thickBot="1">
      <c r="A73" s="196" t="s">
        <v>496</v>
      </c>
      <c r="B73" s="321">
        <f>SUM(B71:B72)</f>
        <v>29091</v>
      </c>
      <c r="C73" s="324">
        <f>SUM(C71:C72)</f>
        <v>160312</v>
      </c>
    </row>
    <row r="74" spans="1:3" ht="13.5" hidden="1" thickBot="1">
      <c r="A74" s="95" t="s">
        <v>342</v>
      </c>
      <c r="B74" s="585">
        <v>2395551</v>
      </c>
      <c r="C74" s="586"/>
    </row>
  </sheetData>
  <sheetProtection/>
  <mergeCells count="1">
    <mergeCell ref="B74:C7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Arnoltová/Kattenbeck</dc:creator>
  <cp:keywords/>
  <dc:description/>
  <cp:lastModifiedBy>1</cp:lastModifiedBy>
  <cp:lastPrinted>2024-03-13T13:58:13Z</cp:lastPrinted>
  <dcterms:created xsi:type="dcterms:W3CDTF">2005-05-05T10:34:49Z</dcterms:created>
  <dcterms:modified xsi:type="dcterms:W3CDTF">2024-05-14T07:01:13Z</dcterms:modified>
  <cp:category/>
  <cp:version/>
  <cp:contentType/>
  <cp:contentStatus/>
</cp:coreProperties>
</file>