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adek\Akce\24-011 Lázeňský most - PDPS\06 - soupis prací\"/>
    </mc:Choice>
  </mc:AlternateContent>
  <bookViews>
    <workbookView xWindow="0" yWindow="0" windowWidth="0" windowHeight="0"/>
  </bookViews>
  <sheets>
    <sheet name="Rekapitulace" sheetId="6" r:id="rId1"/>
    <sheet name="SO 001" sheetId="2" r:id="rId2"/>
    <sheet name="SO 181" sheetId="3" r:id="rId3"/>
    <sheet name="SO 201SO 201L" sheetId="4" r:id="rId4"/>
    <sheet name="SO 201SO 201M" sheetId="5" r:id="rId5"/>
  </sheets>
  <calcPr/>
</workbook>
</file>

<file path=xl/calcChain.xml><?xml version="1.0" encoding="utf-8"?>
<calcChain xmlns="http://schemas.openxmlformats.org/spreadsheetml/2006/main">
  <c i="6" l="1" r="E13"/>
  <c r="D13"/>
  <c r="C13"/>
  <c r="E12"/>
  <c r="D12"/>
  <c r="C12"/>
  <c r="E11"/>
  <c r="D11"/>
  <c r="C11"/>
  <c r="E10"/>
  <c r="D10"/>
  <c r="C10"/>
  <c r="C7"/>
  <c r="C6"/>
  <c i="5" r="I3"/>
  <c r="I318"/>
  <c r="O418"/>
  <c r="I418"/>
  <c r="O414"/>
  <c r="I414"/>
  <c r="O410"/>
  <c r="I410"/>
  <c r="O406"/>
  <c r="I406"/>
  <c r="O402"/>
  <c r="I402"/>
  <c r="O399"/>
  <c r="I399"/>
  <c r="O395"/>
  <c r="I395"/>
  <c r="O391"/>
  <c r="I391"/>
  <c r="O387"/>
  <c r="I387"/>
  <c r="O383"/>
  <c r="I383"/>
  <c r="O380"/>
  <c r="I380"/>
  <c r="O376"/>
  <c r="I376"/>
  <c r="O372"/>
  <c r="I372"/>
  <c r="O366"/>
  <c r="I366"/>
  <c r="O362"/>
  <c r="I362"/>
  <c r="O358"/>
  <c r="I358"/>
  <c r="O354"/>
  <c r="I354"/>
  <c r="O350"/>
  <c r="I350"/>
  <c r="O346"/>
  <c r="I346"/>
  <c r="O341"/>
  <c r="I341"/>
  <c r="O338"/>
  <c r="I338"/>
  <c r="O335"/>
  <c r="I335"/>
  <c r="O331"/>
  <c r="I331"/>
  <c r="O327"/>
  <c r="I327"/>
  <c r="O323"/>
  <c r="I323"/>
  <c r="O319"/>
  <c r="I319"/>
  <c r="I292"/>
  <c r="O314"/>
  <c r="I314"/>
  <c r="O311"/>
  <c r="I311"/>
  <c r="O308"/>
  <c r="I308"/>
  <c r="O305"/>
  <c r="I305"/>
  <c r="O301"/>
  <c r="I301"/>
  <c r="O297"/>
  <c r="I297"/>
  <c r="O293"/>
  <c r="I293"/>
  <c r="I267"/>
  <c r="O288"/>
  <c r="I288"/>
  <c r="O284"/>
  <c r="I284"/>
  <c r="O280"/>
  <c r="I280"/>
  <c r="O276"/>
  <c r="I276"/>
  <c r="O272"/>
  <c r="I272"/>
  <c r="O268"/>
  <c r="I268"/>
  <c r="I258"/>
  <c r="O263"/>
  <c r="I263"/>
  <c r="O259"/>
  <c r="I259"/>
  <c r="I192"/>
  <c r="O254"/>
  <c r="I254"/>
  <c r="O250"/>
  <c r="I250"/>
  <c r="O246"/>
  <c r="I246"/>
  <c r="O242"/>
  <c r="I242"/>
  <c r="O235"/>
  <c r="I235"/>
  <c r="O228"/>
  <c r="I228"/>
  <c r="O224"/>
  <c r="I224"/>
  <c r="O220"/>
  <c r="I220"/>
  <c r="O216"/>
  <c r="I216"/>
  <c r="O213"/>
  <c r="I213"/>
  <c r="O209"/>
  <c r="I209"/>
  <c r="O205"/>
  <c r="I205"/>
  <c r="O201"/>
  <c r="I201"/>
  <c r="O197"/>
  <c r="I197"/>
  <c r="O193"/>
  <c r="I193"/>
  <c r="I167"/>
  <c r="O188"/>
  <c r="I188"/>
  <c r="O184"/>
  <c r="I184"/>
  <c r="O180"/>
  <c r="I180"/>
  <c r="O176"/>
  <c r="I176"/>
  <c r="O172"/>
  <c r="I172"/>
  <c r="O168"/>
  <c r="I168"/>
  <c r="I131"/>
  <c r="O163"/>
  <c r="I163"/>
  <c r="O159"/>
  <c r="I159"/>
  <c r="O152"/>
  <c r="I152"/>
  <c r="O148"/>
  <c r="I148"/>
  <c r="O144"/>
  <c r="I144"/>
  <c r="O140"/>
  <c r="I140"/>
  <c r="O136"/>
  <c r="I136"/>
  <c r="O132"/>
  <c r="I132"/>
  <c r="I69"/>
  <c r="O127"/>
  <c r="I127"/>
  <c r="O123"/>
  <c r="I123"/>
  <c r="O117"/>
  <c r="I117"/>
  <c r="O113"/>
  <c r="I113"/>
  <c r="O109"/>
  <c r="I109"/>
  <c r="O105"/>
  <c r="I105"/>
  <c r="O101"/>
  <c r="I101"/>
  <c r="O97"/>
  <c r="I97"/>
  <c r="O93"/>
  <c r="I93"/>
  <c r="O86"/>
  <c r="I86"/>
  <c r="O82"/>
  <c r="I82"/>
  <c r="O78"/>
  <c r="I78"/>
  <c r="O74"/>
  <c r="I74"/>
  <c r="O70"/>
  <c r="I70"/>
  <c r="I26"/>
  <c r="O65"/>
  <c r="I65"/>
  <c r="O61"/>
  <c r="I61"/>
  <c r="O57"/>
  <c r="I57"/>
  <c r="O53"/>
  <c r="I53"/>
  <c r="O49"/>
  <c r="I49"/>
  <c r="O45"/>
  <c r="I45"/>
  <c r="O41"/>
  <c r="I41"/>
  <c r="O35"/>
  <c r="I35"/>
  <c r="O31"/>
  <c r="I31"/>
  <c r="O27"/>
  <c r="I27"/>
  <c r="I9"/>
  <c r="O22"/>
  <c r="I22"/>
  <c r="O18"/>
  <c r="I18"/>
  <c r="O14"/>
  <c r="I14"/>
  <c r="O10"/>
  <c r="I10"/>
  <c i="4" r="I3"/>
  <c r="I48"/>
  <c r="O61"/>
  <c r="I61"/>
  <c r="O56"/>
  <c r="I56"/>
  <c r="O52"/>
  <c r="I52"/>
  <c r="O49"/>
  <c r="I49"/>
  <c r="I39"/>
  <c r="O40"/>
  <c r="I40"/>
  <c r="I34"/>
  <c r="O35"/>
  <c r="I35"/>
  <c r="I27"/>
  <c r="O28"/>
  <c r="I28"/>
  <c r="I22"/>
  <c r="O23"/>
  <c r="I23"/>
  <c r="I9"/>
  <c r="O18"/>
  <c r="I18"/>
  <c r="O14"/>
  <c r="I14"/>
  <c r="O10"/>
  <c r="I10"/>
  <c i="3" r="I3"/>
  <c r="I8"/>
  <c r="O9"/>
  <c r="I9"/>
  <c i="2" r="I3"/>
  <c r="I8"/>
  <c r="O54"/>
  <c r="I54"/>
  <c r="O51"/>
  <c r="I51"/>
  <c r="O48"/>
  <c r="I48"/>
  <c r="O45"/>
  <c r="I45"/>
  <c r="O42"/>
  <c r="I42"/>
  <c r="O39"/>
  <c r="I39"/>
  <c r="O36"/>
  <c r="I36"/>
  <c r="O33"/>
  <c r="I33"/>
  <c r="O30"/>
  <c r="I30"/>
  <c r="O27"/>
  <c r="I27"/>
  <c r="O24"/>
  <c r="I24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<sst xmlns="http://schemas.openxmlformats.org/spreadsheetml/2006/main">
  <si>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</si>
  <si>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</si>
  <si>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</si>
  <si>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2024-002REV1 - Lázeňský most M14 - rekonstrukce - REVIZE 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</si>
  <si>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</si>
  <si>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</si>
  <si>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</si>
  <si>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</si>
  <si>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</si>
  <si>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</si>
  <si>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</si>
  <si>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001</t>
  </si>
  <si>
    <t>Vedlejší a ostatní náklady</t>
  </si>
  <si>
    <t>SO 181</t>
  </si>
  <si>
    <t>Dopravně inženýrská opatření</t>
  </si>
  <si>
    <t>SO 201L</t>
  </si>
  <si>
    <t>Lávky pro vyvěšení inženýrských sítí</t>
  </si>
  <si>
    <t>SO 201M</t>
  </si>
  <si>
    <t>Rekonstrukce mostu</t>
  </si>
  <si>
    <t>Soupis prací objektu</t>
  </si>
  <si>
    <t>S</t>
  </si>
  <si>
    <t>Stavba:</t>
  </si>
  <si>
    <t>2024-002REV1</t>
  </si>
  <si>
    <t>Lázeňský most M14 - rekonstrukce - REVIZE 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</si>
  <si>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</si>
  <si>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</si>
  <si>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</si>
  <si>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</si>
  <si>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</si>
  <si>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</si>
  <si>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</si>
  <si>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</si>
  <si>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</si>
  <si>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</si>
  <si>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</si>
  <si>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</si>
  <si>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</si>
  <si>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</si>
  <si>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</si>
  <si>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</si>
  <si>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</si>
  <si>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</si>
  <si>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</si>
  <si>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</si>
  <si>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</si>
  <si>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</si>
  <si>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Všechny zkoušky materiálů dle pžadavků TKP a TDI</t>
  </si>
  <si>
    <t>TS</t>
  </si>
  <si>
    <t>zahrnuje veškeré náklady spojené s objednatelem požadovanými zkouškami</t>
  </si>
  <si>
    <t>02620</t>
  </si>
  <si>
    <t>ZKOUŠENÍ KONSTRUKCÍ A PRACÍ NEZÁVISLOU ZKUŠEBNOU</t>
  </si>
  <si>
    <t>Všechny požadované zkoušky konstrukcí dle požadavků TDI a TKP</t>
  </si>
  <si>
    <t>02720</t>
  </si>
  <si>
    <t>POMOC PRÁCE ZŘÍZ NEBO ZAJIŠŤ REGULACI A OCHRANU DOPRAVY</t>
  </si>
  <si>
    <t>Pomocné práce při zajištění dopravy včetně zajištění rozhodnutí a žádostí o zvláštní užívání komunikace, včetně případné aktualizace objízdných tras</t>
  </si>
  <si>
    <t>zahrnuje veškeré náklady spojené s objednatelem požadovanými zařízeními</t>
  </si>
  <si>
    <t>02730</t>
  </si>
  <si>
    <t>POMOC PRÁCE ZŘÍZ NEBO ZAJIŠŤ OCHRANU INŽENÝRSKÝCH SÍTÍ</t>
  </si>
  <si>
    <t>ochrana stávajících sítí v prostoru zařízení staveniště v majetku_x000d_
ČEZ, CETIN, GAS NET, od.z. Teplárna Karlovy Vary, Vodárny a kanalizace Karlovy Vary</t>
  </si>
  <si>
    <t>02910</t>
  </si>
  <si>
    <t>A</t>
  </si>
  <si>
    <t>OSTATNÍ POŽADAVKY - ZEMĚMĚŘIČSKÁ MĚŘENÍ</t>
  </si>
  <si>
    <t>Zaměření skutečného provedení stavby na podkladu katastrální mapy včetně výškopisu dle požadavku stavebního povolení</t>
  </si>
  <si>
    <t>zahrnuje veškeré náklady spojené s objednatelem požadovanými pracemi,</t>
  </si>
  <si>
    <t>B</t>
  </si>
  <si>
    <t>Geometrický plán pro zápis do KN dle upřesnění TDS, 10 paré. Čerpání jen na vyžádání TDS</t>
  </si>
  <si>
    <t>02911</t>
  </si>
  <si>
    <t>OSTATNÍ POŽADAVKY - GEODETICKÉ ZAMĚŘENÍ</t>
  </si>
  <si>
    <t>HM</t>
  </si>
  <si>
    <t>Geometrické zaměření během výstavby</t>
  </si>
  <si>
    <t>zahrnuje veškeré náklady spojené s objednatelem požadovanými pracemi</t>
  </si>
  <si>
    <t>02940</t>
  </si>
  <si>
    <t>OSTATNÍ POŽADAVKY - VYPRACOVÁNÍ DOKUMENTACE</t>
  </si>
  <si>
    <t>Pasportizace mostu před začátkem, po dokončení prací.</t>
  </si>
  <si>
    <t>Aktualizace havarijního a povodňového plánu.</t>
  </si>
  <si>
    <t>029412</t>
  </si>
  <si>
    <t>OSTATNÍ POŽADAVKY - VYPRACOVÁNÍ MOSTNÍHO LISTU</t>
  </si>
  <si>
    <t>KUS</t>
  </si>
  <si>
    <t>3 paré včetně zápisu do BMS</t>
  </si>
  <si>
    <t>02943</t>
  </si>
  <si>
    <t>OSTATNÍ POŽADAVKY - VYPRACOVÁNÍ RDS</t>
  </si>
  <si>
    <t>6 paré + 2x v el. podobě</t>
  </si>
  <si>
    <t>02944</t>
  </si>
  <si>
    <t>OSTAT POŽADAVKY - DOKUMENTACE SKUTEČ PROVEDENÍ V DIGIT FORMĚ</t>
  </si>
  <si>
    <t>4 paré + 2x v el. podobě, včetně závěrečné zprávy zhotovitele</t>
  </si>
  <si>
    <t>02946</t>
  </si>
  <si>
    <t>OSTAT POŽADAVKY - FOTODOKUMENTACE</t>
  </si>
  <si>
    <t>Fotodokumentace průběhu výstavby v el. podobě na CD nebo DVD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</si>
  <si>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</si>
  <si>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02953</t>
  </si>
  <si>
    <t>OSTATNÍ POŽADAVKY - HLAVNÍ MOSTNÍ PROHLÍDKA</t>
  </si>
  <si>
    <t>3 paré, včetně zápisu do BMS.</t>
  </si>
  <si>
    <t>položka zahrnuje :
- úkony dle ČSN 73 6221
- provedení hlavní mostní prohlídky oprávněnou fyzickou nebo právnickou osobou
- vyhotovení záznamu (protokolu), který jednoznačně definuje stav mostu</t>
  </si>
  <si>
    <t>02991</t>
  </si>
  <si>
    <t>OSTATNÍ POŽADAVKY - INFORMAČNÍ TABULE</t>
  </si>
  <si>
    <t>Billboard s účastníky výstavby 2,5 x 3,0 m dle grafického návrhu investora.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</si>
  <si>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</si>
  <si>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</si>
  <si>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</si>
  <si>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Včetně zabezpečení obvodu staveniště dle požadavků BOZP, stavební buňky, mobilního WC</t>
  </si>
  <si>
    <t>zahrnuje objednatelem povolené náklady na pořízení (event. pronájem), provozování, udržování a likvidaci zhotovitelova zařízení</t>
  </si>
  <si>
    <t>Kompletní dopravně inženýrská opatření po dobu stavby dle zadávací dokumentace a požadavků na provedení a_x000d_
kvalitu zahrnující:_x000d_
- Zpracování podrobné dokumentace jednotlivých dopravně-inženýrských opatření v návaznosti na konkrétní_x000d_
harmonogram prací a projednání DIO před stanovením přechodné úpravy provozu._x000d_
- Zajištění inženýrské činnosti pro projednání DIO včetně stanovení přechodné úpravy provozu na pozemních_x000d_
komunikacích, rozhodnutí o uzavírce a dalších správních rozhodnutí nutných pro realizaci_x000d_
- Přechodné svislé i vodorovné dopravní značení, dopravní zařízení a světelné signály, jejich dodávka, montáž,_x000d_
demontáž, kontrola, údržba, servis, přemisťování, přeznačování a manipulace s nimi, včetně etapizace výstavby</t>
  </si>
  <si>
    <t>VV</t>
  </si>
  <si>
    <t>předpokládané trvání do 1.3.2025 do 31.05.2026 16 = 16,000 [A]</t>
  </si>
  <si>
    <t>Položka zahrnuje:
- veškeré náklady spojené s objednatelem požadovanými zařízeními dle DIO stavby
Položka nezahrnuje:
- x</t>
  </si>
  <si>
    <t>Objekt:</t>
  </si>
  <si>
    <t>SO 201</t>
  </si>
  <si>
    <t>Rekonstrukce Lázeňského mostu ev.č. M14</t>
  </si>
  <si>
    <t>O1</t>
  </si>
  <si>
    <t>027421</t>
  </si>
  <si>
    <t>PROVIZORNÍ LÁVKY - MONTÁŽ</t>
  </si>
  <si>
    <t>kpl</t>
  </si>
  <si>
    <t xml:space="preserve"> </t>
  </si>
  <si>
    <t>Položka zahrnuje:
- veškeré náklady spojené s montáží provizorní lávky
Položka nezahrnuje:
- x</t>
  </si>
  <si>
    <t>027422</t>
  </si>
  <si>
    <t>PROVIZORNÍ LÁVKY - NÁJEMNÉ</t>
  </si>
  <si>
    <t>KPLMĚSÍC</t>
  </si>
  <si>
    <t xml:space="preserve"> 16*2 = 32,000 [A]</t>
  </si>
  <si>
    <t>Položka zahrnuje:
- náklady na pronájem zařízení
Položka nezahrnuje:
- x</t>
  </si>
  <si>
    <t>027423</t>
  </si>
  <si>
    <t>PROVIZORNÍ LÁVKY - DEMONTÁŽ</t>
  </si>
  <si>
    <t>Položka zahrnuje:
- veškeré náklady spojené s demontáží provizorní lávky
Položka nezahrnuje:
- x</t>
  </si>
  <si>
    <t>1</t>
  </si>
  <si>
    <t>Zemní práce</t>
  </si>
  <si>
    <t>11347</t>
  </si>
  <si>
    <t>ODSTRAN KRYTU ZPEVNĚNÝCH PLOCH Z DLAŽEB KOSTEK VČET PODKL</t>
  </si>
  <si>
    <t>M3</t>
  </si>
  <si>
    <t>v tl. 300mm na předpolích, dlažbu ponechat k opětovnému použití</t>
  </si>
  <si>
    <t xml:space="preserve"> (0,30*2,5*3,5)*4 = 10,500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</si>
  <si>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</si>
  <si>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2</t>
  </si>
  <si>
    <t>Základy</t>
  </si>
  <si>
    <t>27212</t>
  </si>
  <si>
    <t>ZÁKLADY Z DÍLCŮ ŽELEZOBETONOVÝCH</t>
  </si>
  <si>
    <t>základy z panelové rovnaniny pod lávkou
jeden panel 3,00 x 2,00m</t>
  </si>
  <si>
    <t>"levobřežní opěra:" 2*(0,30*3,0*2,0) = 3,600 [A]</t>
  </si>
  <si>
    <t>"pravobřežní opěra:" 2*(0,30*3,0*2,0) = 3,600 [B]</t>
  </si>
  <si>
    <t>"Celkem: "A+B a+b = 7,200 [C]</t>
  </si>
  <si>
    <t xml:space="preserve">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</si>
  <si>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3</t>
  </si>
  <si>
    <t>Svislé konstrukce</t>
  </si>
  <si>
    <t>31719</t>
  </si>
  <si>
    <t>ŘÍMSY Z KAMENE</t>
  </si>
  <si>
    <t xml:space="preserve"> 4*(0,80*4,00*0,30) = 3,840 [A]</t>
  </si>
  <si>
    <t>Položka zahrnuje dodání předepsaného hlavního materiálu, spojovacího materiálu, vyzdění do předepsaného tavru, včetně mimostaveništní a vnitrostaveništní dopravy</t>
  </si>
  <si>
    <t>4</t>
  </si>
  <si>
    <t>Vodorovné konstrukce</t>
  </si>
  <si>
    <t>45152</t>
  </si>
  <si>
    <t>PODKLADNÍ A VÝPLŇOVÉ VRSTVY Z KAMENIVA DRCENÉHO</t>
  </si>
  <si>
    <t xml:space="preserve"> "levobřežní opěra:"</t>
  </si>
  <si>
    <t xml:space="preserve"> 0,10*3,5*2,50*2 = 1,750 [A]</t>
  </si>
  <si>
    <t xml:space="preserve"> "pravobřežní opěra:"</t>
  </si>
  <si>
    <t xml:space="preserve"> 0,10*3,5*2,50*2 = 1,750 [B]</t>
  </si>
  <si>
    <t xml:space="preserve"> Celkem: A+B = 3,500 [C]</t>
  </si>
  <si>
    <t>položka zahrnuje dodávku předepsaného kameniva, mimostaveništní a vnitrostaveništní dopravu a jeho uložení
není-li v zadávací dokumentaci uvedeno jinak, jedná se o nakupovaný materiál</t>
  </si>
  <si>
    <t>9</t>
  </si>
  <si>
    <t>Ostatní konstrukce a práce</t>
  </si>
  <si>
    <t>9112A2</t>
  </si>
  <si>
    <t>ZÁBRADLÍ MOSTNÍ S VODOR MADLY - MONTÁŽ S PŘESUNEM (BEZ DODÁVKY) vč. REPASE</t>
  </si>
  <si>
    <t>M</t>
  </si>
  <si>
    <t>montáž původního demontovaného zábradlí včetně přesunu z mezideponie (z místa uložení), včetně repase</t>
  </si>
  <si>
    <t>Položka zahrnuje:
- dopravu demontovaného zařízení z dočasné skládky
- jeho montáž a osazení na určeném místě včetně všech nutných konstrukcí a prací
- nutnou opravu poškozených částí, opravu nátěrů
- případnou náhradu zničených částí
Položka nezahrnuje:
- kompletní novou PKO</t>
  </si>
  <si>
    <t>9112B3</t>
  </si>
  <si>
    <t>ZÁBRADLÍ MOSTNÍ SE SVISLOU VÝPLNÍ - DEMONTÁŽ S PŘESUNEM</t>
  </si>
  <si>
    <t xml:space="preserve"> 4*5,00 = 20,000 [A]</t>
  </si>
  <si>
    <t>Položka zahrnuje:
- demontáž a odstranění zařízení
- jeho odvoz na předepsané místo
Položka nezahrnuje:
- x</t>
  </si>
  <si>
    <t>96611</t>
  </si>
  <si>
    <t>BOURÁNÍ KONSTRUKCÍ Z BETONOVÝCH DÍLCŮ</t>
  </si>
  <si>
    <t>odstranění opěr a základů provizorního mostu</t>
  </si>
  <si>
    <t>z pol. 27212 7,20 = 7,200 [A]</t>
  </si>
  <si>
    <t>Mezisoučet = 7,200 [B]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</si>
  <si>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</si>
  <si>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96713</t>
  </si>
  <si>
    <t>VYBOURÁNÍ ČÁSTÍ KONSTRUKCÍ KAMENNÝCH NA MC</t>
  </si>
  <si>
    <t>odstranění stávající kamenné římsy v místě uložení provizorních lávek, římsouvky budou uskladněny na mezideponii a po odstranění lávek opětovně uloženy</t>
  </si>
  <si>
    <t>rozebrání kamenných říms na nábřežních zdech 0,80*0,30*3*4 = 2,880 [A]</t>
  </si>
  <si>
    <t>Mezisoučet = 2,880 [B]</t>
  </si>
  <si>
    <t>Položka zahrnuje:
- veškerou manipulaci s vybouranou sutí a hmotami včetně uložení na skládku,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</si>
  <si>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015111</t>
  </si>
  <si>
    <t>POPLATKY ZA LIKVIDACI ODPADŮ NEKONTAMINOVANÝCH - 17 05 04 VYTĚŽENÉ ZEMINY A HORNINY - I. TŘÍDA TĚŽITELNOSTI</t>
  </si>
  <si>
    <t>T</t>
  </si>
  <si>
    <t xml:space="preserve"> 1,85*(560+52,25) = 1132,663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</si>
  <si>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185/2001 Sb., o nakládání s odpady, v platném znění.</t>
  </si>
  <si>
    <t>015130</t>
  </si>
  <si>
    <t>POPLATKY ZA LIKVIDACI ODPADŮ NEKONTAMINOVANÝCH - 17 03 02 VYBOURANÝ ASFALTOVÝ BETON BEZ DEHTU</t>
  </si>
  <si>
    <t xml:space="preserve"> 2,4*(23,778+159,88*0,05) = 76,253 [A]</t>
  </si>
  <si>
    <t>015140</t>
  </si>
  <si>
    <t>POPLATKY ZA LIKVIDACI ODPADŮ NEKONTAMINOVANÝCH - 17 01 01 BETON Z DEMOLIC OBJEKTŮ, ZÁKLADŮ TV</t>
  </si>
  <si>
    <t xml:space="preserve"> 2,4*(330,36+10,137+34,423+37,278) = 989,275 [A]</t>
  </si>
  <si>
    <t>015420</t>
  </si>
  <si>
    <t>POPLATKY ZA LIKVIDACI ODPADŮ NEKONTAMINOVANÝCH - 17 06 04 ZBYTKY IZOLAČNÍCH MATERIÁLŮ</t>
  </si>
  <si>
    <t>Izolace mostovky a opěr</t>
  </si>
  <si>
    <t xml:space="preserve"> 18,60*16,35*0,005*2,6 = 3,953 [A]</t>
  </si>
  <si>
    <t>11333</t>
  </si>
  <si>
    <t>ODSTRANĚNÍ PODKLADU ZPEVNĚNÝCH PLOCH S ASFALT POJIVEM</t>
  </si>
  <si>
    <t>podklady asf. vozovky v tl. 300mm</t>
  </si>
  <si>
    <t xml:space="preserve"> 0,30*(475,55-159,88) = 94,701 [A]</t>
  </si>
  <si>
    <t xml:space="preserve"> (12,16+20,94+21,64)*0,30 = 16,422 [A]</t>
  </si>
  <si>
    <t>113534</t>
  </si>
  <si>
    <t>ODSTRANĚNÍ CHODNÍKOVÝCH KAMENNÝCH OBRUBNÍKŮ, ODVOZ DO 5KM</t>
  </si>
  <si>
    <t xml:space="preserve"> 2*18,275 = 36,550 [A]</t>
  </si>
  <si>
    <t xml:space="preserve"> 5*4 = 20,000 [B]</t>
  </si>
  <si>
    <t xml:space="preserve"> Celkem: A+B = 56,550 [C]</t>
  </si>
  <si>
    <t>113728</t>
  </si>
  <si>
    <t>FRÉZOVÁNÍ ZPEVNĚNÝCH PLOCH ASFALTOVÝCH, ODVOZ DO 20KM</t>
  </si>
  <si>
    <t>ODMĚŘENO Z PŮDORYSU 475,55*0,05 = 23,778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</si>
  <si>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</si>
  <si>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113743</t>
  </si>
  <si>
    <t>FRÉZOVÁNÍ ZPEVNĚNÝCH PLOCH ASFALTOVÝCH TL. DO 50MM</t>
  </si>
  <si>
    <t>M2</t>
  </si>
  <si>
    <t>LOŽNÁ VRSTVA NA MOSTĚ</t>
  </si>
  <si>
    <t>ODMĚŘENO Z PŮDORYSU 159,88 = 159,880 [A]</t>
  </si>
  <si>
    <t>11512</t>
  </si>
  <si>
    <t>ČERPÁNÍ VODY DO 1000 L/MIN</t>
  </si>
  <si>
    <t>HOD</t>
  </si>
  <si>
    <t xml:space="preserve"> 300 = 300,000 [A]</t>
  </si>
  <si>
    <t>Položka čerpání vody na povrchu zahrnuje i potrubí, pohotovost záložní čerpací soupravy a zřízení čerpací jímky. Součástí položky je také následná demontáž a likvidace těchto zařízení</t>
  </si>
  <si>
    <t>12893</t>
  </si>
  <si>
    <t>PŘEDRCENÍ VÝKOPKU TŘ. III</t>
  </si>
  <si>
    <t>předrcení betonového odpadu pro pozdější využití s uložením na skládku Objednatele - JEN NA PŘÍKAZ TDI</t>
  </si>
  <si>
    <t xml:space="preserve"> 30,485+37,278+34,423+330,326/2 = 267,349 [A]</t>
  </si>
  <si>
    <t xml:space="preserve">Položka zahrnuje:
- předrcení výkopku dané třídy zeminy
Položka nezahrnuje:
-  žádnou manipulaci s výkopkem (nakládání, doprava)</t>
  </si>
  <si>
    <t>131738</t>
  </si>
  <si>
    <t>HLOUBENÍ JAM ZAPAŽ I NEPAŽ TŘ. I, ODVOZ DO 20KM</t>
  </si>
  <si>
    <t>Výkopy za nábřežními zdmi</t>
  </si>
  <si>
    <t xml:space="preserve"> 16,39*5,47+16,39*5,38 = 177,832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</si>
  <si>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</si>
  <si>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17481</t>
  </si>
  <si>
    <t>ZÁSYP JAM A RÝH Z NAKUPOVANÝCH MATERIÁLŮ</t>
  </si>
  <si>
    <t>Zásyp za opěrami ŠD 0-32</t>
  </si>
  <si>
    <t xml:space="preserve"> 2*16,39*2,43 = 79,655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</si>
  <si>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</si>
  <si>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</si>
  <si>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</si>
  <si>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OCHRANA TĚSNÍCÍ FOLIE 27*0,1 = 2,700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</si>
  <si>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</si>
  <si>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21263</t>
  </si>
  <si>
    <t>TRATIVODY KOMPLET Z TRUB Z PLAST HMOT DN DO 150MM</t>
  </si>
  <si>
    <t>HDPE DN 150</t>
  </si>
  <si>
    <t xml:space="preserve"> 2*(15,00+2,00) = 34,000 [A]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</si>
  <si>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</si>
  <si>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22694</t>
  </si>
  <si>
    <t>ZÁPOROVÉ PAŽENÍ Z KOVU DOČASNÉ</t>
  </si>
  <si>
    <t>HEB 120mm dl. 6,60m á 1,00m, 17ks á opěra 2*(17*6,60*0,0267) = 5,991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</si>
  <si>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</si>
  <si>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</si>
  <si>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</si>
  <si>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 xml:space="preserve"> 3,30*17*2 = 112,200 [A]</t>
  </si>
  <si>
    <t>položka zahrnuje osazení pažin bez ohledu na druh, jejich opotřebení a jejich odstranění</t>
  </si>
  <si>
    <t>227831</t>
  </si>
  <si>
    <t>MIKROPILOTY KOMPLET D DO 150MM NA POVRCHU</t>
  </si>
  <si>
    <t xml:space="preserve"> 2*17*6,60 = 224,400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</si>
  <si>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</si>
  <si>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261113</t>
  </si>
  <si>
    <t>VRTY PRO KOTVENÍ A INJEKTÁŽ NA POVRCHU TŘ I D DO 25MM</t>
  </si>
  <si>
    <t>Spřažení základu a zdi s ponechanou kamennou částí, kotvení říms</t>
  </si>
  <si>
    <t>"Základový pas " 2*14/0,6*0,4 = 18,667 [A]</t>
  </si>
  <si>
    <t>"Přibetonávka zdi" 2*14*2,8*5*0,4 = 156,800 [B]</t>
  </si>
  <si>
    <t>"Kotvení říms " 18*2*0,3*2 = 21,600 [C]</t>
  </si>
  <si>
    <t>Mezisoučet = 197,067 [D]</t>
  </si>
  <si>
    <t>položka zahrnuje:
přemístění, montáž a demontáž vrtných souprav
svislou dopravu zeminy z vrtu
vodorovnou dopravu zeminy bez uložení na skládku
případně nutné pažení dočasné (včetně odpažení) i trvalé</t>
  </si>
  <si>
    <t>26144</t>
  </si>
  <si>
    <t>VRTY PRO KOTVENÍ, INJEKTÁŽ A MIKROPILOTY NA POVRCHU TŘ. IV D DO 200MM</t>
  </si>
  <si>
    <t>provrtání stávající kamenné zdi pro vyvedení rubové drenáže</t>
  </si>
  <si>
    <t xml:space="preserve"> 2*0,90 = 1,800 [A]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</si>
  <si>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</si>
  <si>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26145</t>
  </si>
  <si>
    <t>VRTY PRO KOTVENÍ, INJEKTÁŽ A MIKROPILOTY NA POVRCHU TŘ. IV D DO 300MM</t>
  </si>
  <si>
    <t>60% z pol. 227831 0,6*224,40 = 134,640 [A]</t>
  </si>
  <si>
    <t>26155</t>
  </si>
  <si>
    <t>VRTY PRO KOTVENÍ, INJEKTÁŽ A MIKROPILOTY NA POVRCHU TŘ. V D DO 300MM</t>
  </si>
  <si>
    <t>40% z pol. 227831 0,40*224,40 = 89,760 [A]</t>
  </si>
  <si>
    <t>272325</t>
  </si>
  <si>
    <t>ZÁKLADY ZE ŽELEZOBETONU DO C30/37</t>
  </si>
  <si>
    <t>PLOCHA Z POD. ŘEZU 0,68m2, DÉLKA 15,00m 0,68*15*2 = 20,400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</si>
  <si>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</si>
  <si>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272365</t>
  </si>
  <si>
    <t>VÝZTUŽ ZÁKLADŮ Z OCELI 10505, B500B</t>
  </si>
  <si>
    <t>předpoklad 150kg/m2</t>
  </si>
  <si>
    <t>předpoklad 150kg/m3 0,150*20,40 = 3,060 [A]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</si>
  <si>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</si>
  <si>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281451</t>
  </si>
  <si>
    <t>INJEKTOVÁNÍ NÍZKOTLAKÉ Z CEMENTOVÉ MALTY NA POVRCHU</t>
  </si>
  <si>
    <t xml:space="preserve"> 61,35*0,90*0,1 = 5,522 [A]</t>
  </si>
  <si>
    <t>Položka zahrnuje:
- kompletní práce, které jsou nutné pro předepsanou funkci injektáže (statickou, těsnící a pod.). 
- vodní tlakové zkoušky před a po injektáži.
- veškerý materiál, výrobky a polotovary, včetně mimostaveništní a vnitrostaveništní dopravy (rovněž přesuny), včetně naložení a složení, případně s uložením.
Položka nezahrnuje:
- zřízení vrtů (vykazují se položkami 261, 262)</t>
  </si>
  <si>
    <t>285394</t>
  </si>
  <si>
    <t>DODATEČNÉ KOTVENÍ VLEPENÍM BETONÁŘSKÉ VÝZTUŽE D DO 25MM DO VRTŮ</t>
  </si>
  <si>
    <t>Spřažení základů a zdi, kotvení říms</t>
  </si>
  <si>
    <t>Zeď 2*14*5 = 140,000 [B]</t>
  </si>
  <si>
    <t>kotvení říms 4*18 = 72,000 [C]</t>
  </si>
  <si>
    <t>Mezisoučet = 212,000 [A]</t>
  </si>
  <si>
    <t>Položka zahrnuje:
dodání výztuže předepsaného profilu a předepsané délky (do 600mm)
provedení vrtu předepsaného profilu a předepsané délky (do 300mm)
vsunutí výztuže do vyvrtaného profilu a její zalepení předepsaným pojivem
případně nutné lešení</t>
  </si>
  <si>
    <t>28996</t>
  </si>
  <si>
    <t>OPLÁŠTĚNÍ (ZPEVNĚNÍ) SÍŤOVINOU Z PLASTICKÝCH HMOT</t>
  </si>
  <si>
    <t>geo-kompozitní celoplošná drenáž 
rub opěr nad těsnící vrstvou</t>
  </si>
  <si>
    <t xml:space="preserve"> 15,0*3,50*2 = 105,000 [A]</t>
  </si>
  <si>
    <t>Položka zahrnuje:
- dodávku předepsané síťoviny
- úpravu, očištění a ochranu podkladu
- přichycení k podkladu, případně zatížení
- úpravy spojů a zajištění okrajů
- úpravy pro odvodnění
- nutné přesahy
- mimostaveništní a vnitrostaveništní dopravu
Položka nezahrnuje:
- x 
Způsob měření:
- přesahy se nezapočítávají do výměry</t>
  </si>
  <si>
    <t>28999</t>
  </si>
  <si>
    <t>OPLÁŠTĚNÍ (ZPEVNĚNÍ) Z FÓLIE</t>
  </si>
  <si>
    <t>Těsnící vrstva spádovaná ke drenáži</t>
  </si>
  <si>
    <t xml:space="preserve"> 0,90*15*2 = 27,000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</si>
  <si>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</si>
  <si>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317126</t>
  </si>
  <si>
    <t>ŘÍMSY Z DÍLCŮ ŽELEZOBETONOVÝCH DO C40/50</t>
  </si>
  <si>
    <t>prefabrikovaná římsovka dle návrhu architekta broušený nebo tryskaný povrch s vloženými kamennými fragmenty z původního mostu</t>
  </si>
  <si>
    <t xml:space="preserve"> 0,885*0,12*19,40*2 = 4,121 [A]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</si>
  <si>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</si>
  <si>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317325</t>
  </si>
  <si>
    <t>ŘÍMSY ZE ŽELEZOBETONU DO C30/37</t>
  </si>
  <si>
    <t>C30/37-XF4, XD3</t>
  </si>
  <si>
    <t xml:space="preserve"> 2*19,40*0,70*0,21 = 5,704 [A]</t>
  </si>
  <si>
    <t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</si>
  <si>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</si>
  <si>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</si>
  <si>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předpoklad 180kg/m3 říms 0,180*2,419 = 0,435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</si>
  <si>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</si>
  <si>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327212</t>
  </si>
  <si>
    <t>ZDI OPĚRNÉ, ZÁRUBNÍ, NÁBŘEŽNÍ Z LOMOVÉHO KAMENE NA MC</t>
  </si>
  <si>
    <t>dozdění nábřežních zdí</t>
  </si>
  <si>
    <t>dozdění nábřežních zdí; délka 1,465m, tloušťka 0,90m, výška 1,80m 1,465*0,90*1,80*2 = 4,747 [A]</t>
  </si>
  <si>
    <t>Položka zahrnuje:
- dodání předepsaného lomového kamene, jeho výběr a případnou úpravu
- spojovacího materiálu
- vyzdění do předepsaného tvaru
- včetně mimostaveništní a vnitrostaveništní dopravy
Položka nezahrnuje:
- x</t>
  </si>
  <si>
    <t>327215</t>
  </si>
  <si>
    <t>PŘEZDĚNÍ ZDÍ Z KAMENNÉHO ZDIVA</t>
  </si>
  <si>
    <t>v místech pod provizorními lávkami</t>
  </si>
  <si>
    <t xml:space="preserve"> 2,0*0,9*1,0*2 = 3,600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</si>
  <si>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</si>
  <si>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333325</t>
  </si>
  <si>
    <t>MOSTNÍ OPĚRY A KŘÍDLA ZE ŽELEZOVÉHO BETONU DO C30/37</t>
  </si>
  <si>
    <t>Zesílení za nábřežními zdmi C30/37-XF2, XA1</t>
  </si>
  <si>
    <t>zpevnění nábřežních zdí 1,01*15*2 = 30,300 [A]</t>
  </si>
  <si>
    <t>úložné prahy (21,99+22,09)*0,8 = 35,264 [B]</t>
  </si>
  <si>
    <t>podložiskové bločky 7*2*0,11*0,55*0,55 = 0,466 [C]</t>
  </si>
  <si>
    <t>Mezisoučet = 66,030 [D]</t>
  </si>
  <si>
    <t>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</t>
  </si>
  <si>
    <t>333365</t>
  </si>
  <si>
    <t>VÝZTUŽ MOSTNÍCH OPĚR A KŘÍDEL Z OCELI 10505, B500B</t>
  </si>
  <si>
    <t>150kg/m3 z pol. 333365 66,030*150/1000 = 9,905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</si>
  <si>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</si>
  <si>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33811</t>
  </si>
  <si>
    <t>SLOUPKY OHRADNÍ A PLOTOVÉ Z DÍLCŮ BETON</t>
  </si>
  <si>
    <t>tryskaný/broušený beton dle návrhu architekta s typologicky pojednaným názvem mostu a letopočtem výstavby</t>
  </si>
  <si>
    <t xml:space="preserve"> 4*0,85*0,85*1,325 = 3,829 [A]</t>
  </si>
  <si>
    <t>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</si>
  <si>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424A13</t>
  </si>
  <si>
    <t>SPŘAŽENÁ MOSTOVKA BETON - BETON SILNIČNÍ, ROZPĚTÍ DO 20M</t>
  </si>
  <si>
    <t>plocha NK 15,00*19,93 = 298,950 [A]</t>
  </si>
  <si>
    <t xml:space="preserve">Položka zahrnuje:
-  zhotovení mostovky z prefabrikovaných dílců, spřažených železobetonovou deskou a koncovými příčníky, včetně osazení a dodání veškeré výztuže.
- všechny technické specifikace uvedené v OTSKP-SPK v části I – Popisovník prací staveb pozemních komunikací, Skupina stavebních dílů 4, Ustanovení k položkám 424A**.
Položka nezahrnuje:
- x</t>
  </si>
  <si>
    <t>42860</t>
  </si>
  <si>
    <t>MOSTNÍ LOŽISKA ELASTOMEROVÁ</t>
  </si>
  <si>
    <t>zatížení do 1MN, max posun 21 mm, natočení 10 mrad</t>
  </si>
  <si>
    <t xml:space="preserve"> 2*7ks = 14,000 [A]</t>
  </si>
  <si>
    <t>- výrobní dokumentaci, jde-li o ložisko individuálně vyráběné
- dodání kompletních ložisek požadované kvality
- přípravu, očištění a úpravy úložných ploch
- osazení ložisek podle předepsaného technologického předpisu bez ohledu na způsob uložení a kotvení
- uložení do malty jakéhokoliv druhu včetně dodávky této malty
- uložení na plastické vložky nebo maltu včetně dodávky této vložky nebo malty
- uložení na vrstvu plastbetonové malty nebo podobné vrstvy jako ochranu proti průchodu bludných proudů
- vyplnění kotevních otvorů
- lešení a podpěrné konstrukce
- tmelení, těsnění a výplně spar
- nastavení ložisek a odborná prohlídka
- dočasné zpevnění nebo naopak dočasné uvolnění ložisek
- opatření ložisek znakem výrobce a typovým číslem
- úpravy, očištění a ošetření okolí ložisek
- přiměřeným způsobem je nutné zahrnout ustanovení pro TMCH 94 pro kovové konstrukce.</t>
  </si>
  <si>
    <t>451312</t>
  </si>
  <si>
    <t>PODKLADNÍ A VÝPLŇOVÉ VRSTVY Z PROSTÉHO BETONU C12/15</t>
  </si>
  <si>
    <t>za rubem opěr 0,29*15*2 = 8,700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</si>
  <si>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</si>
  <si>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457385</t>
  </si>
  <si>
    <t>VYROVNÁVACÍ A SPÁD ŽELEZOBETON DO C30/37 VČET VÝZTUŽE</t>
  </si>
  <si>
    <t>ochrana izolace v chodníku C30/37 XF4</t>
  </si>
  <si>
    <t xml:space="preserve"> 174,60*0,10 = 17,460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</si>
  <si>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
- zhotovení nepropustného, mrazuvzdorného betonu a betonu požadované trvanlivosti a vlastností
- užití potřebných přísad a technologií výroby betonu
- zřízení pracovních a dilatačních spar, včetně potřebných úprav, výplně, vložek, opracování, očištění a ošetření
- bednění  požadovaných  konstr. (i ztracené) s úpravou  dle požadované  kvality povrchu betonu
- vytvoření kotevních čel, kapes, nálitků, a sedel
- zřízení  všech  požadovaných  otvorů, kapes, výklenků, prostupů, dutin, drážek a pod., vč. ztížení práce a úprav  kolem nich
- úpravy pro osazení výztuže, doplňkových konstrukcí a vybavení
- úpravy povrchu pro položení požadované izolace, povlaků a nátěrů, případně vyspravení
- nátěry zabraňující soudržnost betonu a bednění
- výplň, těsnění  a tmelení spar a spojů
- opatření  povrchů  betonu  izolací  proti zemní vlhkosti v částech, kde přijdou do styku se zeminou nebo kamenivem
- dodání betonářské výztuže v požadované kvalitě, stříhání, řezání, ohýbání a spojování do všech požadovaných tvarů (vč. armakošů) a uložení s požadovaným zajištěním polohy a krytí výztuže betonem
- veškeré svary nebo jiné spoje výztuže
- pomocné konstrukce a práce pro osazení a upevnění výztuže
- úpravy výztuže pro osazení doplňkových konstrukcí
- veškerá opatření pro zajištění soudržnosti výztuže a betonu
- povrchovou antikorozní úpravu výztuže
- separaci výztuže
- úpravy pro osazení zařízení ochrany konstrukce proti vlivu bludných proudů
Položka nezahrnuje:
- x</t>
  </si>
  <si>
    <t>45831A</t>
  </si>
  <si>
    <t>VÝPLŇ ZA OPĚRAMI A ZDMI Z PROST BETONU DO C20/25</t>
  </si>
  <si>
    <t xml:space="preserve"> 15*(0,83+0,17)*2 = 30,000 [A]</t>
  </si>
  <si>
    <t>45860</t>
  </si>
  <si>
    <t>VÝPLŇ ZA OPĚRAMI A ZDMI Z MEZEROVITÉHO BETONU</t>
  </si>
  <si>
    <t xml:space="preserve"> 1,73*15,00*2 = 51,900 [A]</t>
  </si>
  <si>
    <t>Položka zahrnuje:
 - dodávku mezerovitého betonu a jeho uložení se zhutněním
- včetně mimostaveništní a vnitrostaveništní dopravy (rovněž přesuny)
Položka nezahrnuje:
- x</t>
  </si>
  <si>
    <t>5</t>
  </si>
  <si>
    <t>Komunikace</t>
  </si>
  <si>
    <t>56216</t>
  </si>
  <si>
    <t>VOZOVKOVÉ VRSTVY Z MATERIÁLŮ STABIL CEMENTEM TL DO 300MM</t>
  </si>
  <si>
    <t>V MÍSTĚ PŘEJÍZDNÉHO PÁSU 7,12*6,50 = 46,280 [A]</t>
  </si>
  <si>
    <t>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</t>
  </si>
  <si>
    <t>56313</t>
  </si>
  <si>
    <t>VOZOVKOVÉ VRSTVY Z MECHANICKY ZPEVNĚNÉHO KAMENIVA TL. DO 150MM</t>
  </si>
  <si>
    <t xml:space="preserve"> 23,10 = 23,100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</si>
  <si>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</si>
  <si>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56332</t>
  </si>
  <si>
    <t>VOZOVKOVÉ VRSTVY ZE ŠTĚRKODRTI TL. DO 100MM</t>
  </si>
  <si>
    <t>POD DLAŽBAMI MIMO MOST 19,08+26,38+61,31+51,05+18,91+11,89 = 188,620 [A]</t>
  </si>
  <si>
    <t>56333</t>
  </si>
  <si>
    <t>VOZOVKOVÉ VRSTVY ZE ŠTĚRKODRTI TL. DO 150MM</t>
  </si>
  <si>
    <t>572133</t>
  </si>
  <si>
    <t>INFILTRAČNÍ POSTŘIK Z EMULZE DO 1,5KG/M2</t>
  </si>
  <si>
    <t xml:space="preserve"> 198,475 = 198,475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</si>
  <si>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</si>
  <si>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572221</t>
  </si>
  <si>
    <t>SPOJOVACÍ POSTŘIK Z ASFALTU DO 1,0KG/M2</t>
  </si>
  <si>
    <t>574C56</t>
  </si>
  <si>
    <t>ASFALTOVÝ BETON PRO LOŽNÍ VRSTVY ACL 16+, 16S TL. 60MM</t>
  </si>
  <si>
    <t>NA PRAVÉM BŘEHU 3,30*7,00 = 23,100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</si>
  <si>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</si>
  <si>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574I54</t>
  </si>
  <si>
    <t>ASFALTOVÝ KOBEREC MASTIXOVÝ SMA 11S TL. 40MM</t>
  </si>
  <si>
    <t>ODMĚŘENO Z PŮDORYSU 188,12+3,45+13,81*0,500 = 198,475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</si>
  <si>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</si>
  <si>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575C43</t>
  </si>
  <si>
    <t>LITÝ ASFALT MA IV (OCHRANA MOSTNÍ IZOLACE) 11 TL. 35MM</t>
  </si>
  <si>
    <t>ODMĚŘENO ZE SITUACE 128,61 = 128,610 [A]</t>
  </si>
  <si>
    <t>58221</t>
  </si>
  <si>
    <t>P02</t>
  </si>
  <si>
    <t>DLÁŽDĚNÉ KRYTY Z DROBNÝCH KOSTEK DO LOŽE Z KAMENIVA</t>
  </si>
  <si>
    <t>dlažba dle návrhu architekta_x000d_
SKLADBA P02</t>
  </si>
  <si>
    <t>odměřeno z půdorysu - levý břeh 65,23 = 65,230 [A]</t>
  </si>
  <si>
    <t>pravý břeh 24,82 = 24,820 [B]</t>
  </si>
  <si>
    <t>odpočet dlažby pro nevidomé -15,92 = -15,920 [C]</t>
  </si>
  <si>
    <t>Mezisoučet = 74,130 [D]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</si>
  <si>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</si>
  <si>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P03</t>
  </si>
  <si>
    <t>žulová dlažba dle návrhu architekta_x000d_
SKLADBA P03</t>
  </si>
  <si>
    <t>odměřeno z půdorysu - levý břeh 128,32 = 128,320 [A]</t>
  </si>
  <si>
    <t>pravý břeh 12,69 = 12,690 [B]</t>
  </si>
  <si>
    <t>odpočet slepecké dlažby -21,25 = -21,250 [C]</t>
  </si>
  <si>
    <t>Mezisoučet = 119,760 [D]</t>
  </si>
  <si>
    <t>58222</t>
  </si>
  <si>
    <t>P01</t>
  </si>
  <si>
    <t>DLÁŽDĚNÉ KRYTY Z DROBNÝCH KOSTEK DO LOŽE Z MC</t>
  </si>
  <si>
    <t>DLAŽBA NA MOSTĚ dle návrhu architekta_x000d_
SKLADBA P01</t>
  </si>
  <si>
    <t xml:space="preserve"> 66,34+66,65 = 132,990 [A]</t>
  </si>
  <si>
    <t>58242</t>
  </si>
  <si>
    <t>DLÁŽDĚNÉ KRYTY Z KAMEN DESEK DO LOŽE Z MC</t>
  </si>
  <si>
    <t>obruba za mostem vpravo</t>
  </si>
  <si>
    <t>NA PRAVÉM BŘEHU V š=50cm 5,43 = 5,430 [A]</t>
  </si>
  <si>
    <t xml:space="preserve"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</si>
  <si>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58272</t>
  </si>
  <si>
    <t>DLÁŽDĚNÉ KRYTY Z DESEK Z KONGLOMER KAMENE DO LOŽE Z MC</t>
  </si>
  <si>
    <t>dlažba pro nevidomé na levém břehu</t>
  </si>
  <si>
    <t>ODMĚŘENO Z PŮDORYSU 15,96+21,24 = 37,200 [A]</t>
  </si>
  <si>
    <t>58910</t>
  </si>
  <si>
    <t>VÝPLŇ SPAR ASFALTEM</t>
  </si>
  <si>
    <t>u říms na mostě a v místě za mostem 2*6,50+2*19,40 = 51,800 [A]</t>
  </si>
  <si>
    <t>položka zahrnuje:
- dodávku předepsaného materiálu
- vyčištění a výplň spar tímto materiálem</t>
  </si>
  <si>
    <t>6</t>
  </si>
  <si>
    <t>Úpravy povrchů, podlahy, výplně otvorů</t>
  </si>
  <si>
    <t>62592</t>
  </si>
  <si>
    <t>ÚPRAVA POVRCHU BETONOVÝCH PLOCH A KONSTRUKCÍ - STRIÁŽ</t>
  </si>
  <si>
    <t>Horní povrch říms</t>
  </si>
  <si>
    <t xml:space="preserve"> 0,70*19,40*2 = 27,160 [A]</t>
  </si>
  <si>
    <t>položka zahrnuje:
- provedení předepsané úpravy</t>
  </si>
  <si>
    <t>62745</t>
  </si>
  <si>
    <t>SPÁROVÁNÍ STARÉHO ZDIVA CEMENTOVOU MALTOU</t>
  </si>
  <si>
    <t xml:space="preserve"> 1,875*16,36*2 = 61,350 [A]</t>
  </si>
  <si>
    <t>Položka zahrnuje:
- dodávku veškerého materiálu potřebného pro předepsanou úpravu v předepsané kvalitě
- vyčištění spar (vyškrábání), vypláchnutí spar vodou, očištění povrchu
- spárování
- odklizení suti a přebytečného materiálu
- potřebná lešení
Položka nezahrnuje:
- x</t>
  </si>
  <si>
    <t>7</t>
  </si>
  <si>
    <t>Přidružená stavební výroba</t>
  </si>
  <si>
    <t>711111</t>
  </si>
  <si>
    <t>IZOLACE BĚŽNÝCH KONSTRUKCÍ PROTI ZEMNÍ VLHKOSTI ASFALTOVÝMI NÁTĚRY</t>
  </si>
  <si>
    <t>ALP 0,3kg/m2, ALN 0,3kg/m2</t>
  </si>
  <si>
    <t>ZA RUBEM OPĚRY 132,00 = 132,000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</si>
  <si>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</si>
  <si>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711112</t>
  </si>
  <si>
    <t>IZOLACE BĚŽNÝCH KONSTRUKCÍ PROTI ZEMNÍ VLHKOSTI ASFALTOVÝMI PÁSY</t>
  </si>
  <si>
    <t>ZA RUBEM OPĚRY 132 = 132,000 [A]</t>
  </si>
  <si>
    <t>711432</t>
  </si>
  <si>
    <t>IZOLACE MOSTOVEK POD ŘÍMSOU ASFALTOVÝMI PÁSY</t>
  </si>
  <si>
    <t xml:space="preserve"> 4,50*19,40*2 = 174,600 [A]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</si>
  <si>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lepenku s hliníkovou vložkou, litý asfalt, asfaltový beton</t>
  </si>
  <si>
    <t>711442</t>
  </si>
  <si>
    <t>IZOLACE MOSTOVEK CELOPLOŠNÁ ASFALTOVÝMI PÁSY S PEČETÍCÍ VRSTVOU</t>
  </si>
  <si>
    <t>OCHRANA IZOLACE POD ŘÍMSOU</t>
  </si>
  <si>
    <t xml:space="preserve"> 15,00*19,40 = 291,000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</si>
  <si>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</si>
  <si>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711509</t>
  </si>
  <si>
    <t>OCHRANA IZOLACE NA POVRCHU TEXTILIÍ</t>
  </si>
  <si>
    <t>Položka zahrnuje:
- dodání předepsaného ochranného materiálu
- zřízení ochrany izolace
Položka nezahrnuje:
- x</t>
  </si>
  <si>
    <t>711519</t>
  </si>
  <si>
    <t>OCHRANA IZOLACE PODZEMNÍCH OBJEKTŮ TEXTILIÍ</t>
  </si>
  <si>
    <t>geotextilie600g/m2</t>
  </si>
  <si>
    <t>ZA RUBEM OPĚRY 4,40*15,00*2 = 132,000 [A]</t>
  </si>
  <si>
    <t xml:space="preserve">položka zahrnuje:
- dodání  předepsaného ochranného materiálu
- zřízení ochrany izolace</t>
  </si>
  <si>
    <t>8</t>
  </si>
  <si>
    <t>Potrubí</t>
  </si>
  <si>
    <t>87426</t>
  </si>
  <si>
    <t>POTRUBÍ Z TRUB PLAST ODPAD DN DO 80MM</t>
  </si>
  <si>
    <t xml:space="preserve"> 4*0,5*2 = 4,000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</si>
  <si>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</si>
  <si>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87433</t>
  </si>
  <si>
    <t>POTRUBÍ Z TRUB PLASTOVÝCH ODPADNÍCH DN DO 150MM</t>
  </si>
  <si>
    <t>napojení přemístěných vpustí 30 = 30,000 [A]</t>
  </si>
  <si>
    <t>87633</t>
  </si>
  <si>
    <t>CHRÁNIČKY Z TRUB PLASTOVÝCH DN DO 150MM</t>
  </si>
  <si>
    <t>trvalé chráničky pro přeložené sítě ČEZ a CETIN</t>
  </si>
  <si>
    <t xml:space="preserve"> 8*25 = 200,000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</si>
  <si>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Položka nezahrnuje:
- x</t>
  </si>
  <si>
    <t>893111</t>
  </si>
  <si>
    <t>ŠACHTY ARMATUR Z BETON DÍLCŮ PŮDORYS PLOCHY DO 1,5M2</t>
  </si>
  <si>
    <t>Položka zahrnuje:
- poklopy s rámem, mříže s rámem, stupadla, žebříky, stropy z bet. dílců a pod.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
- předepsané podkladní konstrukce
Položka nezahrnuje:
- x</t>
  </si>
  <si>
    <t>89712</t>
  </si>
  <si>
    <t>VPUSŤ KANALIZAČNÍ ULIČNÍ KOMPLETNÍ Z BETONOVÝCH DÍLCŮ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</si>
  <si>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</si>
  <si>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89911Q</t>
  </si>
  <si>
    <t>POKLOP PRO ZÁDLAŽBU B125</t>
  </si>
  <si>
    <t>Položka zahrnuje:
- dodávku a osazení předepsané mříže včetně rámu
Položka nezahrnuje:
- x</t>
  </si>
  <si>
    <t>89921</t>
  </si>
  <si>
    <t>VÝŠKOVÁ ÚPRAVA POKLOPŮ</t>
  </si>
  <si>
    <t xml:space="preserve"> 5 = 5,000 [A]</t>
  </si>
  <si>
    <t>Položka zahrnuje:
- všechny nutné práce a materiály pro zvýšení nebo snížení zařízení (včetně nutné úpravy stávajícího povrchu vozovky nebo chodníku)
Položka nezahrnuje:
- x</t>
  </si>
  <si>
    <t>9111A3</t>
  </si>
  <si>
    <t>ZÁBRADLÍ SILNIČNÍ S VODOR MADLY - DEMONTÁŽ S PŘESUNEM</t>
  </si>
  <si>
    <t>DEMONTÁŽ STÁVAJÍCÍHO ZÁBRADLÍ NA NÁBŘEŽNÍCH ZDECH</t>
  </si>
  <si>
    <t>DEMONTÁŽ ZÁBRADLÍ PRO LÁVKY (4,00+5,20)*2 = 18,400 [A]</t>
  </si>
  <si>
    <t>položka zahrnuje:
- demontáž a odstranění zařízení
- jeho odvoz na předepsané místo</t>
  </si>
  <si>
    <t>9111B1</t>
  </si>
  <si>
    <t>ZÁBRADLÍ SILNIČNÍ SE SVISLOU VÝPLNÍ - DODÁVKA A MONTÁŽ</t>
  </si>
  <si>
    <t>DOPLNĚNÍ ZÁBRADLÍ NA NÁBŘEŽNÍCH ZDECH</t>
  </si>
  <si>
    <t xml:space="preserve"> 2*1,70 = 3,400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</si>
  <si>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</si>
  <si>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9112B1</t>
  </si>
  <si>
    <t>ZÁBRADLÍ MOSTNÍ SE SVISLOU VÝPLNÍ - DODÁVKA A MONTÁŽ</t>
  </si>
  <si>
    <t>Kované ocelové zábradlí dle návrhu architekta</t>
  </si>
  <si>
    <t xml:space="preserve"> 15,80+16,80 = 32,600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</si>
  <si>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</si>
  <si>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 xml:space="preserve"> 17,60*2 = 35,200 [A]</t>
  </si>
  <si>
    <t>914913</t>
  </si>
  <si>
    <t>SLOUPKY A STOJKY DZ Z OCEL TRUBEK ZABETON DEMONTÁŽ</t>
  </si>
  <si>
    <t>dopravní značka</t>
  </si>
  <si>
    <t>Položka zahrnuje odstranění, demontáž a odklizení materiálu s odvozem na předepsané místo</t>
  </si>
  <si>
    <t>914A21</t>
  </si>
  <si>
    <t>EV ČÍSLO MOSTU OCEL S FÓLIÍ TŘ.1 DODÁVKA A MONTÁŽ</t>
  </si>
  <si>
    <t>položka zahrnuje:
- dodávku a montáž značek v požadovaném provedení</t>
  </si>
  <si>
    <t>917426</t>
  </si>
  <si>
    <t>CHODNÍKOVÉ OBRUBY Z KAMENNÝCH OBRUBNÍKŮ ŠÍŘ 250MM</t>
  </si>
  <si>
    <t>návodní strana 3,66+30,53 = 34,190 [A]</t>
  </si>
  <si>
    <t>povodní strana 2,94+29,65+1,11+0,5*3,14*5+8,55 = 50,100 [B]</t>
  </si>
  <si>
    <t>Položka zahrnuje:
- dodání a pokládku betonových obrubníků o rozměrech předepsaných zadávací dokumentací
- betonové lože i boční betonovou opěrku
Položka nezahrnuje:
- x</t>
  </si>
  <si>
    <t>917427</t>
  </si>
  <si>
    <t>CHODNÍKOVÉ OBRUBY Z KAMENNÝCH OBRUBNÍKŮ ŠÍŘ 500MM</t>
  </si>
  <si>
    <t>přejízdné prahy</t>
  </si>
  <si>
    <t>přejízdné prahy 6,50*5*2 = 65,000 [A]</t>
  </si>
  <si>
    <t>91794</t>
  </si>
  <si>
    <t>ZPOMALOVACÍ PRAHY Z DLAŽEB KOSTEK VELKÝCH</t>
  </si>
  <si>
    <t>V MÍSTĚ ZPOMALOVACÍHO PRAHU_x000d_
skladba P04</t>
  </si>
  <si>
    <t>POD ZPOMALOVACÍM PRAHEM 7,12*6,50 = 46,280 [A]</t>
  </si>
  <si>
    <t>Položka zahrnuje:
- dodání a pokládku dlažebních kostek v rozměrech předepsaných zadávací dokumentací
- předepsané podkladní vrstvy
- výplň spar materiálem předepsaným zadávací dokumentací
Položka nezahrnuje:
- x</t>
  </si>
  <si>
    <t>919111</t>
  </si>
  <si>
    <t>ŘEZÁNÍ ASFALTOVÉHO KRYTU VOZOVEK TL DO 50MM</t>
  </si>
  <si>
    <t>odměřeno z půdorysu 10,57+14,28+12,14+3,33 = 40,320 [A]</t>
  </si>
  <si>
    <t>položka zahrnuje řezání vozovkové vrstvy v předepsané tloušťce, včetně spotřeby vody</t>
  </si>
  <si>
    <t>93140</t>
  </si>
  <si>
    <t>MOSTNÍ ZÁVĚRY PODPOVRCHOVÉ</t>
  </si>
  <si>
    <t xml:space="preserve"> 2*15,00 = 30,000 [A]</t>
  </si>
  <si>
    <t xml:space="preserve">Položka zahrnuje:
- výrobní dokumentace (vč. technologického předpisu)
- dodání kompletního dil. zařízení vč. všech přepravních a montážních úprav a zařízení
- řezání a sváření na staveništi a eventuelní nutnou opravu nátěrů po těchto úkonech
- bednění a dodatečné zabetonování dilatačního zařízení
- pro kovové součásti je nutné užít ustanovení pro TMCH.94
- dodání spojovacího, kotevního a těsnícího materiálu
- úprava a příprava prostoru, včetně kotevních prvků, jejich ošetření a očištění
- zřízení kompletního mostního závěru podle příslušného technolog. předpisu, včetně předepsaného nastavení
- zřízení mostního závěru po etapách, včetně pracovních spar a spojů
- úprava most. závěru ve styku s ostatními konstrukcemi a zařízeními (u obrubníků a podél vozovek, na chodnících, na římsách, napojení izolací a pod.)
- ochrana mostního závěru proti bludným proudům a vývody pro jejich měření
- ochrana mostního závěru do doby provedení definitivního stavu, veškeré provizorní úpravy a opatření
- konečné úpravy most. závěru jako povrchové  povlaky, zálivky, které nejsou součástí jiných konstrukcí, vyčištění, osaz. krytek šroubů, tmelení, těsnění, výplň spar a pod.
- úprava, očištění a ošetření prostoru kolem mostního závěru
- opatření mostního závěru znakem výrobce a typovým číslem
- provedení odborné prohlídky, je-li požadována
Položka nezahrnuje:
- x</t>
  </si>
  <si>
    <t>93620</t>
  </si>
  <si>
    <t>DROBNÉ DOPLŇK KONSTR PREFABRIK BETON A ŽELEZOBETON</t>
  </si>
  <si>
    <t>betonová lavice s fragmenty původního mostu dle návrhu architekta</t>
  </si>
  <si>
    <t xml:space="preserve"> 4,00*0,8*0,8 = 2,560 [A]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</si>
  <si>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
Položka nezahrnuje:
- x</t>
  </si>
  <si>
    <t>93650</t>
  </si>
  <si>
    <t>DROBNÉ DOPLŇK KONSTR KOVOVÉ</t>
  </si>
  <si>
    <t>KG</t>
  </si>
  <si>
    <t>ocelová konstrukce pro uložení vodovodu, plynovodu a horkovodu</t>
  </si>
  <si>
    <t>nosníky 17,90*1,40*18*2 = 902,160 [A]</t>
  </si>
  <si>
    <t>sedla 300 = 300,000 [B]</t>
  </si>
  <si>
    <t>Mezisoučet = 1202,160 [C]</t>
  </si>
  <si>
    <t xml:space="preserve">Položka zahrnuje:
- dílenská dokumentace, včetně technologického předpisu spojování
- dodání  materiálu  v požadované kvalitě a výroba konstrukce i dílenská (včetně  pomůcek,  přípravků a prostředků pro výrobu) bez ohledu na náročnost a její hmotnost, dílenská montáž
- dodání spojovacího materiálu
- zřízení  montážních  a  dilatačních  spojů,  spar, včetně potřebných úprav, vložek, opracování, očištění a ošetření
- podpěr. konstr. a lešení všech druhů pro montáž konstrukcí i doplňkových, včetně požadovaných otvorů, ochranných a bezpečnostních opatření a základů pro tyto konstrukce a lešení
- jakákoliv doprava a manipulace dílců  a  montážních  sestav,  včetně  dopravy konstrukce z výrobny na stavbu
- montáž konstrukce na staveništi, včetně montážních prostředků a pomůcek a zednických výpomocí
- montážní dokumentace včetně technologického předpisu montáže
- výplň, těsnění a tmelení spar a spojů
- čištění konstrukce a odstranění všech vrubů (vrypy, otlačeniny a pod.)
- veškeré druhy opracování povrchů, včetně úprav pod nátěry a pod izolaci
- veškeré druhy dílenských základů a základních nátěrů a povlaků
- všechny druhy ocelového kotvení
- dílenskou přejímku a montážní prohlídku, včetně požadovaných dokladů
- zřízení kotevních otvorů nebo jam, nejsou-li částí jiné konstrukce, jejich úpravy, očištění a ošetření
- osazení kotvení nebo přímo částí konstrukce do podpůrné konstrukce nebo do zeminy
- výplň kotevních otvorů  (příp.  podlití  patních  desek)  maltou,  betonem  nebo  jinou speciální hmotou, vyplnění jam zeminou
- ošetření kotevní oblasti proti vzniku trhlin, vlivu povětrnosti a pod.
- osazení nivelačních značek, včetně jejich zaměření, označení znakem výrobce a vyznačení letopočtu
- veškeré druhy protikorozní ochrany a nátěry konstrukcí (pokud je předepsáno v dokumentaci pro zadání stavby)
- žárové zinkování ponorem nebo žárové stříkání (metalizace) kovem (pokud je předepsáno v dokumentaci pro zadání stavby)
- zvláštní spojovací prostředky, rozebíratelnost konstrukce (pokud je předepsáno v dokumentaci pro zadání stavby)
- osazení měřících zařízení a úpravy pro ně (pokud je předepsáno v dokumentaci pro zadání stavby)
- ochranná opatření před účinky bludných proudů (pokud je předepsáno v dokumentaci pro zadání stavby)
- ochranu před přepětím (pokud je předepsáno v dokumentaci pro zadání stavby)
Položka nezahrnuje:
- x</t>
  </si>
  <si>
    <t>936501</t>
  </si>
  <si>
    <t>DROBNÉ DOPLŇK KONSTR KOVOVÉ NEREZ</t>
  </si>
  <si>
    <t>pro vyvěšení kabelů CETIN a ČEZ</t>
  </si>
  <si>
    <t xml:space="preserve">Položka zahrnuje:
- dílenská dokumentace, včetně technologického předpisu spojování
- dodání  materiálu  v požadované kvalitě a výroba konstrukce i dílenská (včetně  pomůcek,  přípravků a prostředků pro výrobu) bez ohledu na náročnost a její hmotnost, dílenská montáž
- dodání spojovacího materiálu
- zřízení  montážních  a  dilatačních  spojů,  spar, včetně potřebných úprav, vložek, opracování, očištění a ošetření
- podpěr. konstr. a lešení všech druhů pro montáž konstrukcí i doplňkových, včetně požadovaných otvorů, ochranných a bezpečnostních opatření a základů pro tyto konstrukce a lešení
- jakákoliv doprava a manipulace dílců  a  montážních  sestav,  včetně  dopravy konstrukce z výrobny na stavbu
- montáž konstrukce na staveništi, včetně montážních prostředků a pomůcek a zednických výpomocí
- výplň, těsnění a tmelení spar a spojů
- čištění konstrukce a odstranění všech vrubů (vrypy, otlačeniny a pod.)
- všechny druhy ocelového kotvení
- dílenskou přejímku a montážní prohlídku, včetně požadovaných dokladů
- zřízení kotevních otvorů nebo jam, nejsou-li částí jiné konstrukce, jejich úpravy, očištění a ošetření
- osazení kotvení nebo přímo částí konstrukce do podpůrné konstrukce nebo do zeminy
- výplň kotevních otvorů  (příp.  podlití  patních  desek)  maltou,  betonem  nebo  jinou speciální hmotou, vyplnění jam zeminou
- předepsanou protikorozní ochranu a nátěry konstrukcí
- osazení měřících zařízení a úpravy pro ně
- ochranná opatření před účinky bludných proudů
Položka nezahrnuje:
- x</t>
  </si>
  <si>
    <t>936533</t>
  </si>
  <si>
    <t>MOSTNÍ ODVODŇOVACÍ SOUPRAVA 500/500</t>
  </si>
  <si>
    <t xml:space="preserve"> 2 = 2,000 [A]</t>
  </si>
  <si>
    <t xml:space="preserve"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
Položka nezahrnuje:
- x</t>
  </si>
  <si>
    <t>936541</t>
  </si>
  <si>
    <t>MOSTNÍ ODVODŇOVACÍ TRUBKA (POVRCHŮ IZOLACE) Z NEREZ OCELI</t>
  </si>
  <si>
    <t xml:space="preserve"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</si>
  <si>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966118</t>
  </si>
  <si>
    <t>BOURÁNÍ KONSTRUKCÍ Z BETON DÍLCŮ S ODVOZEM DO 20KM</t>
  </si>
  <si>
    <t>m3/OP</t>
  </si>
  <si>
    <t>kompletní odstranění nosné konstrukce mostu včetně příslušenství - po úložné prahy, dlažbu ponechat k následnému použití, fragmenty říms použít dle architektonického návrhu</t>
  </si>
  <si>
    <t>celá plocha příčného řezu * délka mostu 17,76*18,60 = 330,336 [A]</t>
  </si>
  <si>
    <t>96613</t>
  </si>
  <si>
    <t>BOURÁNÍ KONSTRUKCÍ Z KAMENE NA MC</t>
  </si>
  <si>
    <t>kamenná zeď pod stávajícím ÚP 16,35*0,31*2 = 10,137 [A]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</si>
  <si>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</si>
  <si>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966158</t>
  </si>
  <si>
    <t>BOURÁNÍ KONSTRUKCÍ Z PROST BETONU S ODVOZEM DO 20KM</t>
  </si>
  <si>
    <t>Přibetonávka za nábřežní zdí</t>
  </si>
  <si>
    <t>přibetonávka nábřežní zdi 11,87*1,45*2 = 34,423 [A]</t>
  </si>
  <si>
    <t>966168</t>
  </si>
  <si>
    <t>BOURÁNÍ KONSTRUKCÍ ZE ŽELEZOBETONU S ODVOZEM DO 20KM</t>
  </si>
  <si>
    <t>žlb úložný práh 1,14*2*16,35 = 37,278 [C]</t>
  </si>
  <si>
    <t>96786</t>
  </si>
  <si>
    <t>VYBOURÁNÍ MOST LOŽISEK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</si>
  <si>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</si>
  <si>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969146</t>
  </si>
  <si>
    <t>VYBOURÁNÍ POTRUBÍ DN DO 400MM VODOVODNÍCH</t>
  </si>
  <si>
    <t xml:space="preserve"> 38+30 = 68,000 [A]</t>
  </si>
  <si>
    <t>a</t>
  </si>
  <si>
    <t>VYBOURÁNÍ POTRUBÍ DN DO 400MM - HORKOVOD</t>
  </si>
  <si>
    <t xml:space="preserve"> 2*30*2 = 120,000 [A]</t>
  </si>
  <si>
    <t>96932</t>
  </si>
  <si>
    <t>VYBOURÁNÍ POTRUBÍ DN DO 100MM PLYNOVÝCH</t>
  </si>
  <si>
    <t xml:space="preserve"> 33+21 = 54,000 [A]</t>
  </si>
  <si>
    <t>97816</t>
  </si>
  <si>
    <t>ODSEKÁNÍ VRSTVY VYROVNÁVACÍHO BETONU NA MOSTECH</t>
  </si>
  <si>
    <t xml:space="preserve"> 16,39*0,10*18,60 = 30,485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</si>
  <si>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</si>
  <si>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97817</t>
  </si>
  <si>
    <t>ODSTRANĚNÍ MOSTNÍ IZOLACE</t>
  </si>
  <si>
    <t xml:space="preserve"> 16,39*18,60 = 304,854 [A]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</si>
</sst>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3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SUM(C10:C13)</f>
        <v>0</v>
      </c>
      <c r="D6" s="3"/>
      <c r="E6" s="3"/>
    </row>
    <row r="7">
      <c r="A7" s="3"/>
      <c r="B7" s="5" t="s">
        <v>5</v>
      </c>
      <c r="C7" s="6">
        <f>SUM(E10:E13)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001'!I3</f>
        <v>0</v>
      </c>
      <c r="D10" s="10">
        <f>SUMIFS('SO 001'!O:O,'SO 001'!A:A,"P")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181'!I3</f>
        <v>0</v>
      </c>
      <c r="D11" s="10">
        <f>SUMIFS('SO 181'!O:O,'SO 181'!A:A,"P")</f>
        <v>0</v>
      </c>
      <c r="E11" s="10">
        <f>C11+D11</f>
        <v>0</v>
      </c>
    </row>
    <row r="12" ht="25.5">
      <c r="A12" s="8" t="s">
        <v>15</v>
      </c>
      <c r="B12" s="9" t="s">
        <v>16</v>
      </c>
      <c r="C12" s="10">
        <f>'SO 201SO 201L'!I3</f>
        <v>0</v>
      </c>
      <c r="D12" s="10">
        <f>SUMIFS('SO 201SO 201L'!O:O,'SO 201SO 201L'!A:A,"P")</f>
        <v>0</v>
      </c>
      <c r="E12" s="10">
        <f>C12+D12</f>
        <v>0</v>
      </c>
    </row>
    <row r="13">
      <c r="A13" s="8" t="s">
        <v>17</v>
      </c>
      <c r="B13" s="9" t="s">
        <v>18</v>
      </c>
      <c r="C13" s="10">
        <f>'SO 201SO 201M'!I3</f>
        <v>0</v>
      </c>
      <c r="D13" s="10">
        <f>SUMIFS('SO 201SO 201M'!O:O,'SO 201SO 201M'!A:A,"P")</f>
        <v>0</v>
      </c>
      <c r="E13" s="10">
        <f>C13+D13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11</v>
      </c>
      <c r="I3" s="24">
        <f>SUMIFS(I8:I56,A8:A56,"SD")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25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26</v>
      </c>
      <c r="B5" s="26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J5" s="27" t="s">
        <v>34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35</v>
      </c>
      <c r="I6" s="7" t="s">
        <v>36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37</v>
      </c>
      <c r="B8" s="31"/>
      <c r="C8" s="32" t="s">
        <v>38</v>
      </c>
      <c r="D8" s="33"/>
      <c r="E8" s="30" t="s">
        <v>39</v>
      </c>
      <c r="F8" s="33"/>
      <c r="G8" s="33"/>
      <c r="H8" s="33"/>
      <c r="I8" s="34">
        <f>SUMIFS(I9:I56,A9:A56,"P")</f>
        <v>0</v>
      </c>
      <c r="J8" s="35"/>
    </row>
    <row r="9">
      <c r="A9" s="36" t="s">
        <v>40</v>
      </c>
      <c r="B9" s="36">
        <v>1</v>
      </c>
      <c r="C9" s="37" t="s">
        <v>41</v>
      </c>
      <c r="D9" s="36" t="s">
        <v>42</v>
      </c>
      <c r="E9" s="38" t="s">
        <v>43</v>
      </c>
      <c r="F9" s="39" t="s">
        <v>44</v>
      </c>
      <c r="G9" s="40">
        <v>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45</v>
      </c>
      <c r="B10" s="44"/>
      <c r="C10" s="45"/>
      <c r="D10" s="45"/>
      <c r="E10" s="38" t="s">
        <v>46</v>
      </c>
      <c r="F10" s="45"/>
      <c r="G10" s="45"/>
      <c r="H10" s="45"/>
      <c r="I10" s="45"/>
      <c r="J10" s="46"/>
    </row>
    <row r="11" ht="30">
      <c r="A11" s="36" t="s">
        <v>47</v>
      </c>
      <c r="B11" s="44"/>
      <c r="C11" s="45"/>
      <c r="D11" s="45"/>
      <c r="E11" s="38" t="s">
        <v>48</v>
      </c>
      <c r="F11" s="45"/>
      <c r="G11" s="45"/>
      <c r="H11" s="45"/>
      <c r="I11" s="45"/>
      <c r="J11" s="46"/>
    </row>
    <row r="12">
      <c r="A12" s="36" t="s">
        <v>40</v>
      </c>
      <c r="B12" s="36">
        <v>2</v>
      </c>
      <c r="C12" s="37" t="s">
        <v>49</v>
      </c>
      <c r="D12" s="36" t="s">
        <v>42</v>
      </c>
      <c r="E12" s="38" t="s">
        <v>50</v>
      </c>
      <c r="F12" s="39" t="s">
        <v>44</v>
      </c>
      <c r="G12" s="40">
        <v>1</v>
      </c>
      <c r="H12" s="41">
        <v>0</v>
      </c>
      <c r="I12" s="42">
        <f>ROUND(G12*H12,P4)</f>
        <v>0</v>
      </c>
      <c r="J12" s="36"/>
      <c r="O12" s="43">
        <f>I12*0.21</f>
        <v>0</v>
      </c>
      <c r="P12">
        <v>3</v>
      </c>
    </row>
    <row r="13">
      <c r="A13" s="36" t="s">
        <v>45</v>
      </c>
      <c r="B13" s="44"/>
      <c r="C13" s="45"/>
      <c r="D13" s="45"/>
      <c r="E13" s="38" t="s">
        <v>51</v>
      </c>
      <c r="F13" s="45"/>
      <c r="G13" s="45"/>
      <c r="H13" s="45"/>
      <c r="I13" s="45"/>
      <c r="J13" s="46"/>
    </row>
    <row r="14" ht="30">
      <c r="A14" s="36" t="s">
        <v>47</v>
      </c>
      <c r="B14" s="44"/>
      <c r="C14" s="45"/>
      <c r="D14" s="45"/>
      <c r="E14" s="38" t="s">
        <v>48</v>
      </c>
      <c r="F14" s="45"/>
      <c r="G14" s="45"/>
      <c r="H14" s="45"/>
      <c r="I14" s="45"/>
      <c r="J14" s="46"/>
    </row>
    <row r="15">
      <c r="A15" s="36" t="s">
        <v>40</v>
      </c>
      <c r="B15" s="36">
        <v>3</v>
      </c>
      <c r="C15" s="37" t="s">
        <v>52</v>
      </c>
      <c r="D15" s="36" t="s">
        <v>42</v>
      </c>
      <c r="E15" s="38" t="s">
        <v>53</v>
      </c>
      <c r="F15" s="39" t="s">
        <v>44</v>
      </c>
      <c r="G15" s="40">
        <v>1</v>
      </c>
      <c r="H15" s="41">
        <v>0</v>
      </c>
      <c r="I15" s="42">
        <f>ROUND(G15*H15,P4)</f>
        <v>0</v>
      </c>
      <c r="J15" s="36"/>
      <c r="O15" s="43">
        <f>I15*0.21</f>
        <v>0</v>
      </c>
      <c r="P15">
        <v>3</v>
      </c>
    </row>
    <row r="16" ht="45">
      <c r="A16" s="36" t="s">
        <v>45</v>
      </c>
      <c r="B16" s="44"/>
      <c r="C16" s="45"/>
      <c r="D16" s="45"/>
      <c r="E16" s="38" t="s">
        <v>54</v>
      </c>
      <c r="F16" s="45"/>
      <c r="G16" s="45"/>
      <c r="H16" s="45"/>
      <c r="I16" s="45"/>
      <c r="J16" s="46"/>
    </row>
    <row r="17" ht="30">
      <c r="A17" s="36" t="s">
        <v>47</v>
      </c>
      <c r="B17" s="44"/>
      <c r="C17" s="45"/>
      <c r="D17" s="45"/>
      <c r="E17" s="38" t="s">
        <v>55</v>
      </c>
      <c r="F17" s="45"/>
      <c r="G17" s="45"/>
      <c r="H17" s="45"/>
      <c r="I17" s="45"/>
      <c r="J17" s="46"/>
    </row>
    <row r="18">
      <c r="A18" s="36" t="s">
        <v>40</v>
      </c>
      <c r="B18" s="36">
        <v>4</v>
      </c>
      <c r="C18" s="37" t="s">
        <v>56</v>
      </c>
      <c r="D18" s="36" t="s">
        <v>42</v>
      </c>
      <c r="E18" s="38" t="s">
        <v>57</v>
      </c>
      <c r="F18" s="39" t="s">
        <v>44</v>
      </c>
      <c r="G18" s="40">
        <v>5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 ht="45">
      <c r="A19" s="36" t="s">
        <v>45</v>
      </c>
      <c r="B19" s="44"/>
      <c r="C19" s="45"/>
      <c r="D19" s="45"/>
      <c r="E19" s="38" t="s">
        <v>58</v>
      </c>
      <c r="F19" s="45"/>
      <c r="G19" s="45"/>
      <c r="H19" s="45"/>
      <c r="I19" s="45"/>
      <c r="J19" s="46"/>
    </row>
    <row r="20" ht="30">
      <c r="A20" s="36" t="s">
        <v>47</v>
      </c>
      <c r="B20" s="44"/>
      <c r="C20" s="45"/>
      <c r="D20" s="45"/>
      <c r="E20" s="38" t="s">
        <v>55</v>
      </c>
      <c r="F20" s="45"/>
      <c r="G20" s="45"/>
      <c r="H20" s="45"/>
      <c r="I20" s="45"/>
      <c r="J20" s="46"/>
    </row>
    <row r="21">
      <c r="A21" s="36" t="s">
        <v>40</v>
      </c>
      <c r="B21" s="36">
        <v>5</v>
      </c>
      <c r="C21" s="37" t="s">
        <v>59</v>
      </c>
      <c r="D21" s="36" t="s">
        <v>60</v>
      </c>
      <c r="E21" s="38" t="s">
        <v>61</v>
      </c>
      <c r="F21" s="39" t="s">
        <v>44</v>
      </c>
      <c r="G21" s="40">
        <v>1</v>
      </c>
      <c r="H21" s="41">
        <v>0</v>
      </c>
      <c r="I21" s="42">
        <f>ROUND(G21*H21,P4)</f>
        <v>0</v>
      </c>
      <c r="J21" s="36"/>
      <c r="O21" s="43">
        <f>I21*0.21</f>
        <v>0</v>
      </c>
      <c r="P21">
        <v>3</v>
      </c>
    </row>
    <row r="22" ht="30">
      <c r="A22" s="36" t="s">
        <v>45</v>
      </c>
      <c r="B22" s="44"/>
      <c r="C22" s="45"/>
      <c r="D22" s="45"/>
      <c r="E22" s="38" t="s">
        <v>62</v>
      </c>
      <c r="F22" s="45"/>
      <c r="G22" s="45"/>
      <c r="H22" s="45"/>
      <c r="I22" s="45"/>
      <c r="J22" s="46"/>
    </row>
    <row r="23" ht="30">
      <c r="A23" s="36" t="s">
        <v>47</v>
      </c>
      <c r="B23" s="44"/>
      <c r="C23" s="45"/>
      <c r="D23" s="45"/>
      <c r="E23" s="38" t="s">
        <v>63</v>
      </c>
      <c r="F23" s="45"/>
      <c r="G23" s="45"/>
      <c r="H23" s="45"/>
      <c r="I23" s="45"/>
      <c r="J23" s="46"/>
    </row>
    <row r="24">
      <c r="A24" s="36" t="s">
        <v>40</v>
      </c>
      <c r="B24" s="36">
        <v>6</v>
      </c>
      <c r="C24" s="37" t="s">
        <v>59</v>
      </c>
      <c r="D24" s="36" t="s">
        <v>64</v>
      </c>
      <c r="E24" s="38" t="s">
        <v>61</v>
      </c>
      <c r="F24" s="39" t="s">
        <v>44</v>
      </c>
      <c r="G24" s="40">
        <v>1</v>
      </c>
      <c r="H24" s="41">
        <v>0</v>
      </c>
      <c r="I24" s="42">
        <f>ROUND(G24*H24,P4)</f>
        <v>0</v>
      </c>
      <c r="J24" s="36"/>
      <c r="O24" s="43">
        <f>I24*0.21</f>
        <v>0</v>
      </c>
      <c r="P24">
        <v>3</v>
      </c>
    </row>
    <row r="25" ht="30">
      <c r="A25" s="36" t="s">
        <v>45</v>
      </c>
      <c r="B25" s="44"/>
      <c r="C25" s="45"/>
      <c r="D25" s="45"/>
      <c r="E25" s="38" t="s">
        <v>65</v>
      </c>
      <c r="F25" s="45"/>
      <c r="G25" s="45"/>
      <c r="H25" s="45"/>
      <c r="I25" s="45"/>
      <c r="J25" s="46"/>
    </row>
    <row r="26" ht="30">
      <c r="A26" s="36" t="s">
        <v>47</v>
      </c>
      <c r="B26" s="44"/>
      <c r="C26" s="45"/>
      <c r="D26" s="45"/>
      <c r="E26" s="38" t="s">
        <v>63</v>
      </c>
      <c r="F26" s="45"/>
      <c r="G26" s="45"/>
      <c r="H26" s="45"/>
      <c r="I26" s="45"/>
      <c r="J26" s="46"/>
    </row>
    <row r="27">
      <c r="A27" s="36" t="s">
        <v>40</v>
      </c>
      <c r="B27" s="36">
        <v>7</v>
      </c>
      <c r="C27" s="37" t="s">
        <v>66</v>
      </c>
      <c r="D27" s="36" t="s">
        <v>42</v>
      </c>
      <c r="E27" s="38" t="s">
        <v>67</v>
      </c>
      <c r="F27" s="39" t="s">
        <v>68</v>
      </c>
      <c r="G27" s="40">
        <v>1</v>
      </c>
      <c r="H27" s="41">
        <v>0</v>
      </c>
      <c r="I27" s="42">
        <f>ROUND(G27*H27,P4)</f>
        <v>0</v>
      </c>
      <c r="J27" s="36"/>
      <c r="O27" s="43">
        <f>I27*0.21</f>
        <v>0</v>
      </c>
      <c r="P27">
        <v>3</v>
      </c>
    </row>
    <row r="28">
      <c r="A28" s="36" t="s">
        <v>45</v>
      </c>
      <c r="B28" s="44"/>
      <c r="C28" s="45"/>
      <c r="D28" s="45"/>
      <c r="E28" s="38" t="s">
        <v>69</v>
      </c>
      <c r="F28" s="45"/>
      <c r="G28" s="45"/>
      <c r="H28" s="45"/>
      <c r="I28" s="45"/>
      <c r="J28" s="46"/>
    </row>
    <row r="29" ht="30">
      <c r="A29" s="36" t="s">
        <v>47</v>
      </c>
      <c r="B29" s="44"/>
      <c r="C29" s="45"/>
      <c r="D29" s="45"/>
      <c r="E29" s="38" t="s">
        <v>70</v>
      </c>
      <c r="F29" s="45"/>
      <c r="G29" s="45"/>
      <c r="H29" s="45"/>
      <c r="I29" s="45"/>
      <c r="J29" s="46"/>
    </row>
    <row r="30">
      <c r="A30" s="36" t="s">
        <v>40</v>
      </c>
      <c r="B30" s="36">
        <v>8</v>
      </c>
      <c r="C30" s="37" t="s">
        <v>71</v>
      </c>
      <c r="D30" s="36" t="s">
        <v>60</v>
      </c>
      <c r="E30" s="38" t="s">
        <v>72</v>
      </c>
      <c r="F30" s="39" t="s">
        <v>44</v>
      </c>
      <c r="G30" s="40">
        <v>1</v>
      </c>
      <c r="H30" s="41">
        <v>0</v>
      </c>
      <c r="I30" s="42">
        <f>ROUND(G30*H30,P4)</f>
        <v>0</v>
      </c>
      <c r="J30" s="36"/>
      <c r="O30" s="43">
        <f>I30*0.21</f>
        <v>0</v>
      </c>
      <c r="P30">
        <v>3</v>
      </c>
    </row>
    <row r="31">
      <c r="A31" s="36" t="s">
        <v>45</v>
      </c>
      <c r="B31" s="44"/>
      <c r="C31" s="45"/>
      <c r="D31" s="45"/>
      <c r="E31" s="38" t="s">
        <v>73</v>
      </c>
      <c r="F31" s="45"/>
      <c r="G31" s="45"/>
      <c r="H31" s="45"/>
      <c r="I31" s="45"/>
      <c r="J31" s="46"/>
    </row>
    <row r="32" ht="30">
      <c r="A32" s="36" t="s">
        <v>47</v>
      </c>
      <c r="B32" s="44"/>
      <c r="C32" s="45"/>
      <c r="D32" s="45"/>
      <c r="E32" s="38" t="s">
        <v>70</v>
      </c>
      <c r="F32" s="45"/>
      <c r="G32" s="45"/>
      <c r="H32" s="45"/>
      <c r="I32" s="45"/>
      <c r="J32" s="46"/>
    </row>
    <row r="33">
      <c r="A33" s="36" t="s">
        <v>40</v>
      </c>
      <c r="B33" s="36">
        <v>9</v>
      </c>
      <c r="C33" s="37" t="s">
        <v>71</v>
      </c>
      <c r="D33" s="36" t="s">
        <v>64</v>
      </c>
      <c r="E33" s="38" t="s">
        <v>72</v>
      </c>
      <c r="F33" s="39" t="s">
        <v>44</v>
      </c>
      <c r="G33" s="40">
        <v>1</v>
      </c>
      <c r="H33" s="41">
        <v>0</v>
      </c>
      <c r="I33" s="42">
        <f>ROUND(G33*H33,P4)</f>
        <v>0</v>
      </c>
      <c r="J33" s="36"/>
      <c r="O33" s="43">
        <f>I33*0.21</f>
        <v>0</v>
      </c>
      <c r="P33">
        <v>3</v>
      </c>
    </row>
    <row r="34">
      <c r="A34" s="36" t="s">
        <v>45</v>
      </c>
      <c r="B34" s="44"/>
      <c r="C34" s="45"/>
      <c r="D34" s="45"/>
      <c r="E34" s="38" t="s">
        <v>74</v>
      </c>
      <c r="F34" s="45"/>
      <c r="G34" s="45"/>
      <c r="H34" s="45"/>
      <c r="I34" s="45"/>
      <c r="J34" s="46"/>
    </row>
    <row r="35" ht="30">
      <c r="A35" s="36" t="s">
        <v>47</v>
      </c>
      <c r="B35" s="44"/>
      <c r="C35" s="45"/>
      <c r="D35" s="45"/>
      <c r="E35" s="38" t="s">
        <v>70</v>
      </c>
      <c r="F35" s="45"/>
      <c r="G35" s="45"/>
      <c r="H35" s="45"/>
      <c r="I35" s="45"/>
      <c r="J35" s="46"/>
    </row>
    <row r="36">
      <c r="A36" s="36" t="s">
        <v>40</v>
      </c>
      <c r="B36" s="36">
        <v>10</v>
      </c>
      <c r="C36" s="37" t="s">
        <v>75</v>
      </c>
      <c r="D36" s="36" t="s">
        <v>42</v>
      </c>
      <c r="E36" s="38" t="s">
        <v>76</v>
      </c>
      <c r="F36" s="39" t="s">
        <v>77</v>
      </c>
      <c r="G36" s="40">
        <v>1</v>
      </c>
      <c r="H36" s="41">
        <v>0</v>
      </c>
      <c r="I36" s="42">
        <f>ROUND(G36*H36,P4)</f>
        <v>0</v>
      </c>
      <c r="J36" s="36"/>
      <c r="O36" s="43">
        <f>I36*0.21</f>
        <v>0</v>
      </c>
      <c r="P36">
        <v>3</v>
      </c>
    </row>
    <row r="37">
      <c r="A37" s="36" t="s">
        <v>45</v>
      </c>
      <c r="B37" s="44"/>
      <c r="C37" s="45"/>
      <c r="D37" s="45"/>
      <c r="E37" s="38" t="s">
        <v>78</v>
      </c>
      <c r="F37" s="45"/>
      <c r="G37" s="45"/>
      <c r="H37" s="45"/>
      <c r="I37" s="45"/>
      <c r="J37" s="46"/>
    </row>
    <row r="38" ht="30">
      <c r="A38" s="36" t="s">
        <v>47</v>
      </c>
      <c r="B38" s="44"/>
      <c r="C38" s="45"/>
      <c r="D38" s="45"/>
      <c r="E38" s="38" t="s">
        <v>70</v>
      </c>
      <c r="F38" s="45"/>
      <c r="G38" s="45"/>
      <c r="H38" s="45"/>
      <c r="I38" s="45"/>
      <c r="J38" s="46"/>
    </row>
    <row r="39">
      <c r="A39" s="36" t="s">
        <v>40</v>
      </c>
      <c r="B39" s="36">
        <v>11</v>
      </c>
      <c r="C39" s="37" t="s">
        <v>79</v>
      </c>
      <c r="D39" s="36" t="s">
        <v>42</v>
      </c>
      <c r="E39" s="38" t="s">
        <v>80</v>
      </c>
      <c r="F39" s="39" t="s">
        <v>44</v>
      </c>
      <c r="G39" s="40">
        <v>1</v>
      </c>
      <c r="H39" s="41">
        <v>0</v>
      </c>
      <c r="I39" s="42">
        <f>ROUND(G39*H39,P4)</f>
        <v>0</v>
      </c>
      <c r="J39" s="36"/>
      <c r="O39" s="43">
        <f>I39*0.21</f>
        <v>0</v>
      </c>
      <c r="P39">
        <v>3</v>
      </c>
    </row>
    <row r="40">
      <c r="A40" s="36" t="s">
        <v>45</v>
      </c>
      <c r="B40" s="44"/>
      <c r="C40" s="45"/>
      <c r="D40" s="45"/>
      <c r="E40" s="38" t="s">
        <v>81</v>
      </c>
      <c r="F40" s="45"/>
      <c r="G40" s="45"/>
      <c r="H40" s="45"/>
      <c r="I40" s="45"/>
      <c r="J40" s="46"/>
    </row>
    <row r="41" ht="30">
      <c r="A41" s="36" t="s">
        <v>47</v>
      </c>
      <c r="B41" s="44"/>
      <c r="C41" s="45"/>
      <c r="D41" s="45"/>
      <c r="E41" s="38" t="s">
        <v>70</v>
      </c>
      <c r="F41" s="45"/>
      <c r="G41" s="45"/>
      <c r="H41" s="45"/>
      <c r="I41" s="45"/>
      <c r="J41" s="46"/>
    </row>
    <row r="42">
      <c r="A42" s="36" t="s">
        <v>40</v>
      </c>
      <c r="B42" s="36">
        <v>12</v>
      </c>
      <c r="C42" s="37" t="s">
        <v>82</v>
      </c>
      <c r="D42" s="36" t="s">
        <v>42</v>
      </c>
      <c r="E42" s="38" t="s">
        <v>83</v>
      </c>
      <c r="F42" s="39" t="s">
        <v>44</v>
      </c>
      <c r="G42" s="40">
        <v>1</v>
      </c>
      <c r="H42" s="41">
        <v>0</v>
      </c>
      <c r="I42" s="42">
        <f>ROUND(G42*H42,P4)</f>
        <v>0</v>
      </c>
      <c r="J42" s="36"/>
      <c r="O42" s="43">
        <f>I42*0.21</f>
        <v>0</v>
      </c>
      <c r="P42">
        <v>3</v>
      </c>
    </row>
    <row r="43">
      <c r="A43" s="36" t="s">
        <v>45</v>
      </c>
      <c r="B43" s="44"/>
      <c r="C43" s="45"/>
      <c r="D43" s="45"/>
      <c r="E43" s="38" t="s">
        <v>84</v>
      </c>
      <c r="F43" s="45"/>
      <c r="G43" s="45"/>
      <c r="H43" s="45"/>
      <c r="I43" s="45"/>
      <c r="J43" s="46"/>
    </row>
    <row r="44" ht="30">
      <c r="A44" s="36" t="s">
        <v>47</v>
      </c>
      <c r="B44" s="44"/>
      <c r="C44" s="45"/>
      <c r="D44" s="45"/>
      <c r="E44" s="38" t="s">
        <v>70</v>
      </c>
      <c r="F44" s="45"/>
      <c r="G44" s="45"/>
      <c r="H44" s="45"/>
      <c r="I44" s="45"/>
      <c r="J44" s="46"/>
    </row>
    <row r="45">
      <c r="A45" s="36" t="s">
        <v>40</v>
      </c>
      <c r="B45" s="36">
        <v>13</v>
      </c>
      <c r="C45" s="37" t="s">
        <v>85</v>
      </c>
      <c r="D45" s="36" t="s">
        <v>42</v>
      </c>
      <c r="E45" s="38" t="s">
        <v>86</v>
      </c>
      <c r="F45" s="39" t="s">
        <v>44</v>
      </c>
      <c r="G45" s="40">
        <v>1</v>
      </c>
      <c r="H45" s="41">
        <v>0</v>
      </c>
      <c r="I45" s="42">
        <f>ROUND(G45*H45,P4)</f>
        <v>0</v>
      </c>
      <c r="J45" s="36"/>
      <c r="O45" s="43">
        <f>I45*0.21</f>
        <v>0</v>
      </c>
      <c r="P45">
        <v>3</v>
      </c>
    </row>
    <row r="46">
      <c r="A46" s="36" t="s">
        <v>45</v>
      </c>
      <c r="B46" s="44"/>
      <c r="C46" s="45"/>
      <c r="D46" s="45"/>
      <c r="E46" s="38" t="s">
        <v>87</v>
      </c>
      <c r="F46" s="45"/>
      <c r="G46" s="45"/>
      <c r="H46" s="45"/>
      <c r="I46" s="45"/>
      <c r="J46" s="46"/>
    </row>
    <row r="47" ht="75">
      <c r="A47" s="36" t="s">
        <v>47</v>
      </c>
      <c r="B47" s="44"/>
      <c r="C47" s="45"/>
      <c r="D47" s="45"/>
      <c r="E47" s="38" t="s">
        <v>88</v>
      </c>
      <c r="F47" s="45"/>
      <c r="G47" s="45"/>
      <c r="H47" s="45"/>
      <c r="I47" s="45"/>
      <c r="J47" s="46"/>
    </row>
    <row r="48">
      <c r="A48" s="36" t="s">
        <v>40</v>
      </c>
      <c r="B48" s="36">
        <v>14</v>
      </c>
      <c r="C48" s="37" t="s">
        <v>89</v>
      </c>
      <c r="D48" s="36" t="s">
        <v>42</v>
      </c>
      <c r="E48" s="38" t="s">
        <v>90</v>
      </c>
      <c r="F48" s="39" t="s">
        <v>77</v>
      </c>
      <c r="G48" s="40">
        <v>1</v>
      </c>
      <c r="H48" s="41">
        <v>0</v>
      </c>
      <c r="I48" s="42">
        <f>ROUND(G48*H48,P4)</f>
        <v>0</v>
      </c>
      <c r="J48" s="36"/>
      <c r="O48" s="43">
        <f>I48*0.21</f>
        <v>0</v>
      </c>
      <c r="P48">
        <v>3</v>
      </c>
    </row>
    <row r="49">
      <c r="A49" s="36" t="s">
        <v>45</v>
      </c>
      <c r="B49" s="44"/>
      <c r="C49" s="45"/>
      <c r="D49" s="45"/>
      <c r="E49" s="38" t="s">
        <v>91</v>
      </c>
      <c r="F49" s="45"/>
      <c r="G49" s="45"/>
      <c r="H49" s="45"/>
      <c r="I49" s="45"/>
      <c r="J49" s="46"/>
    </row>
    <row r="50" ht="90">
      <c r="A50" s="36" t="s">
        <v>47</v>
      </c>
      <c r="B50" s="44"/>
      <c r="C50" s="45"/>
      <c r="D50" s="45"/>
      <c r="E50" s="38" t="s">
        <v>92</v>
      </c>
      <c r="F50" s="45"/>
      <c r="G50" s="45"/>
      <c r="H50" s="45"/>
      <c r="I50" s="45"/>
      <c r="J50" s="46"/>
    </row>
    <row r="51">
      <c r="A51" s="36" t="s">
        <v>40</v>
      </c>
      <c r="B51" s="36">
        <v>15</v>
      </c>
      <c r="C51" s="37" t="s">
        <v>93</v>
      </c>
      <c r="D51" s="36" t="s">
        <v>42</v>
      </c>
      <c r="E51" s="38" t="s">
        <v>94</v>
      </c>
      <c r="F51" s="39" t="s">
        <v>77</v>
      </c>
      <c r="G51" s="40">
        <v>1</v>
      </c>
      <c r="H51" s="41">
        <v>0</v>
      </c>
      <c r="I51" s="42">
        <f>ROUND(G51*H51,P4)</f>
        <v>0</v>
      </c>
      <c r="J51" s="36"/>
      <c r="O51" s="43">
        <f>I51*0.21</f>
        <v>0</v>
      </c>
      <c r="P51">
        <v>3</v>
      </c>
    </row>
    <row r="52" ht="30">
      <c r="A52" s="36" t="s">
        <v>45</v>
      </c>
      <c r="B52" s="44"/>
      <c r="C52" s="45"/>
      <c r="D52" s="45"/>
      <c r="E52" s="38" t="s">
        <v>95</v>
      </c>
      <c r="F52" s="45"/>
      <c r="G52" s="45"/>
      <c r="H52" s="45"/>
      <c r="I52" s="45"/>
      <c r="J52" s="46"/>
    </row>
    <row r="53" ht="105">
      <c r="A53" s="36" t="s">
        <v>47</v>
      </c>
      <c r="B53" s="44"/>
      <c r="C53" s="45"/>
      <c r="D53" s="45"/>
      <c r="E53" s="38" t="s">
        <v>96</v>
      </c>
      <c r="F53" s="45"/>
      <c r="G53" s="45"/>
      <c r="H53" s="45"/>
      <c r="I53" s="45"/>
      <c r="J53" s="46"/>
    </row>
    <row r="54">
      <c r="A54" s="36" t="s">
        <v>40</v>
      </c>
      <c r="B54" s="36">
        <v>16</v>
      </c>
      <c r="C54" s="37" t="s">
        <v>97</v>
      </c>
      <c r="D54" s="36" t="s">
        <v>42</v>
      </c>
      <c r="E54" s="38" t="s">
        <v>98</v>
      </c>
      <c r="F54" s="39" t="s">
        <v>44</v>
      </c>
      <c r="G54" s="40">
        <v>1</v>
      </c>
      <c r="H54" s="41">
        <v>0</v>
      </c>
      <c r="I54" s="42">
        <f>ROUND(G54*H54,P4)</f>
        <v>0</v>
      </c>
      <c r="J54" s="36"/>
      <c r="O54" s="43">
        <f>I54*0.21</f>
        <v>0</v>
      </c>
      <c r="P54">
        <v>3</v>
      </c>
    </row>
    <row r="55" ht="30">
      <c r="A55" s="36" t="s">
        <v>45</v>
      </c>
      <c r="B55" s="44"/>
      <c r="C55" s="45"/>
      <c r="D55" s="45"/>
      <c r="E55" s="38" t="s">
        <v>99</v>
      </c>
      <c r="F55" s="45"/>
      <c r="G55" s="45"/>
      <c r="H55" s="45"/>
      <c r="I55" s="45"/>
      <c r="J55" s="46"/>
    </row>
    <row r="56" ht="30">
      <c r="A56" s="36" t="s">
        <v>47</v>
      </c>
      <c r="B56" s="47"/>
      <c r="C56" s="48"/>
      <c r="D56" s="48"/>
      <c r="E56" s="38" t="s">
        <v>100</v>
      </c>
      <c r="F56" s="48"/>
      <c r="G56" s="48"/>
      <c r="H56" s="48"/>
      <c r="I56" s="48"/>
      <c r="J56" s="49"/>
    </row>
  </sheetData>
  <sheetProtection sheet="1" objects="1" scenarios="1" spinCount="100000" saltValue="sJi/1H3k4gWDiqQrGgfSojZyW3oNkmkr+eevuSLUxfb+JVRew0/grZzKL9kwVk4dgFvigSFgJmWGIDFO/cb5dw==" hashValue="3Gp+DNt6GGpEGV4yfoeNfPl4KS9si+94g+iD5tdHj6x14Z5E3zQHq4KzTNPNMsYx90vmd47NVQQdsoK9FDIa5g==" algorithmName="SHA-512" password="D32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13</v>
      </c>
      <c r="I3" s="24">
        <f>SUMIFS(I8:I12,A8:A12,"SD")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25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26</v>
      </c>
      <c r="B5" s="26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J5" s="27" t="s">
        <v>34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35</v>
      </c>
      <c r="I6" s="7" t="s">
        <v>36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37</v>
      </c>
      <c r="B8" s="31"/>
      <c r="C8" s="32" t="s">
        <v>38</v>
      </c>
      <c r="D8" s="33"/>
      <c r="E8" s="30" t="s">
        <v>39</v>
      </c>
      <c r="F8" s="33"/>
      <c r="G8" s="33"/>
      <c r="H8" s="33"/>
      <c r="I8" s="34">
        <f>SUMIFS(I9:I12,A9:A12,"P")</f>
        <v>0</v>
      </c>
      <c r="J8" s="35"/>
    </row>
    <row r="9">
      <c r="A9" s="36" t="s">
        <v>40</v>
      </c>
      <c r="B9" s="36">
        <v>1</v>
      </c>
      <c r="C9" s="37" t="s">
        <v>52</v>
      </c>
      <c r="D9" s="36" t="s">
        <v>42</v>
      </c>
      <c r="E9" s="38" t="s">
        <v>53</v>
      </c>
      <c r="F9" s="39" t="s">
        <v>44</v>
      </c>
      <c r="G9" s="40">
        <v>16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 ht="225">
      <c r="A10" s="36" t="s">
        <v>45</v>
      </c>
      <c r="B10" s="44"/>
      <c r="C10" s="45"/>
      <c r="D10" s="45"/>
      <c r="E10" s="38" t="s">
        <v>101</v>
      </c>
      <c r="F10" s="45"/>
      <c r="G10" s="45"/>
      <c r="H10" s="45"/>
      <c r="I10" s="45"/>
      <c r="J10" s="46"/>
    </row>
    <row r="11">
      <c r="A11" s="36" t="s">
        <v>102</v>
      </c>
      <c r="B11" s="44"/>
      <c r="C11" s="45"/>
      <c r="D11" s="45"/>
      <c r="E11" s="50" t="s">
        <v>103</v>
      </c>
      <c r="F11" s="45"/>
      <c r="G11" s="45"/>
      <c r="H11" s="45"/>
      <c r="I11" s="45"/>
      <c r="J11" s="46"/>
    </row>
    <row r="12" ht="75">
      <c r="A12" s="36" t="s">
        <v>47</v>
      </c>
      <c r="B12" s="47"/>
      <c r="C12" s="48"/>
      <c r="D12" s="48"/>
      <c r="E12" s="38" t="s">
        <v>104</v>
      </c>
      <c r="F12" s="48"/>
      <c r="G12" s="48"/>
      <c r="H12" s="48"/>
      <c r="I12" s="48"/>
      <c r="J12" s="49"/>
    </row>
  </sheetData>
  <sheetProtection sheet="1" objects="1" scenarios="1" spinCount="100000" saltValue="OtBO1fdSgMVnOtfqp2vbiiT+ObPgUT6XgF/AhftMy/5fTlmqg/8IiK3Z5X+n+Tn6lUzAq1a0hw9YODP4Nkkghw==" hashValue="wn985aapBYwofRdCd4ypgjE2G+vGa6IK7jmloW55QjFOnHcx+2vUpGuOwKIYGYo7bTWWuHO372bT+zxIjQBeJw==" algorithmName="SHA-512" password="D320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15</v>
      </c>
      <c r="I3" s="24">
        <f>SUMIFS(I9:I65,A9:A65,"SD")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105</v>
      </c>
      <c r="C4" s="20" t="s">
        <v>106</v>
      </c>
      <c r="D4" s="21"/>
      <c r="E4" s="22" t="s">
        <v>107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108</v>
      </c>
      <c r="B5" s="19" t="s">
        <v>25</v>
      </c>
      <c r="C5" s="20" t="s">
        <v>15</v>
      </c>
      <c r="D5" s="21"/>
      <c r="E5" s="22" t="s">
        <v>16</v>
      </c>
      <c r="F5" s="16"/>
      <c r="G5" s="16"/>
      <c r="H5" s="16"/>
      <c r="I5" s="16"/>
      <c r="J5" s="18"/>
      <c r="O5">
        <v>0.20999999999999999</v>
      </c>
    </row>
    <row r="6">
      <c r="A6" s="25" t="s">
        <v>26</v>
      </c>
      <c r="B6" s="26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/>
      <c r="J6" s="27" t="s">
        <v>34</v>
      </c>
    </row>
    <row r="7">
      <c r="A7" s="25"/>
      <c r="B7" s="26"/>
      <c r="C7" s="7"/>
      <c r="D7" s="7"/>
      <c r="E7" s="7"/>
      <c r="F7" s="7"/>
      <c r="G7" s="7"/>
      <c r="H7" s="7" t="s">
        <v>35</v>
      </c>
      <c r="I7" s="7" t="s">
        <v>36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37</v>
      </c>
      <c r="B9" s="31"/>
      <c r="C9" s="32" t="s">
        <v>38</v>
      </c>
      <c r="D9" s="33"/>
      <c r="E9" s="30" t="s">
        <v>39</v>
      </c>
      <c r="F9" s="33"/>
      <c r="G9" s="33"/>
      <c r="H9" s="33"/>
      <c r="I9" s="34">
        <f>SUMIFS(I10:I21,A10:A21,"P")</f>
        <v>0</v>
      </c>
      <c r="J9" s="35"/>
    </row>
    <row r="10">
      <c r="A10" s="36" t="s">
        <v>40</v>
      </c>
      <c r="B10" s="36">
        <v>1</v>
      </c>
      <c r="C10" s="37" t="s">
        <v>109</v>
      </c>
      <c r="D10" s="36" t="s">
        <v>42</v>
      </c>
      <c r="E10" s="38" t="s">
        <v>110</v>
      </c>
      <c r="F10" s="39" t="s">
        <v>111</v>
      </c>
      <c r="G10" s="40">
        <v>2</v>
      </c>
      <c r="H10" s="41">
        <v>0</v>
      </c>
      <c r="I10" s="42">
        <f>ROUND(G10*H10,P4)</f>
        <v>0</v>
      </c>
      <c r="J10" s="36"/>
      <c r="O10" s="43">
        <f>I10*0.21</f>
        <v>0</v>
      </c>
      <c r="P10">
        <v>3</v>
      </c>
    </row>
    <row r="11">
      <c r="A11" s="36" t="s">
        <v>45</v>
      </c>
      <c r="B11" s="44"/>
      <c r="C11" s="45"/>
      <c r="D11" s="45"/>
      <c r="E11" s="51" t="s">
        <v>42</v>
      </c>
      <c r="F11" s="45"/>
      <c r="G11" s="45"/>
      <c r="H11" s="45"/>
      <c r="I11" s="45"/>
      <c r="J11" s="46"/>
    </row>
    <row r="12">
      <c r="A12" s="36" t="s">
        <v>102</v>
      </c>
      <c r="B12" s="44"/>
      <c r="C12" s="45"/>
      <c r="D12" s="45"/>
      <c r="E12" s="52" t="s">
        <v>112</v>
      </c>
      <c r="F12" s="45"/>
      <c r="G12" s="45"/>
      <c r="H12" s="45"/>
      <c r="I12" s="45"/>
      <c r="J12" s="46"/>
    </row>
    <row r="13" ht="60">
      <c r="A13" s="36" t="s">
        <v>47</v>
      </c>
      <c r="B13" s="44"/>
      <c r="C13" s="45"/>
      <c r="D13" s="45"/>
      <c r="E13" s="38" t="s">
        <v>113</v>
      </c>
      <c r="F13" s="45"/>
      <c r="G13" s="45"/>
      <c r="H13" s="45"/>
      <c r="I13" s="45"/>
      <c r="J13" s="46"/>
    </row>
    <row r="14">
      <c r="A14" s="36" t="s">
        <v>40</v>
      </c>
      <c r="B14" s="36">
        <v>2</v>
      </c>
      <c r="C14" s="37" t="s">
        <v>114</v>
      </c>
      <c r="D14" s="36" t="s">
        <v>42</v>
      </c>
      <c r="E14" s="38" t="s">
        <v>115</v>
      </c>
      <c r="F14" s="39" t="s">
        <v>116</v>
      </c>
      <c r="G14" s="40">
        <v>32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>
      <c r="A15" s="36" t="s">
        <v>45</v>
      </c>
      <c r="B15" s="44"/>
      <c r="C15" s="45"/>
      <c r="D15" s="45"/>
      <c r="E15" s="51" t="s">
        <v>42</v>
      </c>
      <c r="F15" s="45"/>
      <c r="G15" s="45"/>
      <c r="H15" s="45"/>
      <c r="I15" s="45"/>
      <c r="J15" s="46"/>
    </row>
    <row r="16">
      <c r="A16" s="36" t="s">
        <v>102</v>
      </c>
      <c r="B16" s="44"/>
      <c r="C16" s="45"/>
      <c r="D16" s="45"/>
      <c r="E16" s="50" t="s">
        <v>117</v>
      </c>
      <c r="F16" s="45"/>
      <c r="G16" s="45"/>
      <c r="H16" s="45"/>
      <c r="I16" s="45"/>
      <c r="J16" s="46"/>
    </row>
    <row r="17" ht="60">
      <c r="A17" s="36" t="s">
        <v>47</v>
      </c>
      <c r="B17" s="44"/>
      <c r="C17" s="45"/>
      <c r="D17" s="45"/>
      <c r="E17" s="38" t="s">
        <v>118</v>
      </c>
      <c r="F17" s="45"/>
      <c r="G17" s="45"/>
      <c r="H17" s="45"/>
      <c r="I17" s="45"/>
      <c r="J17" s="46"/>
    </row>
    <row r="18">
      <c r="A18" s="36" t="s">
        <v>40</v>
      </c>
      <c r="B18" s="36">
        <v>3</v>
      </c>
      <c r="C18" s="37" t="s">
        <v>119</v>
      </c>
      <c r="D18" s="36" t="s">
        <v>42</v>
      </c>
      <c r="E18" s="38" t="s">
        <v>120</v>
      </c>
      <c r="F18" s="39" t="s">
        <v>111</v>
      </c>
      <c r="G18" s="40">
        <v>2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45</v>
      </c>
      <c r="B19" s="44"/>
      <c r="C19" s="45"/>
      <c r="D19" s="45"/>
      <c r="E19" s="51" t="s">
        <v>42</v>
      </c>
      <c r="F19" s="45"/>
      <c r="G19" s="45"/>
      <c r="H19" s="45"/>
      <c r="I19" s="45"/>
      <c r="J19" s="46"/>
    </row>
    <row r="20">
      <c r="A20" s="36" t="s">
        <v>102</v>
      </c>
      <c r="B20" s="44"/>
      <c r="C20" s="45"/>
      <c r="D20" s="45"/>
      <c r="E20" s="52" t="s">
        <v>112</v>
      </c>
      <c r="F20" s="45"/>
      <c r="G20" s="45"/>
      <c r="H20" s="45"/>
      <c r="I20" s="45"/>
      <c r="J20" s="46"/>
    </row>
    <row r="21" ht="60">
      <c r="A21" s="36" t="s">
        <v>47</v>
      </c>
      <c r="B21" s="44"/>
      <c r="C21" s="45"/>
      <c r="D21" s="45"/>
      <c r="E21" s="38" t="s">
        <v>121</v>
      </c>
      <c r="F21" s="45"/>
      <c r="G21" s="45"/>
      <c r="H21" s="45"/>
      <c r="I21" s="45"/>
      <c r="J21" s="46"/>
    </row>
    <row r="22">
      <c r="A22" s="30" t="s">
        <v>37</v>
      </c>
      <c r="B22" s="31"/>
      <c r="C22" s="32" t="s">
        <v>122</v>
      </c>
      <c r="D22" s="33"/>
      <c r="E22" s="30" t="s">
        <v>123</v>
      </c>
      <c r="F22" s="33"/>
      <c r="G22" s="33"/>
      <c r="H22" s="33"/>
      <c r="I22" s="34">
        <f>SUMIFS(I23:I26,A23:A26,"P")</f>
        <v>0</v>
      </c>
      <c r="J22" s="35"/>
    </row>
    <row r="23">
      <c r="A23" s="36" t="s">
        <v>40</v>
      </c>
      <c r="B23" s="36">
        <v>4</v>
      </c>
      <c r="C23" s="37" t="s">
        <v>124</v>
      </c>
      <c r="D23" s="36" t="s">
        <v>42</v>
      </c>
      <c r="E23" s="38" t="s">
        <v>125</v>
      </c>
      <c r="F23" s="39" t="s">
        <v>126</v>
      </c>
      <c r="G23" s="40">
        <v>10.5</v>
      </c>
      <c r="H23" s="41">
        <v>0</v>
      </c>
      <c r="I23" s="42">
        <f>ROUND(G23*H23,P4)</f>
        <v>0</v>
      </c>
      <c r="J23" s="36"/>
      <c r="O23" s="43">
        <f>I23*0.21</f>
        <v>0</v>
      </c>
      <c r="P23">
        <v>3</v>
      </c>
    </row>
    <row r="24">
      <c r="A24" s="36" t="s">
        <v>45</v>
      </c>
      <c r="B24" s="44"/>
      <c r="C24" s="45"/>
      <c r="D24" s="45"/>
      <c r="E24" s="38" t="s">
        <v>127</v>
      </c>
      <c r="F24" s="45"/>
      <c r="G24" s="45"/>
      <c r="H24" s="45"/>
      <c r="I24" s="45"/>
      <c r="J24" s="46"/>
    </row>
    <row r="25">
      <c r="A25" s="36" t="s">
        <v>102</v>
      </c>
      <c r="B25" s="44"/>
      <c r="C25" s="45"/>
      <c r="D25" s="45"/>
      <c r="E25" s="50" t="s">
        <v>128</v>
      </c>
      <c r="F25" s="45"/>
      <c r="G25" s="45"/>
      <c r="H25" s="45"/>
      <c r="I25" s="45"/>
      <c r="J25" s="46"/>
    </row>
    <row r="26" ht="120">
      <c r="A26" s="36" t="s">
        <v>47</v>
      </c>
      <c r="B26" s="44"/>
      <c r="C26" s="45"/>
      <c r="D26" s="45"/>
      <c r="E26" s="38" t="s">
        <v>129</v>
      </c>
      <c r="F26" s="45"/>
      <c r="G26" s="45"/>
      <c r="H26" s="45"/>
      <c r="I26" s="45"/>
      <c r="J26" s="46"/>
    </row>
    <row r="27">
      <c r="A27" s="30" t="s">
        <v>37</v>
      </c>
      <c r="B27" s="31"/>
      <c r="C27" s="32" t="s">
        <v>130</v>
      </c>
      <c r="D27" s="33"/>
      <c r="E27" s="30" t="s">
        <v>131</v>
      </c>
      <c r="F27" s="33"/>
      <c r="G27" s="33"/>
      <c r="H27" s="33"/>
      <c r="I27" s="34">
        <f>SUMIFS(I28:I33,A28:A33,"P")</f>
        <v>0</v>
      </c>
      <c r="J27" s="35"/>
    </row>
    <row r="28">
      <c r="A28" s="36" t="s">
        <v>40</v>
      </c>
      <c r="B28" s="36">
        <v>5</v>
      </c>
      <c r="C28" s="37" t="s">
        <v>132</v>
      </c>
      <c r="D28" s="36" t="s">
        <v>42</v>
      </c>
      <c r="E28" s="38" t="s">
        <v>133</v>
      </c>
      <c r="F28" s="39" t="s">
        <v>126</v>
      </c>
      <c r="G28" s="40">
        <v>7.2000000000000002</v>
      </c>
      <c r="H28" s="41">
        <v>0</v>
      </c>
      <c r="I28" s="42">
        <f>ROUND(G28*H28,P4)</f>
        <v>0</v>
      </c>
      <c r="J28" s="36"/>
      <c r="O28" s="43">
        <f>I28*0.21</f>
        <v>0</v>
      </c>
      <c r="P28">
        <v>3</v>
      </c>
    </row>
    <row r="29" ht="30">
      <c r="A29" s="36" t="s">
        <v>45</v>
      </c>
      <c r="B29" s="44"/>
      <c r="C29" s="45"/>
      <c r="D29" s="45"/>
      <c r="E29" s="38" t="s">
        <v>134</v>
      </c>
      <c r="F29" s="45"/>
      <c r="G29" s="45"/>
      <c r="H29" s="45"/>
      <c r="I29" s="45"/>
      <c r="J29" s="46"/>
    </row>
    <row r="30">
      <c r="A30" s="36" t="s">
        <v>102</v>
      </c>
      <c r="B30" s="44"/>
      <c r="C30" s="45"/>
      <c r="D30" s="45"/>
      <c r="E30" s="50" t="s">
        <v>135</v>
      </c>
      <c r="F30" s="45"/>
      <c r="G30" s="45"/>
      <c r="H30" s="45"/>
      <c r="I30" s="45"/>
      <c r="J30" s="46"/>
    </row>
    <row r="31">
      <c r="A31" s="36" t="s">
        <v>102</v>
      </c>
      <c r="B31" s="44"/>
      <c r="C31" s="45"/>
      <c r="D31" s="45"/>
      <c r="E31" s="50" t="s">
        <v>136</v>
      </c>
      <c r="F31" s="45"/>
      <c r="G31" s="45"/>
      <c r="H31" s="45"/>
      <c r="I31" s="45"/>
      <c r="J31" s="46"/>
    </row>
    <row r="32">
      <c r="A32" s="36" t="s">
        <v>102</v>
      </c>
      <c r="B32" s="44"/>
      <c r="C32" s="45"/>
      <c r="D32" s="45"/>
      <c r="E32" s="50" t="s">
        <v>137</v>
      </c>
      <c r="F32" s="45"/>
      <c r="G32" s="45"/>
      <c r="H32" s="45"/>
      <c r="I32" s="45"/>
      <c r="J32" s="46"/>
    </row>
    <row r="33" ht="300">
      <c r="A33" s="36" t="s">
        <v>47</v>
      </c>
      <c r="B33" s="44"/>
      <c r="C33" s="45"/>
      <c r="D33" s="45"/>
      <c r="E33" s="38" t="s">
        <v>138</v>
      </c>
      <c r="F33" s="45"/>
      <c r="G33" s="45"/>
      <c r="H33" s="45"/>
      <c r="I33" s="45"/>
      <c r="J33" s="46"/>
    </row>
    <row r="34">
      <c r="A34" s="30" t="s">
        <v>37</v>
      </c>
      <c r="B34" s="31"/>
      <c r="C34" s="32" t="s">
        <v>139</v>
      </c>
      <c r="D34" s="33"/>
      <c r="E34" s="30" t="s">
        <v>140</v>
      </c>
      <c r="F34" s="33"/>
      <c r="G34" s="33"/>
      <c r="H34" s="33"/>
      <c r="I34" s="34">
        <f>SUMIFS(I35:I38,A35:A38,"P")</f>
        <v>0</v>
      </c>
      <c r="J34" s="35"/>
    </row>
    <row r="35">
      <c r="A35" s="36" t="s">
        <v>40</v>
      </c>
      <c r="B35" s="36">
        <v>6</v>
      </c>
      <c r="C35" s="37" t="s">
        <v>141</v>
      </c>
      <c r="D35" s="36" t="s">
        <v>42</v>
      </c>
      <c r="E35" s="38" t="s">
        <v>142</v>
      </c>
      <c r="F35" s="39" t="s">
        <v>126</v>
      </c>
      <c r="G35" s="40">
        <v>3.8399999999999999</v>
      </c>
      <c r="H35" s="41">
        <v>0</v>
      </c>
      <c r="I35" s="42">
        <f>ROUND(G35*H35,P4)</f>
        <v>0</v>
      </c>
      <c r="J35" s="36"/>
      <c r="O35" s="43">
        <f>I35*0.21</f>
        <v>0</v>
      </c>
      <c r="P35">
        <v>3</v>
      </c>
    </row>
    <row r="36">
      <c r="A36" s="36" t="s">
        <v>45</v>
      </c>
      <c r="B36" s="44"/>
      <c r="C36" s="45"/>
      <c r="D36" s="45"/>
      <c r="E36" s="51"/>
      <c r="F36" s="45"/>
      <c r="G36" s="45"/>
      <c r="H36" s="45"/>
      <c r="I36" s="45"/>
      <c r="J36" s="46"/>
    </row>
    <row r="37">
      <c r="A37" s="36" t="s">
        <v>102</v>
      </c>
      <c r="B37" s="44"/>
      <c r="C37" s="45"/>
      <c r="D37" s="45"/>
      <c r="E37" s="50" t="s">
        <v>143</v>
      </c>
      <c r="F37" s="45"/>
      <c r="G37" s="45"/>
      <c r="H37" s="45"/>
      <c r="I37" s="45"/>
      <c r="J37" s="46"/>
    </row>
    <row r="38" ht="45">
      <c r="A38" s="36" t="s">
        <v>47</v>
      </c>
      <c r="B38" s="44"/>
      <c r="C38" s="45"/>
      <c r="D38" s="45"/>
      <c r="E38" s="38" t="s">
        <v>144</v>
      </c>
      <c r="F38" s="45"/>
      <c r="G38" s="45"/>
      <c r="H38" s="45"/>
      <c r="I38" s="45"/>
      <c r="J38" s="46"/>
    </row>
    <row r="39">
      <c r="A39" s="30" t="s">
        <v>37</v>
      </c>
      <c r="B39" s="31"/>
      <c r="C39" s="32" t="s">
        <v>145</v>
      </c>
      <c r="D39" s="33"/>
      <c r="E39" s="30" t="s">
        <v>146</v>
      </c>
      <c r="F39" s="33"/>
      <c r="G39" s="33"/>
      <c r="H39" s="33"/>
      <c r="I39" s="34">
        <f>SUMIFS(I40:I47,A40:A47,"P")</f>
        <v>0</v>
      </c>
      <c r="J39" s="35"/>
    </row>
    <row r="40">
      <c r="A40" s="36" t="s">
        <v>40</v>
      </c>
      <c r="B40" s="36">
        <v>7</v>
      </c>
      <c r="C40" s="37" t="s">
        <v>147</v>
      </c>
      <c r="D40" s="36" t="s">
        <v>42</v>
      </c>
      <c r="E40" s="38" t="s">
        <v>148</v>
      </c>
      <c r="F40" s="39" t="s">
        <v>126</v>
      </c>
      <c r="G40" s="40">
        <v>3.5</v>
      </c>
      <c r="H40" s="41">
        <v>0</v>
      </c>
      <c r="I40" s="42">
        <f>ROUND(G40*H40,P4)</f>
        <v>0</v>
      </c>
      <c r="J40" s="36"/>
      <c r="O40" s="43">
        <f>I40*0.21</f>
        <v>0</v>
      </c>
      <c r="P40">
        <v>3</v>
      </c>
    </row>
    <row r="41">
      <c r="A41" s="36" t="s">
        <v>45</v>
      </c>
      <c r="B41" s="44"/>
      <c r="C41" s="45"/>
      <c r="D41" s="45"/>
      <c r="E41" s="51" t="s">
        <v>42</v>
      </c>
      <c r="F41" s="45"/>
      <c r="G41" s="45"/>
      <c r="H41" s="45"/>
      <c r="I41" s="45"/>
      <c r="J41" s="46"/>
    </row>
    <row r="42">
      <c r="A42" s="36" t="s">
        <v>102</v>
      </c>
      <c r="B42" s="44"/>
      <c r="C42" s="45"/>
      <c r="D42" s="45"/>
      <c r="E42" s="50" t="s">
        <v>149</v>
      </c>
      <c r="F42" s="45"/>
      <c r="G42" s="45"/>
      <c r="H42" s="45"/>
      <c r="I42" s="45"/>
      <c r="J42" s="46"/>
    </row>
    <row r="43">
      <c r="A43" s="36" t="s">
        <v>102</v>
      </c>
      <c r="B43" s="44"/>
      <c r="C43" s="45"/>
      <c r="D43" s="45"/>
      <c r="E43" s="50" t="s">
        <v>150</v>
      </c>
      <c r="F43" s="45"/>
      <c r="G43" s="45"/>
      <c r="H43" s="45"/>
      <c r="I43" s="45"/>
      <c r="J43" s="46"/>
    </row>
    <row r="44">
      <c r="A44" s="36" t="s">
        <v>102</v>
      </c>
      <c r="B44" s="44"/>
      <c r="C44" s="45"/>
      <c r="D44" s="45"/>
      <c r="E44" s="50" t="s">
        <v>151</v>
      </c>
      <c r="F44" s="45"/>
      <c r="G44" s="45"/>
      <c r="H44" s="45"/>
      <c r="I44" s="45"/>
      <c r="J44" s="46"/>
    </row>
    <row r="45">
      <c r="A45" s="36" t="s">
        <v>102</v>
      </c>
      <c r="B45" s="44"/>
      <c r="C45" s="45"/>
      <c r="D45" s="45"/>
      <c r="E45" s="50" t="s">
        <v>152</v>
      </c>
      <c r="F45" s="45"/>
      <c r="G45" s="45"/>
      <c r="H45" s="45"/>
      <c r="I45" s="45"/>
      <c r="J45" s="46"/>
    </row>
    <row r="46">
      <c r="A46" s="36" t="s">
        <v>102</v>
      </c>
      <c r="B46" s="44"/>
      <c r="C46" s="45"/>
      <c r="D46" s="45"/>
      <c r="E46" s="50" t="s">
        <v>153</v>
      </c>
      <c r="F46" s="45"/>
      <c r="G46" s="45"/>
      <c r="H46" s="45"/>
      <c r="I46" s="45"/>
      <c r="J46" s="46"/>
    </row>
    <row r="47" ht="60">
      <c r="A47" s="36" t="s">
        <v>47</v>
      </c>
      <c r="B47" s="44"/>
      <c r="C47" s="45"/>
      <c r="D47" s="45"/>
      <c r="E47" s="38" t="s">
        <v>154</v>
      </c>
      <c r="F47" s="45"/>
      <c r="G47" s="45"/>
      <c r="H47" s="45"/>
      <c r="I47" s="45"/>
      <c r="J47" s="46"/>
    </row>
    <row r="48">
      <c r="A48" s="30" t="s">
        <v>37</v>
      </c>
      <c r="B48" s="31"/>
      <c r="C48" s="32" t="s">
        <v>155</v>
      </c>
      <c r="D48" s="33"/>
      <c r="E48" s="30" t="s">
        <v>156</v>
      </c>
      <c r="F48" s="33"/>
      <c r="G48" s="33"/>
      <c r="H48" s="33"/>
      <c r="I48" s="34">
        <f>SUMIFS(I49:I65,A49:A65,"P")</f>
        <v>0</v>
      </c>
      <c r="J48" s="35"/>
    </row>
    <row r="49" ht="30">
      <c r="A49" s="36" t="s">
        <v>40</v>
      </c>
      <c r="B49" s="36">
        <v>8</v>
      </c>
      <c r="C49" s="37" t="s">
        <v>157</v>
      </c>
      <c r="D49" s="36" t="s">
        <v>42</v>
      </c>
      <c r="E49" s="38" t="s">
        <v>158</v>
      </c>
      <c r="F49" s="39" t="s">
        <v>159</v>
      </c>
      <c r="G49" s="40">
        <v>20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 ht="30">
      <c r="A50" s="36" t="s">
        <v>45</v>
      </c>
      <c r="B50" s="44"/>
      <c r="C50" s="45"/>
      <c r="D50" s="45"/>
      <c r="E50" s="38" t="s">
        <v>160</v>
      </c>
      <c r="F50" s="45"/>
      <c r="G50" s="45"/>
      <c r="H50" s="45"/>
      <c r="I50" s="45"/>
      <c r="J50" s="46"/>
    </row>
    <row r="51" ht="120">
      <c r="A51" s="36" t="s">
        <v>47</v>
      </c>
      <c r="B51" s="44"/>
      <c r="C51" s="45"/>
      <c r="D51" s="45"/>
      <c r="E51" s="38" t="s">
        <v>161</v>
      </c>
      <c r="F51" s="45"/>
      <c r="G51" s="45"/>
      <c r="H51" s="45"/>
      <c r="I51" s="45"/>
      <c r="J51" s="46"/>
    </row>
    <row r="52">
      <c r="A52" s="36" t="s">
        <v>40</v>
      </c>
      <c r="B52" s="36">
        <v>9</v>
      </c>
      <c r="C52" s="37" t="s">
        <v>162</v>
      </c>
      <c r="D52" s="36" t="s">
        <v>42</v>
      </c>
      <c r="E52" s="38" t="s">
        <v>163</v>
      </c>
      <c r="F52" s="39" t="s">
        <v>159</v>
      </c>
      <c r="G52" s="40">
        <v>20</v>
      </c>
      <c r="H52" s="41">
        <v>0</v>
      </c>
      <c r="I52" s="42">
        <f>ROUND(G52*H52,P4)</f>
        <v>0</v>
      </c>
      <c r="J52" s="36"/>
      <c r="O52" s="43">
        <f>I52*0.21</f>
        <v>0</v>
      </c>
      <c r="P52">
        <v>3</v>
      </c>
    </row>
    <row r="53">
      <c r="A53" s="36" t="s">
        <v>45</v>
      </c>
      <c r="B53" s="44"/>
      <c r="C53" s="45"/>
      <c r="D53" s="45"/>
      <c r="E53" s="51" t="s">
        <v>42</v>
      </c>
      <c r="F53" s="45"/>
      <c r="G53" s="45"/>
      <c r="H53" s="45"/>
      <c r="I53" s="45"/>
      <c r="J53" s="46"/>
    </row>
    <row r="54">
      <c r="A54" s="36" t="s">
        <v>102</v>
      </c>
      <c r="B54" s="44"/>
      <c r="C54" s="45"/>
      <c r="D54" s="45"/>
      <c r="E54" s="50" t="s">
        <v>164</v>
      </c>
      <c r="F54" s="45"/>
      <c r="G54" s="45"/>
      <c r="H54" s="45"/>
      <c r="I54" s="45"/>
      <c r="J54" s="46"/>
    </row>
    <row r="55" ht="75">
      <c r="A55" s="36" t="s">
        <v>47</v>
      </c>
      <c r="B55" s="44"/>
      <c r="C55" s="45"/>
      <c r="D55" s="45"/>
      <c r="E55" s="38" t="s">
        <v>165</v>
      </c>
      <c r="F55" s="45"/>
      <c r="G55" s="45"/>
      <c r="H55" s="45"/>
      <c r="I55" s="45"/>
      <c r="J55" s="46"/>
    </row>
    <row r="56">
      <c r="A56" s="36" t="s">
        <v>40</v>
      </c>
      <c r="B56" s="36">
        <v>10</v>
      </c>
      <c r="C56" s="37" t="s">
        <v>166</v>
      </c>
      <c r="D56" s="36" t="s">
        <v>42</v>
      </c>
      <c r="E56" s="38" t="s">
        <v>167</v>
      </c>
      <c r="F56" s="39" t="s">
        <v>126</v>
      </c>
      <c r="G56" s="40">
        <v>7.2000000000000002</v>
      </c>
      <c r="H56" s="41">
        <v>0</v>
      </c>
      <c r="I56" s="42">
        <f>ROUND(G56*H56,P4)</f>
        <v>0</v>
      </c>
      <c r="J56" s="36"/>
      <c r="O56" s="43">
        <f>I56*0.21</f>
        <v>0</v>
      </c>
      <c r="P56">
        <v>3</v>
      </c>
    </row>
    <row r="57">
      <c r="A57" s="36" t="s">
        <v>45</v>
      </c>
      <c r="B57" s="44"/>
      <c r="C57" s="45"/>
      <c r="D57" s="45"/>
      <c r="E57" s="38" t="s">
        <v>168</v>
      </c>
      <c r="F57" s="45"/>
      <c r="G57" s="45"/>
      <c r="H57" s="45"/>
      <c r="I57" s="45"/>
      <c r="J57" s="46"/>
    </row>
    <row r="58">
      <c r="A58" s="36" t="s">
        <v>102</v>
      </c>
      <c r="B58" s="44"/>
      <c r="C58" s="45"/>
      <c r="D58" s="45"/>
      <c r="E58" s="50" t="s">
        <v>169</v>
      </c>
      <c r="F58" s="45"/>
      <c r="G58" s="45"/>
      <c r="H58" s="45"/>
      <c r="I58" s="45"/>
      <c r="J58" s="46"/>
    </row>
    <row r="59">
      <c r="A59" s="36" t="s">
        <v>102</v>
      </c>
      <c r="B59" s="44"/>
      <c r="C59" s="45"/>
      <c r="D59" s="45"/>
      <c r="E59" s="50" t="s">
        <v>170</v>
      </c>
      <c r="F59" s="45"/>
      <c r="G59" s="45"/>
      <c r="H59" s="45"/>
      <c r="I59" s="45"/>
      <c r="J59" s="46"/>
    </row>
    <row r="60" ht="150">
      <c r="A60" s="36" t="s">
        <v>47</v>
      </c>
      <c r="B60" s="44"/>
      <c r="C60" s="45"/>
      <c r="D60" s="45"/>
      <c r="E60" s="38" t="s">
        <v>171</v>
      </c>
      <c r="F60" s="45"/>
      <c r="G60" s="45"/>
      <c r="H60" s="45"/>
      <c r="I60" s="45"/>
      <c r="J60" s="46"/>
    </row>
    <row r="61">
      <c r="A61" s="36" t="s">
        <v>40</v>
      </c>
      <c r="B61" s="36">
        <v>11</v>
      </c>
      <c r="C61" s="37" t="s">
        <v>172</v>
      </c>
      <c r="D61" s="36" t="s">
        <v>42</v>
      </c>
      <c r="E61" s="38" t="s">
        <v>173</v>
      </c>
      <c r="F61" s="39" t="s">
        <v>126</v>
      </c>
      <c r="G61" s="40">
        <v>2.8799999999999999</v>
      </c>
      <c r="H61" s="41">
        <v>0</v>
      </c>
      <c r="I61" s="42">
        <f>ROUND(G61*H61,P4)</f>
        <v>0</v>
      </c>
      <c r="J61" s="36"/>
      <c r="O61" s="43">
        <f>I61*0.21</f>
        <v>0</v>
      </c>
      <c r="P61">
        <v>3</v>
      </c>
    </row>
    <row r="62" ht="45">
      <c r="A62" s="36" t="s">
        <v>45</v>
      </c>
      <c r="B62" s="44"/>
      <c r="C62" s="45"/>
      <c r="D62" s="45"/>
      <c r="E62" s="38" t="s">
        <v>174</v>
      </c>
      <c r="F62" s="45"/>
      <c r="G62" s="45"/>
      <c r="H62" s="45"/>
      <c r="I62" s="45"/>
      <c r="J62" s="46"/>
    </row>
    <row r="63">
      <c r="A63" s="36" t="s">
        <v>102</v>
      </c>
      <c r="B63" s="44"/>
      <c r="C63" s="45"/>
      <c r="D63" s="45"/>
      <c r="E63" s="50" t="s">
        <v>175</v>
      </c>
      <c r="F63" s="45"/>
      <c r="G63" s="45"/>
      <c r="H63" s="45"/>
      <c r="I63" s="45"/>
      <c r="J63" s="46"/>
    </row>
    <row r="64">
      <c r="A64" s="36" t="s">
        <v>102</v>
      </c>
      <c r="B64" s="44"/>
      <c r="C64" s="45"/>
      <c r="D64" s="45"/>
      <c r="E64" s="50" t="s">
        <v>176</v>
      </c>
      <c r="F64" s="45"/>
      <c r="G64" s="45"/>
      <c r="H64" s="45"/>
      <c r="I64" s="45"/>
      <c r="J64" s="46"/>
    </row>
    <row r="65" ht="150">
      <c r="A65" s="36" t="s">
        <v>47</v>
      </c>
      <c r="B65" s="47"/>
      <c r="C65" s="48"/>
      <c r="D65" s="48"/>
      <c r="E65" s="38" t="s">
        <v>177</v>
      </c>
      <c r="F65" s="48"/>
      <c r="G65" s="48"/>
      <c r="H65" s="48"/>
      <c r="I65" s="48"/>
      <c r="J65" s="49"/>
    </row>
  </sheetData>
  <sheetProtection sheet="1" objects="1" scenarios="1" spinCount="100000" saltValue="erD/+B4nrCL3J3kem/wgXVL5LBHPdxdfB068roEZNC7pVIWgs95e5c2IMPNWZVcptcC1BniZjXBy7wGthwuKKw==" hashValue="IrsnwbeqpEaDczsNM9NT1fLJH88Q3nWypeJGau+jV/F3frrhvlJ42P0vTv3sqopIvKm1XMkxyDblm9ifvZQ3ew==" algorithmName="SHA-512" password="D320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19</v>
      </c>
      <c r="F2" s="16"/>
      <c r="G2" s="16"/>
      <c r="H2" s="16"/>
      <c r="I2" s="16"/>
      <c r="J2" s="18"/>
    </row>
    <row r="3">
      <c r="A3" s="3" t="s">
        <v>20</v>
      </c>
      <c r="B3" s="19" t="s">
        <v>21</v>
      </c>
      <c r="C3" s="20" t="s">
        <v>22</v>
      </c>
      <c r="D3" s="21"/>
      <c r="E3" s="22" t="s">
        <v>23</v>
      </c>
      <c r="F3" s="16"/>
      <c r="G3" s="16"/>
      <c r="H3" s="23" t="s">
        <v>17</v>
      </c>
      <c r="I3" s="24">
        <f>SUMIFS(I9:I421,A9:A421,"SD")</f>
        <v>0</v>
      </c>
      <c r="J3" s="18"/>
      <c r="O3">
        <v>0</v>
      </c>
      <c r="P3">
        <v>2</v>
      </c>
    </row>
    <row r="4">
      <c r="A4" s="3" t="s">
        <v>24</v>
      </c>
      <c r="B4" s="19" t="s">
        <v>105</v>
      </c>
      <c r="C4" s="20" t="s">
        <v>106</v>
      </c>
      <c r="D4" s="21"/>
      <c r="E4" s="22" t="s">
        <v>107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108</v>
      </c>
      <c r="B5" s="19" t="s">
        <v>25</v>
      </c>
      <c r="C5" s="20" t="s">
        <v>17</v>
      </c>
      <c r="D5" s="21"/>
      <c r="E5" s="22" t="s">
        <v>18</v>
      </c>
      <c r="F5" s="16"/>
      <c r="G5" s="16"/>
      <c r="H5" s="16"/>
      <c r="I5" s="16"/>
      <c r="J5" s="18"/>
      <c r="O5">
        <v>0.20999999999999999</v>
      </c>
    </row>
    <row r="6">
      <c r="A6" s="25" t="s">
        <v>26</v>
      </c>
      <c r="B6" s="26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/>
      <c r="J6" s="27" t="s">
        <v>34</v>
      </c>
    </row>
    <row r="7">
      <c r="A7" s="25"/>
      <c r="B7" s="26"/>
      <c r="C7" s="7"/>
      <c r="D7" s="7"/>
      <c r="E7" s="7"/>
      <c r="F7" s="7"/>
      <c r="G7" s="7"/>
      <c r="H7" s="7" t="s">
        <v>35</v>
      </c>
      <c r="I7" s="7" t="s">
        <v>36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37</v>
      </c>
      <c r="B9" s="31"/>
      <c r="C9" s="32" t="s">
        <v>38</v>
      </c>
      <c r="D9" s="33"/>
      <c r="E9" s="30" t="s">
        <v>39</v>
      </c>
      <c r="F9" s="33"/>
      <c r="G9" s="33"/>
      <c r="H9" s="33"/>
      <c r="I9" s="34">
        <f>SUMIFS(I10:I25,A10:A25,"P")</f>
        <v>0</v>
      </c>
      <c r="J9" s="35"/>
    </row>
    <row r="10" ht="30">
      <c r="A10" s="36" t="s">
        <v>40</v>
      </c>
      <c r="B10" s="36">
        <v>1</v>
      </c>
      <c r="C10" s="37" t="s">
        <v>178</v>
      </c>
      <c r="D10" s="36" t="s">
        <v>42</v>
      </c>
      <c r="E10" s="38" t="s">
        <v>179</v>
      </c>
      <c r="F10" s="39" t="s">
        <v>180</v>
      </c>
      <c r="G10" s="40">
        <v>1132.663</v>
      </c>
      <c r="H10" s="41">
        <v>0</v>
      </c>
      <c r="I10" s="42">
        <f>ROUND(G10*H10,P4)</f>
        <v>0</v>
      </c>
      <c r="J10" s="36"/>
      <c r="O10" s="43">
        <f>I10*0.21</f>
        <v>0</v>
      </c>
      <c r="P10">
        <v>3</v>
      </c>
    </row>
    <row r="11">
      <c r="A11" s="36" t="s">
        <v>45</v>
      </c>
      <c r="B11" s="44"/>
      <c r="C11" s="45"/>
      <c r="D11" s="45"/>
      <c r="E11" s="51" t="s">
        <v>42</v>
      </c>
      <c r="F11" s="45"/>
      <c r="G11" s="45"/>
      <c r="H11" s="45"/>
      <c r="I11" s="45"/>
      <c r="J11" s="46"/>
    </row>
    <row r="12">
      <c r="A12" s="36" t="s">
        <v>102</v>
      </c>
      <c r="B12" s="44"/>
      <c r="C12" s="45"/>
      <c r="D12" s="45"/>
      <c r="E12" s="50" t="s">
        <v>181</v>
      </c>
      <c r="F12" s="45"/>
      <c r="G12" s="45"/>
      <c r="H12" s="45"/>
      <c r="I12" s="45"/>
      <c r="J12" s="46"/>
    </row>
    <row r="13" ht="165">
      <c r="A13" s="36" t="s">
        <v>47</v>
      </c>
      <c r="B13" s="44"/>
      <c r="C13" s="45"/>
      <c r="D13" s="45"/>
      <c r="E13" s="38" t="s">
        <v>182</v>
      </c>
      <c r="F13" s="45"/>
      <c r="G13" s="45"/>
      <c r="H13" s="45"/>
      <c r="I13" s="45"/>
      <c r="J13" s="46"/>
    </row>
    <row r="14" ht="30">
      <c r="A14" s="36" t="s">
        <v>40</v>
      </c>
      <c r="B14" s="36">
        <v>2</v>
      </c>
      <c r="C14" s="37" t="s">
        <v>183</v>
      </c>
      <c r="D14" s="36" t="s">
        <v>42</v>
      </c>
      <c r="E14" s="38" t="s">
        <v>184</v>
      </c>
      <c r="F14" s="39" t="s">
        <v>180</v>
      </c>
      <c r="G14" s="40">
        <v>76.253</v>
      </c>
      <c r="H14" s="41">
        <v>0</v>
      </c>
      <c r="I14" s="42">
        <f>ROUND(G14*H14,P4)</f>
        <v>0</v>
      </c>
      <c r="J14" s="36"/>
      <c r="O14" s="43">
        <f>I14*0.21</f>
        <v>0</v>
      </c>
      <c r="P14">
        <v>3</v>
      </c>
    </row>
    <row r="15">
      <c r="A15" s="36" t="s">
        <v>45</v>
      </c>
      <c r="B15" s="44"/>
      <c r="C15" s="45"/>
      <c r="D15" s="45"/>
      <c r="E15" s="51" t="s">
        <v>42</v>
      </c>
      <c r="F15" s="45"/>
      <c r="G15" s="45"/>
      <c r="H15" s="45"/>
      <c r="I15" s="45"/>
      <c r="J15" s="46"/>
    </row>
    <row r="16">
      <c r="A16" s="36" t="s">
        <v>102</v>
      </c>
      <c r="B16" s="44"/>
      <c r="C16" s="45"/>
      <c r="D16" s="45"/>
      <c r="E16" s="50" t="s">
        <v>185</v>
      </c>
      <c r="F16" s="45"/>
      <c r="G16" s="45"/>
      <c r="H16" s="45"/>
      <c r="I16" s="45"/>
      <c r="J16" s="46"/>
    </row>
    <row r="17" ht="165">
      <c r="A17" s="36" t="s">
        <v>47</v>
      </c>
      <c r="B17" s="44"/>
      <c r="C17" s="45"/>
      <c r="D17" s="45"/>
      <c r="E17" s="38" t="s">
        <v>182</v>
      </c>
      <c r="F17" s="45"/>
      <c r="G17" s="45"/>
      <c r="H17" s="45"/>
      <c r="I17" s="45"/>
      <c r="J17" s="46"/>
    </row>
    <row r="18" ht="30">
      <c r="A18" s="36" t="s">
        <v>40</v>
      </c>
      <c r="B18" s="36">
        <v>3</v>
      </c>
      <c r="C18" s="37" t="s">
        <v>186</v>
      </c>
      <c r="D18" s="36" t="s">
        <v>42</v>
      </c>
      <c r="E18" s="38" t="s">
        <v>187</v>
      </c>
      <c r="F18" s="39" t="s">
        <v>180</v>
      </c>
      <c r="G18" s="40">
        <v>989.27499999999998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>
      <c r="A19" s="36" t="s">
        <v>45</v>
      </c>
      <c r="B19" s="44"/>
      <c r="C19" s="45"/>
      <c r="D19" s="45"/>
      <c r="E19" s="51" t="s">
        <v>42</v>
      </c>
      <c r="F19" s="45"/>
      <c r="G19" s="45"/>
      <c r="H19" s="45"/>
      <c r="I19" s="45"/>
      <c r="J19" s="46"/>
    </row>
    <row r="20">
      <c r="A20" s="36" t="s">
        <v>102</v>
      </c>
      <c r="B20" s="44"/>
      <c r="C20" s="45"/>
      <c r="D20" s="45"/>
      <c r="E20" s="50" t="s">
        <v>188</v>
      </c>
      <c r="F20" s="45"/>
      <c r="G20" s="45"/>
      <c r="H20" s="45"/>
      <c r="I20" s="45"/>
      <c r="J20" s="46"/>
    </row>
    <row r="21" ht="165">
      <c r="A21" s="36" t="s">
        <v>47</v>
      </c>
      <c r="B21" s="44"/>
      <c r="C21" s="45"/>
      <c r="D21" s="45"/>
      <c r="E21" s="38" t="s">
        <v>182</v>
      </c>
      <c r="F21" s="45"/>
      <c r="G21" s="45"/>
      <c r="H21" s="45"/>
      <c r="I21" s="45"/>
      <c r="J21" s="46"/>
    </row>
    <row r="22" ht="30">
      <c r="A22" s="36" t="s">
        <v>40</v>
      </c>
      <c r="B22" s="36">
        <v>4</v>
      </c>
      <c r="C22" s="37" t="s">
        <v>189</v>
      </c>
      <c r="D22" s="36" t="s">
        <v>42</v>
      </c>
      <c r="E22" s="38" t="s">
        <v>190</v>
      </c>
      <c r="F22" s="39" t="s">
        <v>180</v>
      </c>
      <c r="G22" s="40">
        <v>3.9529999999999998</v>
      </c>
      <c r="H22" s="41">
        <v>0</v>
      </c>
      <c r="I22" s="42">
        <f>ROUND(G22*H22,P4)</f>
        <v>0</v>
      </c>
      <c r="J22" s="36"/>
      <c r="O22" s="43">
        <f>I22*0.21</f>
        <v>0</v>
      </c>
      <c r="P22">
        <v>3</v>
      </c>
    </row>
    <row r="23">
      <c r="A23" s="36" t="s">
        <v>45</v>
      </c>
      <c r="B23" s="44"/>
      <c r="C23" s="45"/>
      <c r="D23" s="45"/>
      <c r="E23" s="38" t="s">
        <v>191</v>
      </c>
      <c r="F23" s="45"/>
      <c r="G23" s="45"/>
      <c r="H23" s="45"/>
      <c r="I23" s="45"/>
      <c r="J23" s="46"/>
    </row>
    <row r="24">
      <c r="A24" s="36" t="s">
        <v>102</v>
      </c>
      <c r="B24" s="44"/>
      <c r="C24" s="45"/>
      <c r="D24" s="45"/>
      <c r="E24" s="50" t="s">
        <v>192</v>
      </c>
      <c r="F24" s="45"/>
      <c r="G24" s="45"/>
      <c r="H24" s="45"/>
      <c r="I24" s="45"/>
      <c r="J24" s="46"/>
    </row>
    <row r="25" ht="165">
      <c r="A25" s="36" t="s">
        <v>47</v>
      </c>
      <c r="B25" s="44"/>
      <c r="C25" s="45"/>
      <c r="D25" s="45"/>
      <c r="E25" s="38" t="s">
        <v>182</v>
      </c>
      <c r="F25" s="45"/>
      <c r="G25" s="45"/>
      <c r="H25" s="45"/>
      <c r="I25" s="45"/>
      <c r="J25" s="46"/>
    </row>
    <row r="26">
      <c r="A26" s="30" t="s">
        <v>37</v>
      </c>
      <c r="B26" s="31"/>
      <c r="C26" s="32" t="s">
        <v>122</v>
      </c>
      <c r="D26" s="33"/>
      <c r="E26" s="30" t="s">
        <v>123</v>
      </c>
      <c r="F26" s="33"/>
      <c r="G26" s="33"/>
      <c r="H26" s="33"/>
      <c r="I26" s="34">
        <f>SUMIFS(I27:I68,A27:A68,"P")</f>
        <v>0</v>
      </c>
      <c r="J26" s="35"/>
    </row>
    <row r="27">
      <c r="A27" s="36" t="s">
        <v>40</v>
      </c>
      <c r="B27" s="36">
        <v>5</v>
      </c>
      <c r="C27" s="37" t="s">
        <v>193</v>
      </c>
      <c r="D27" s="36" t="s">
        <v>42</v>
      </c>
      <c r="E27" s="38" t="s">
        <v>194</v>
      </c>
      <c r="F27" s="39" t="s">
        <v>126</v>
      </c>
      <c r="G27" s="40">
        <v>94.700999999999993</v>
      </c>
      <c r="H27" s="41">
        <v>0</v>
      </c>
      <c r="I27" s="42">
        <f>ROUND(G27*H27,P4)</f>
        <v>0</v>
      </c>
      <c r="J27" s="36"/>
      <c r="O27" s="43">
        <f>I27*0.21</f>
        <v>0</v>
      </c>
      <c r="P27">
        <v>3</v>
      </c>
    </row>
    <row r="28">
      <c r="A28" s="36" t="s">
        <v>45</v>
      </c>
      <c r="B28" s="44"/>
      <c r="C28" s="45"/>
      <c r="D28" s="45"/>
      <c r="E28" s="38" t="s">
        <v>195</v>
      </c>
      <c r="F28" s="45"/>
      <c r="G28" s="45"/>
      <c r="H28" s="45"/>
      <c r="I28" s="45"/>
      <c r="J28" s="46"/>
    </row>
    <row r="29">
      <c r="A29" s="36" t="s">
        <v>102</v>
      </c>
      <c r="B29" s="44"/>
      <c r="C29" s="45"/>
      <c r="D29" s="45"/>
      <c r="E29" s="50" t="s">
        <v>196</v>
      </c>
      <c r="F29" s="45"/>
      <c r="G29" s="45"/>
      <c r="H29" s="45"/>
      <c r="I29" s="45"/>
      <c r="J29" s="46"/>
    </row>
    <row r="30" ht="120">
      <c r="A30" s="36" t="s">
        <v>47</v>
      </c>
      <c r="B30" s="44"/>
      <c r="C30" s="45"/>
      <c r="D30" s="45"/>
      <c r="E30" s="38" t="s">
        <v>129</v>
      </c>
      <c r="F30" s="45"/>
      <c r="G30" s="45"/>
      <c r="H30" s="45"/>
      <c r="I30" s="45"/>
      <c r="J30" s="46"/>
    </row>
    <row r="31">
      <c r="A31" s="36" t="s">
        <v>40</v>
      </c>
      <c r="B31" s="36">
        <v>6</v>
      </c>
      <c r="C31" s="37" t="s">
        <v>124</v>
      </c>
      <c r="D31" s="36" t="s">
        <v>42</v>
      </c>
      <c r="E31" s="38" t="s">
        <v>125</v>
      </c>
      <c r="F31" s="39" t="s">
        <v>126</v>
      </c>
      <c r="G31" s="40">
        <v>16.422000000000001</v>
      </c>
      <c r="H31" s="41">
        <v>0</v>
      </c>
      <c r="I31" s="42">
        <f>ROUND(G31*H31,P4)</f>
        <v>0</v>
      </c>
      <c r="J31" s="36"/>
      <c r="O31" s="43">
        <f>I31*0.21</f>
        <v>0</v>
      </c>
      <c r="P31">
        <v>3</v>
      </c>
    </row>
    <row r="32">
      <c r="A32" s="36" t="s">
        <v>45</v>
      </c>
      <c r="B32" s="44"/>
      <c r="C32" s="45"/>
      <c r="D32" s="45"/>
      <c r="E32" s="38" t="s">
        <v>127</v>
      </c>
      <c r="F32" s="45"/>
      <c r="G32" s="45"/>
      <c r="H32" s="45"/>
      <c r="I32" s="45"/>
      <c r="J32" s="46"/>
    </row>
    <row r="33">
      <c r="A33" s="36" t="s">
        <v>102</v>
      </c>
      <c r="B33" s="44"/>
      <c r="C33" s="45"/>
      <c r="D33" s="45"/>
      <c r="E33" s="50" t="s">
        <v>197</v>
      </c>
      <c r="F33" s="45"/>
      <c r="G33" s="45"/>
      <c r="H33" s="45"/>
      <c r="I33" s="45"/>
      <c r="J33" s="46"/>
    </row>
    <row r="34" ht="120">
      <c r="A34" s="36" t="s">
        <v>47</v>
      </c>
      <c r="B34" s="44"/>
      <c r="C34" s="45"/>
      <c r="D34" s="45"/>
      <c r="E34" s="38" t="s">
        <v>129</v>
      </c>
      <c r="F34" s="45"/>
      <c r="G34" s="45"/>
      <c r="H34" s="45"/>
      <c r="I34" s="45"/>
      <c r="J34" s="46"/>
    </row>
    <row r="35" ht="30">
      <c r="A35" s="36" t="s">
        <v>40</v>
      </c>
      <c r="B35" s="36">
        <v>7</v>
      </c>
      <c r="C35" s="37" t="s">
        <v>198</v>
      </c>
      <c r="D35" s="36" t="s">
        <v>42</v>
      </c>
      <c r="E35" s="38" t="s">
        <v>199</v>
      </c>
      <c r="F35" s="39" t="s">
        <v>159</v>
      </c>
      <c r="G35" s="40">
        <v>56.549999999999997</v>
      </c>
      <c r="H35" s="41">
        <v>0</v>
      </c>
      <c r="I35" s="42">
        <f>ROUND(G35*H35,P4)</f>
        <v>0</v>
      </c>
      <c r="J35" s="36"/>
      <c r="O35" s="43">
        <f>I35*0.21</f>
        <v>0</v>
      </c>
      <c r="P35">
        <v>3</v>
      </c>
    </row>
    <row r="36">
      <c r="A36" s="36" t="s">
        <v>45</v>
      </c>
      <c r="B36" s="44"/>
      <c r="C36" s="45"/>
      <c r="D36" s="45"/>
      <c r="E36" s="51" t="s">
        <v>42</v>
      </c>
      <c r="F36" s="45"/>
      <c r="G36" s="45"/>
      <c r="H36" s="45"/>
      <c r="I36" s="45"/>
      <c r="J36" s="46"/>
    </row>
    <row r="37">
      <c r="A37" s="36" t="s">
        <v>102</v>
      </c>
      <c r="B37" s="44"/>
      <c r="C37" s="45"/>
      <c r="D37" s="45"/>
      <c r="E37" s="50" t="s">
        <v>200</v>
      </c>
      <c r="F37" s="45"/>
      <c r="G37" s="45"/>
      <c r="H37" s="45"/>
      <c r="I37" s="45"/>
      <c r="J37" s="46"/>
    </row>
    <row r="38">
      <c r="A38" s="36" t="s">
        <v>102</v>
      </c>
      <c r="B38" s="44"/>
      <c r="C38" s="45"/>
      <c r="D38" s="45"/>
      <c r="E38" s="50" t="s">
        <v>201</v>
      </c>
      <c r="F38" s="45"/>
      <c r="G38" s="45"/>
      <c r="H38" s="45"/>
      <c r="I38" s="45"/>
      <c r="J38" s="46"/>
    </row>
    <row r="39">
      <c r="A39" s="36" t="s">
        <v>102</v>
      </c>
      <c r="B39" s="44"/>
      <c r="C39" s="45"/>
      <c r="D39" s="45"/>
      <c r="E39" s="50" t="s">
        <v>202</v>
      </c>
      <c r="F39" s="45"/>
      <c r="G39" s="45"/>
      <c r="H39" s="45"/>
      <c r="I39" s="45"/>
      <c r="J39" s="46"/>
    </row>
    <row r="40" ht="120">
      <c r="A40" s="36" t="s">
        <v>47</v>
      </c>
      <c r="B40" s="44"/>
      <c r="C40" s="45"/>
      <c r="D40" s="45"/>
      <c r="E40" s="38" t="s">
        <v>129</v>
      </c>
      <c r="F40" s="45"/>
      <c r="G40" s="45"/>
      <c r="H40" s="45"/>
      <c r="I40" s="45"/>
      <c r="J40" s="46"/>
    </row>
    <row r="41">
      <c r="A41" s="36" t="s">
        <v>40</v>
      </c>
      <c r="B41" s="36">
        <v>8</v>
      </c>
      <c r="C41" s="37" t="s">
        <v>203</v>
      </c>
      <c r="D41" s="36" t="s">
        <v>42</v>
      </c>
      <c r="E41" s="38" t="s">
        <v>204</v>
      </c>
      <c r="F41" s="39" t="s">
        <v>126</v>
      </c>
      <c r="G41" s="40">
        <v>23.777999999999999</v>
      </c>
      <c r="H41" s="41">
        <v>0</v>
      </c>
      <c r="I41" s="42">
        <f>ROUND(G41*H41,P4)</f>
        <v>0</v>
      </c>
      <c r="J41" s="36"/>
      <c r="O41" s="43">
        <f>I41*0.21</f>
        <v>0</v>
      </c>
      <c r="P41">
        <v>3</v>
      </c>
    </row>
    <row r="42">
      <c r="A42" s="36" t="s">
        <v>45</v>
      </c>
      <c r="B42" s="44"/>
      <c r="C42" s="45"/>
      <c r="D42" s="45"/>
      <c r="E42" s="51" t="s">
        <v>42</v>
      </c>
      <c r="F42" s="45"/>
      <c r="G42" s="45"/>
      <c r="H42" s="45"/>
      <c r="I42" s="45"/>
      <c r="J42" s="46"/>
    </row>
    <row r="43">
      <c r="A43" s="36" t="s">
        <v>102</v>
      </c>
      <c r="B43" s="44"/>
      <c r="C43" s="45"/>
      <c r="D43" s="45"/>
      <c r="E43" s="50" t="s">
        <v>205</v>
      </c>
      <c r="F43" s="45"/>
      <c r="G43" s="45"/>
      <c r="H43" s="45"/>
      <c r="I43" s="45"/>
      <c r="J43" s="46"/>
    </row>
    <row r="44" ht="90">
      <c r="A44" s="36" t="s">
        <v>47</v>
      </c>
      <c r="B44" s="44"/>
      <c r="C44" s="45"/>
      <c r="D44" s="45"/>
      <c r="E44" s="38" t="s">
        <v>206</v>
      </c>
      <c r="F44" s="45"/>
      <c r="G44" s="45"/>
      <c r="H44" s="45"/>
      <c r="I44" s="45"/>
      <c r="J44" s="46"/>
    </row>
    <row r="45">
      <c r="A45" s="36" t="s">
        <v>40</v>
      </c>
      <c r="B45" s="36">
        <v>9</v>
      </c>
      <c r="C45" s="37" t="s">
        <v>207</v>
      </c>
      <c r="D45" s="36" t="s">
        <v>42</v>
      </c>
      <c r="E45" s="38" t="s">
        <v>208</v>
      </c>
      <c r="F45" s="39" t="s">
        <v>209</v>
      </c>
      <c r="G45" s="40">
        <v>159.88</v>
      </c>
      <c r="H45" s="41">
        <v>0</v>
      </c>
      <c r="I45" s="42">
        <f>ROUND(G45*H45,P4)</f>
        <v>0</v>
      </c>
      <c r="J45" s="36"/>
      <c r="O45" s="43">
        <f>I45*0.21</f>
        <v>0</v>
      </c>
      <c r="P45">
        <v>3</v>
      </c>
    </row>
    <row r="46">
      <c r="A46" s="36" t="s">
        <v>45</v>
      </c>
      <c r="B46" s="44"/>
      <c r="C46" s="45"/>
      <c r="D46" s="45"/>
      <c r="E46" s="38" t="s">
        <v>210</v>
      </c>
      <c r="F46" s="45"/>
      <c r="G46" s="45"/>
      <c r="H46" s="45"/>
      <c r="I46" s="45"/>
      <c r="J46" s="46"/>
    </row>
    <row r="47">
      <c r="A47" s="36" t="s">
        <v>102</v>
      </c>
      <c r="B47" s="44"/>
      <c r="C47" s="45"/>
      <c r="D47" s="45"/>
      <c r="E47" s="50" t="s">
        <v>211</v>
      </c>
      <c r="F47" s="45"/>
      <c r="G47" s="45"/>
      <c r="H47" s="45"/>
      <c r="I47" s="45"/>
      <c r="J47" s="46"/>
    </row>
    <row r="48" ht="120">
      <c r="A48" s="36" t="s">
        <v>47</v>
      </c>
      <c r="B48" s="44"/>
      <c r="C48" s="45"/>
      <c r="D48" s="45"/>
      <c r="E48" s="38" t="s">
        <v>129</v>
      </c>
      <c r="F48" s="45"/>
      <c r="G48" s="45"/>
      <c r="H48" s="45"/>
      <c r="I48" s="45"/>
      <c r="J48" s="46"/>
    </row>
    <row r="49">
      <c r="A49" s="36" t="s">
        <v>40</v>
      </c>
      <c r="B49" s="36">
        <v>10</v>
      </c>
      <c r="C49" s="37" t="s">
        <v>212</v>
      </c>
      <c r="D49" s="36" t="s">
        <v>42</v>
      </c>
      <c r="E49" s="38" t="s">
        <v>213</v>
      </c>
      <c r="F49" s="39" t="s">
        <v>214</v>
      </c>
      <c r="G49" s="40">
        <v>300</v>
      </c>
      <c r="H49" s="41">
        <v>0</v>
      </c>
      <c r="I49" s="42">
        <f>ROUND(G49*H49,P4)</f>
        <v>0</v>
      </c>
      <c r="J49" s="36"/>
      <c r="O49" s="43">
        <f>I49*0.21</f>
        <v>0</v>
      </c>
      <c r="P49">
        <v>3</v>
      </c>
    </row>
    <row r="50">
      <c r="A50" s="36" t="s">
        <v>45</v>
      </c>
      <c r="B50" s="44"/>
      <c r="C50" s="45"/>
      <c r="D50" s="45"/>
      <c r="E50" s="51" t="s">
        <v>42</v>
      </c>
      <c r="F50" s="45"/>
      <c r="G50" s="45"/>
      <c r="H50" s="45"/>
      <c r="I50" s="45"/>
      <c r="J50" s="46"/>
    </row>
    <row r="51">
      <c r="A51" s="36" t="s">
        <v>102</v>
      </c>
      <c r="B51" s="44"/>
      <c r="C51" s="45"/>
      <c r="D51" s="45"/>
      <c r="E51" s="50" t="s">
        <v>215</v>
      </c>
      <c r="F51" s="45"/>
      <c r="G51" s="45"/>
      <c r="H51" s="45"/>
      <c r="I51" s="45"/>
      <c r="J51" s="46"/>
    </row>
    <row r="52" ht="45">
      <c r="A52" s="36" t="s">
        <v>47</v>
      </c>
      <c r="B52" s="44"/>
      <c r="C52" s="45"/>
      <c r="D52" s="45"/>
      <c r="E52" s="38" t="s">
        <v>216</v>
      </c>
      <c r="F52" s="45"/>
      <c r="G52" s="45"/>
      <c r="H52" s="45"/>
      <c r="I52" s="45"/>
      <c r="J52" s="46"/>
    </row>
    <row r="53">
      <c r="A53" s="36" t="s">
        <v>40</v>
      </c>
      <c r="B53" s="36">
        <v>11</v>
      </c>
      <c r="C53" s="37" t="s">
        <v>217</v>
      </c>
      <c r="D53" s="36" t="s">
        <v>42</v>
      </c>
      <c r="E53" s="38" t="s">
        <v>218</v>
      </c>
      <c r="F53" s="39" t="s">
        <v>126</v>
      </c>
      <c r="G53" s="40">
        <v>267.34899999999999</v>
      </c>
      <c r="H53" s="41">
        <v>0</v>
      </c>
      <c r="I53" s="42">
        <f>ROUND(G53*H53,P4)</f>
        <v>0</v>
      </c>
      <c r="J53" s="36"/>
      <c r="O53" s="43">
        <f>I53*0.21</f>
        <v>0</v>
      </c>
      <c r="P53">
        <v>3</v>
      </c>
    </row>
    <row r="54" ht="30">
      <c r="A54" s="36" t="s">
        <v>45</v>
      </c>
      <c r="B54" s="44"/>
      <c r="C54" s="45"/>
      <c r="D54" s="45"/>
      <c r="E54" s="38" t="s">
        <v>219</v>
      </c>
      <c r="F54" s="45"/>
      <c r="G54" s="45"/>
      <c r="H54" s="45"/>
      <c r="I54" s="45"/>
      <c r="J54" s="46"/>
    </row>
    <row r="55">
      <c r="A55" s="36" t="s">
        <v>102</v>
      </c>
      <c r="B55" s="44"/>
      <c r="C55" s="45"/>
      <c r="D55" s="45"/>
      <c r="E55" s="50" t="s">
        <v>220</v>
      </c>
      <c r="F55" s="45"/>
      <c r="G55" s="45"/>
      <c r="H55" s="45"/>
      <c r="I55" s="45"/>
      <c r="J55" s="46"/>
    </row>
    <row r="56" ht="60">
      <c r="A56" s="36" t="s">
        <v>47</v>
      </c>
      <c r="B56" s="44"/>
      <c r="C56" s="45"/>
      <c r="D56" s="45"/>
      <c r="E56" s="38" t="s">
        <v>221</v>
      </c>
      <c r="F56" s="45"/>
      <c r="G56" s="45"/>
      <c r="H56" s="45"/>
      <c r="I56" s="45"/>
      <c r="J56" s="46"/>
    </row>
    <row r="57">
      <c r="A57" s="36" t="s">
        <v>40</v>
      </c>
      <c r="B57" s="36">
        <v>12</v>
      </c>
      <c r="C57" s="37" t="s">
        <v>222</v>
      </c>
      <c r="D57" s="36" t="s">
        <v>42</v>
      </c>
      <c r="E57" s="38" t="s">
        <v>223</v>
      </c>
      <c r="F57" s="39" t="s">
        <v>126</v>
      </c>
      <c r="G57" s="40">
        <v>177.83199999999999</v>
      </c>
      <c r="H57" s="41">
        <v>0</v>
      </c>
      <c r="I57" s="42">
        <f>ROUND(G57*H57,P4)</f>
        <v>0</v>
      </c>
      <c r="J57" s="36"/>
      <c r="O57" s="43">
        <f>I57*0.21</f>
        <v>0</v>
      </c>
      <c r="P57">
        <v>3</v>
      </c>
    </row>
    <row r="58">
      <c r="A58" s="36" t="s">
        <v>45</v>
      </c>
      <c r="B58" s="44"/>
      <c r="C58" s="45"/>
      <c r="D58" s="45"/>
      <c r="E58" s="38" t="s">
        <v>224</v>
      </c>
      <c r="F58" s="45"/>
      <c r="G58" s="45"/>
      <c r="H58" s="45"/>
      <c r="I58" s="45"/>
      <c r="J58" s="46"/>
    </row>
    <row r="59">
      <c r="A59" s="36" t="s">
        <v>102</v>
      </c>
      <c r="B59" s="44"/>
      <c r="C59" s="45"/>
      <c r="D59" s="45"/>
      <c r="E59" s="50" t="s">
        <v>225</v>
      </c>
      <c r="F59" s="45"/>
      <c r="G59" s="45"/>
      <c r="H59" s="45"/>
      <c r="I59" s="45"/>
      <c r="J59" s="46"/>
    </row>
    <row r="60" ht="405">
      <c r="A60" s="36" t="s">
        <v>47</v>
      </c>
      <c r="B60" s="44"/>
      <c r="C60" s="45"/>
      <c r="D60" s="45"/>
      <c r="E60" s="38" t="s">
        <v>226</v>
      </c>
      <c r="F60" s="45"/>
      <c r="G60" s="45"/>
      <c r="H60" s="45"/>
      <c r="I60" s="45"/>
      <c r="J60" s="46"/>
    </row>
    <row r="61">
      <c r="A61" s="36" t="s">
        <v>40</v>
      </c>
      <c r="B61" s="36">
        <v>13</v>
      </c>
      <c r="C61" s="37" t="s">
        <v>227</v>
      </c>
      <c r="D61" s="36" t="s">
        <v>42</v>
      </c>
      <c r="E61" s="38" t="s">
        <v>228</v>
      </c>
      <c r="F61" s="39" t="s">
        <v>126</v>
      </c>
      <c r="G61" s="40">
        <v>79.655000000000001</v>
      </c>
      <c r="H61" s="41">
        <v>0</v>
      </c>
      <c r="I61" s="42">
        <f>ROUND(G61*H61,P4)</f>
        <v>0</v>
      </c>
      <c r="J61" s="36"/>
      <c r="O61" s="43">
        <f>I61*0.21</f>
        <v>0</v>
      </c>
      <c r="P61">
        <v>3</v>
      </c>
    </row>
    <row r="62">
      <c r="A62" s="36" t="s">
        <v>45</v>
      </c>
      <c r="B62" s="44"/>
      <c r="C62" s="45"/>
      <c r="D62" s="45"/>
      <c r="E62" s="38" t="s">
        <v>229</v>
      </c>
      <c r="F62" s="45"/>
      <c r="G62" s="45"/>
      <c r="H62" s="45"/>
      <c r="I62" s="45"/>
      <c r="J62" s="46"/>
    </row>
    <row r="63">
      <c r="A63" s="36" t="s">
        <v>102</v>
      </c>
      <c r="B63" s="44"/>
      <c r="C63" s="45"/>
      <c r="D63" s="45"/>
      <c r="E63" s="50" t="s">
        <v>230</v>
      </c>
      <c r="F63" s="45"/>
      <c r="G63" s="45"/>
      <c r="H63" s="45"/>
      <c r="I63" s="45"/>
      <c r="J63" s="46"/>
    </row>
    <row r="64" ht="300">
      <c r="A64" s="36" t="s">
        <v>47</v>
      </c>
      <c r="B64" s="44"/>
      <c r="C64" s="45"/>
      <c r="D64" s="45"/>
      <c r="E64" s="38" t="s">
        <v>231</v>
      </c>
      <c r="F64" s="45"/>
      <c r="G64" s="45"/>
      <c r="H64" s="45"/>
      <c r="I64" s="45"/>
      <c r="J64" s="46"/>
    </row>
    <row r="65">
      <c r="A65" s="36" t="s">
        <v>40</v>
      </c>
      <c r="B65" s="36">
        <v>14</v>
      </c>
      <c r="C65" s="37" t="s">
        <v>232</v>
      </c>
      <c r="D65" s="36" t="s">
        <v>42</v>
      </c>
      <c r="E65" s="38" t="s">
        <v>233</v>
      </c>
      <c r="F65" s="39" t="s">
        <v>126</v>
      </c>
      <c r="G65" s="40">
        <v>2.7000000000000002</v>
      </c>
      <c r="H65" s="41">
        <v>0</v>
      </c>
      <c r="I65" s="42">
        <f>ROUND(G65*H65,P4)</f>
        <v>0</v>
      </c>
      <c r="J65" s="36"/>
      <c r="O65" s="43">
        <f>I65*0.21</f>
        <v>0</v>
      </c>
      <c r="P65">
        <v>3</v>
      </c>
    </row>
    <row r="66">
      <c r="A66" s="36" t="s">
        <v>45</v>
      </c>
      <c r="B66" s="44"/>
      <c r="C66" s="45"/>
      <c r="D66" s="45"/>
      <c r="E66" s="51" t="s">
        <v>42</v>
      </c>
      <c r="F66" s="45"/>
      <c r="G66" s="45"/>
      <c r="H66" s="45"/>
      <c r="I66" s="45"/>
      <c r="J66" s="46"/>
    </row>
    <row r="67">
      <c r="A67" s="36" t="s">
        <v>102</v>
      </c>
      <c r="B67" s="44"/>
      <c r="C67" s="45"/>
      <c r="D67" s="45"/>
      <c r="E67" s="50" t="s">
        <v>234</v>
      </c>
      <c r="F67" s="45"/>
      <c r="G67" s="45"/>
      <c r="H67" s="45"/>
      <c r="I67" s="45"/>
      <c r="J67" s="46"/>
    </row>
    <row r="68" ht="390">
      <c r="A68" s="36" t="s">
        <v>47</v>
      </c>
      <c r="B68" s="44"/>
      <c r="C68" s="45"/>
      <c r="D68" s="45"/>
      <c r="E68" s="38" t="s">
        <v>235</v>
      </c>
      <c r="F68" s="45"/>
      <c r="G68" s="45"/>
      <c r="H68" s="45"/>
      <c r="I68" s="45"/>
      <c r="J68" s="46"/>
    </row>
    <row r="69">
      <c r="A69" s="30" t="s">
        <v>37</v>
      </c>
      <c r="B69" s="31"/>
      <c r="C69" s="32" t="s">
        <v>130</v>
      </c>
      <c r="D69" s="33"/>
      <c r="E69" s="30" t="s">
        <v>131</v>
      </c>
      <c r="F69" s="33"/>
      <c r="G69" s="33"/>
      <c r="H69" s="33"/>
      <c r="I69" s="34">
        <f>SUMIFS(I70:I130,A70:A130,"P")</f>
        <v>0</v>
      </c>
      <c r="J69" s="35"/>
    </row>
    <row r="70">
      <c r="A70" s="36" t="s">
        <v>40</v>
      </c>
      <c r="B70" s="36">
        <v>15</v>
      </c>
      <c r="C70" s="37" t="s">
        <v>236</v>
      </c>
      <c r="D70" s="36" t="s">
        <v>42</v>
      </c>
      <c r="E70" s="38" t="s">
        <v>237</v>
      </c>
      <c r="F70" s="39" t="s">
        <v>159</v>
      </c>
      <c r="G70" s="40">
        <v>34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>
      <c r="A71" s="36" t="s">
        <v>45</v>
      </c>
      <c r="B71" s="44"/>
      <c r="C71" s="45"/>
      <c r="D71" s="45"/>
      <c r="E71" s="38" t="s">
        <v>238</v>
      </c>
      <c r="F71" s="45"/>
      <c r="G71" s="45"/>
      <c r="H71" s="45"/>
      <c r="I71" s="45"/>
      <c r="J71" s="46"/>
    </row>
    <row r="72">
      <c r="A72" s="36" t="s">
        <v>102</v>
      </c>
      <c r="B72" s="44"/>
      <c r="C72" s="45"/>
      <c r="D72" s="45"/>
      <c r="E72" s="50" t="s">
        <v>239</v>
      </c>
      <c r="F72" s="45"/>
      <c r="G72" s="45"/>
      <c r="H72" s="45"/>
      <c r="I72" s="45"/>
      <c r="J72" s="46"/>
    </row>
    <row r="73" ht="195">
      <c r="A73" s="36" t="s">
        <v>47</v>
      </c>
      <c r="B73" s="44"/>
      <c r="C73" s="45"/>
      <c r="D73" s="45"/>
      <c r="E73" s="38" t="s">
        <v>240</v>
      </c>
      <c r="F73" s="45"/>
      <c r="G73" s="45"/>
      <c r="H73" s="45"/>
      <c r="I73" s="45"/>
      <c r="J73" s="46"/>
    </row>
    <row r="74">
      <c r="A74" s="36" t="s">
        <v>40</v>
      </c>
      <c r="B74" s="36">
        <v>16</v>
      </c>
      <c r="C74" s="37" t="s">
        <v>241</v>
      </c>
      <c r="D74" s="36" t="s">
        <v>42</v>
      </c>
      <c r="E74" s="38" t="s">
        <v>242</v>
      </c>
      <c r="F74" s="39" t="s">
        <v>180</v>
      </c>
      <c r="G74" s="40">
        <v>5.9909999999999997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>
      <c r="A75" s="36" t="s">
        <v>45</v>
      </c>
      <c r="B75" s="44"/>
      <c r="C75" s="45"/>
      <c r="D75" s="45"/>
      <c r="E75" s="51" t="s">
        <v>42</v>
      </c>
      <c r="F75" s="45"/>
      <c r="G75" s="45"/>
      <c r="H75" s="45"/>
      <c r="I75" s="45"/>
      <c r="J75" s="46"/>
    </row>
    <row r="76" ht="30">
      <c r="A76" s="36" t="s">
        <v>102</v>
      </c>
      <c r="B76" s="44"/>
      <c r="C76" s="45"/>
      <c r="D76" s="45"/>
      <c r="E76" s="50" t="s">
        <v>243</v>
      </c>
      <c r="F76" s="45"/>
      <c r="G76" s="45"/>
      <c r="H76" s="45"/>
      <c r="I76" s="45"/>
      <c r="J76" s="46"/>
    </row>
    <row r="77" ht="60">
      <c r="A77" s="36" t="s">
        <v>47</v>
      </c>
      <c r="B77" s="44"/>
      <c r="C77" s="45"/>
      <c r="D77" s="45"/>
      <c r="E77" s="38" t="s">
        <v>244</v>
      </c>
      <c r="F77" s="45"/>
      <c r="G77" s="45"/>
      <c r="H77" s="45"/>
      <c r="I77" s="45"/>
      <c r="J77" s="46"/>
    </row>
    <row r="78">
      <c r="A78" s="36" t="s">
        <v>40</v>
      </c>
      <c r="B78" s="36">
        <v>17</v>
      </c>
      <c r="C78" s="37" t="s">
        <v>245</v>
      </c>
      <c r="D78" s="36" t="s">
        <v>42</v>
      </c>
      <c r="E78" s="38" t="s">
        <v>246</v>
      </c>
      <c r="F78" s="39" t="s">
        <v>209</v>
      </c>
      <c r="G78" s="40">
        <v>112.2</v>
      </c>
      <c r="H78" s="41">
        <v>0</v>
      </c>
      <c r="I78" s="42">
        <f>ROUND(G78*H78,P4)</f>
        <v>0</v>
      </c>
      <c r="J78" s="36"/>
      <c r="O78" s="43">
        <f>I78*0.21</f>
        <v>0</v>
      </c>
      <c r="P78">
        <v>3</v>
      </c>
    </row>
    <row r="79">
      <c r="A79" s="36" t="s">
        <v>45</v>
      </c>
      <c r="B79" s="44"/>
      <c r="C79" s="45"/>
      <c r="D79" s="45"/>
      <c r="E79" s="51" t="s">
        <v>42</v>
      </c>
      <c r="F79" s="45"/>
      <c r="G79" s="45"/>
      <c r="H79" s="45"/>
      <c r="I79" s="45"/>
      <c r="J79" s="46"/>
    </row>
    <row r="80">
      <c r="A80" s="36" t="s">
        <v>102</v>
      </c>
      <c r="B80" s="44"/>
      <c r="C80" s="45"/>
      <c r="D80" s="45"/>
      <c r="E80" s="50" t="s">
        <v>247</v>
      </c>
      <c r="F80" s="45"/>
      <c r="G80" s="45"/>
      <c r="H80" s="45"/>
      <c r="I80" s="45"/>
      <c r="J80" s="46"/>
    </row>
    <row r="81" ht="30">
      <c r="A81" s="36" t="s">
        <v>47</v>
      </c>
      <c r="B81" s="44"/>
      <c r="C81" s="45"/>
      <c r="D81" s="45"/>
      <c r="E81" s="38" t="s">
        <v>248</v>
      </c>
      <c r="F81" s="45"/>
      <c r="G81" s="45"/>
      <c r="H81" s="45"/>
      <c r="I81" s="45"/>
      <c r="J81" s="46"/>
    </row>
    <row r="82">
      <c r="A82" s="36" t="s">
        <v>40</v>
      </c>
      <c r="B82" s="36">
        <v>18</v>
      </c>
      <c r="C82" s="37" t="s">
        <v>249</v>
      </c>
      <c r="D82" s="36" t="s">
        <v>42</v>
      </c>
      <c r="E82" s="38" t="s">
        <v>250</v>
      </c>
      <c r="F82" s="39" t="s">
        <v>159</v>
      </c>
      <c r="G82" s="40">
        <v>224.40000000000001</v>
      </c>
      <c r="H82" s="41">
        <v>0</v>
      </c>
      <c r="I82" s="42">
        <f>ROUND(G82*H82,P4)</f>
        <v>0</v>
      </c>
      <c r="J82" s="36"/>
      <c r="O82" s="43">
        <f>I82*0.21</f>
        <v>0</v>
      </c>
      <c r="P82">
        <v>3</v>
      </c>
    </row>
    <row r="83">
      <c r="A83" s="36" t="s">
        <v>45</v>
      </c>
      <c r="B83" s="44"/>
      <c r="C83" s="45"/>
      <c r="D83" s="45"/>
      <c r="E83" s="51"/>
      <c r="F83" s="45"/>
      <c r="G83" s="45"/>
      <c r="H83" s="45"/>
      <c r="I83" s="45"/>
      <c r="J83" s="46"/>
    </row>
    <row r="84">
      <c r="A84" s="36" t="s">
        <v>102</v>
      </c>
      <c r="B84" s="44"/>
      <c r="C84" s="45"/>
      <c r="D84" s="45"/>
      <c r="E84" s="50" t="s">
        <v>251</v>
      </c>
      <c r="F84" s="45"/>
      <c r="G84" s="45"/>
      <c r="H84" s="45"/>
      <c r="I84" s="45"/>
      <c r="J84" s="46"/>
    </row>
    <row r="85" ht="75">
      <c r="A85" s="36" t="s">
        <v>47</v>
      </c>
      <c r="B85" s="44"/>
      <c r="C85" s="45"/>
      <c r="D85" s="45"/>
      <c r="E85" s="38" t="s">
        <v>252</v>
      </c>
      <c r="F85" s="45"/>
      <c r="G85" s="45"/>
      <c r="H85" s="45"/>
      <c r="I85" s="45"/>
      <c r="J85" s="46"/>
    </row>
    <row r="86">
      <c r="A86" s="36" t="s">
        <v>40</v>
      </c>
      <c r="B86" s="36">
        <v>19</v>
      </c>
      <c r="C86" s="37" t="s">
        <v>253</v>
      </c>
      <c r="D86" s="36" t="s">
        <v>42</v>
      </c>
      <c r="E86" s="38" t="s">
        <v>254</v>
      </c>
      <c r="F86" s="39" t="s">
        <v>159</v>
      </c>
      <c r="G86" s="40">
        <v>197.06700000000001</v>
      </c>
      <c r="H86" s="41">
        <v>0</v>
      </c>
      <c r="I86" s="42">
        <f>ROUND(G86*H86,P4)</f>
        <v>0</v>
      </c>
      <c r="J86" s="36"/>
      <c r="O86" s="43">
        <f>I86*0.21</f>
        <v>0</v>
      </c>
      <c r="P86">
        <v>3</v>
      </c>
    </row>
    <row r="87">
      <c r="A87" s="36" t="s">
        <v>45</v>
      </c>
      <c r="B87" s="44"/>
      <c r="C87" s="45"/>
      <c r="D87" s="45"/>
      <c r="E87" s="38" t="s">
        <v>255</v>
      </c>
      <c r="F87" s="45"/>
      <c r="G87" s="45"/>
      <c r="H87" s="45"/>
      <c r="I87" s="45"/>
      <c r="J87" s="46"/>
    </row>
    <row r="88">
      <c r="A88" s="36" t="s">
        <v>102</v>
      </c>
      <c r="B88" s="44"/>
      <c r="C88" s="45"/>
      <c r="D88" s="45"/>
      <c r="E88" s="50" t="s">
        <v>256</v>
      </c>
      <c r="F88" s="45"/>
      <c r="G88" s="45"/>
      <c r="H88" s="45"/>
      <c r="I88" s="45"/>
      <c r="J88" s="46"/>
    </row>
    <row r="89">
      <c r="A89" s="36" t="s">
        <v>102</v>
      </c>
      <c r="B89" s="44"/>
      <c r="C89" s="45"/>
      <c r="D89" s="45"/>
      <c r="E89" s="50" t="s">
        <v>257</v>
      </c>
      <c r="F89" s="45"/>
      <c r="G89" s="45"/>
      <c r="H89" s="45"/>
      <c r="I89" s="45"/>
      <c r="J89" s="46"/>
    </row>
    <row r="90">
      <c r="A90" s="36" t="s">
        <v>102</v>
      </c>
      <c r="B90" s="44"/>
      <c r="C90" s="45"/>
      <c r="D90" s="45"/>
      <c r="E90" s="50" t="s">
        <v>258</v>
      </c>
      <c r="F90" s="45"/>
      <c r="G90" s="45"/>
      <c r="H90" s="45"/>
      <c r="I90" s="45"/>
      <c r="J90" s="46"/>
    </row>
    <row r="91">
      <c r="A91" s="36" t="s">
        <v>102</v>
      </c>
      <c r="B91" s="44"/>
      <c r="C91" s="45"/>
      <c r="D91" s="45"/>
      <c r="E91" s="50" t="s">
        <v>259</v>
      </c>
      <c r="F91" s="45"/>
      <c r="G91" s="45"/>
      <c r="H91" s="45"/>
      <c r="I91" s="45"/>
      <c r="J91" s="46"/>
    </row>
    <row r="92" ht="75">
      <c r="A92" s="36" t="s">
        <v>47</v>
      </c>
      <c r="B92" s="44"/>
      <c r="C92" s="45"/>
      <c r="D92" s="45"/>
      <c r="E92" s="38" t="s">
        <v>260</v>
      </c>
      <c r="F92" s="45"/>
      <c r="G92" s="45"/>
      <c r="H92" s="45"/>
      <c r="I92" s="45"/>
      <c r="J92" s="46"/>
    </row>
    <row r="93" ht="30">
      <c r="A93" s="36" t="s">
        <v>40</v>
      </c>
      <c r="B93" s="36">
        <v>20</v>
      </c>
      <c r="C93" s="37" t="s">
        <v>261</v>
      </c>
      <c r="D93" s="36" t="s">
        <v>42</v>
      </c>
      <c r="E93" s="38" t="s">
        <v>262</v>
      </c>
      <c r="F93" s="39" t="s">
        <v>159</v>
      </c>
      <c r="G93" s="40">
        <v>1.8</v>
      </c>
      <c r="H93" s="41">
        <v>0</v>
      </c>
      <c r="I93" s="42">
        <f>ROUND(G93*H93,P4)</f>
        <v>0</v>
      </c>
      <c r="J93" s="36"/>
      <c r="O93" s="43">
        <f>I93*0.21</f>
        <v>0</v>
      </c>
      <c r="P93">
        <v>3</v>
      </c>
    </row>
    <row r="94">
      <c r="A94" s="36" t="s">
        <v>45</v>
      </c>
      <c r="B94" s="44"/>
      <c r="C94" s="45"/>
      <c r="D94" s="45"/>
      <c r="E94" s="38" t="s">
        <v>263</v>
      </c>
      <c r="F94" s="45"/>
      <c r="G94" s="45"/>
      <c r="H94" s="45"/>
      <c r="I94" s="45"/>
      <c r="J94" s="46"/>
    </row>
    <row r="95">
      <c r="A95" s="36" t="s">
        <v>102</v>
      </c>
      <c r="B95" s="44"/>
      <c r="C95" s="45"/>
      <c r="D95" s="45"/>
      <c r="E95" s="50" t="s">
        <v>264</v>
      </c>
      <c r="F95" s="45"/>
      <c r="G95" s="45"/>
      <c r="H95" s="45"/>
      <c r="I95" s="45"/>
      <c r="J95" s="46"/>
    </row>
    <row r="96" ht="105">
      <c r="A96" s="36" t="s">
        <v>47</v>
      </c>
      <c r="B96" s="44"/>
      <c r="C96" s="45"/>
      <c r="D96" s="45"/>
      <c r="E96" s="38" t="s">
        <v>265</v>
      </c>
      <c r="F96" s="45"/>
      <c r="G96" s="45"/>
      <c r="H96" s="45"/>
      <c r="I96" s="45"/>
      <c r="J96" s="46"/>
    </row>
    <row r="97" ht="30">
      <c r="A97" s="36" t="s">
        <v>40</v>
      </c>
      <c r="B97" s="36">
        <v>21</v>
      </c>
      <c r="C97" s="37" t="s">
        <v>266</v>
      </c>
      <c r="D97" s="36" t="s">
        <v>42</v>
      </c>
      <c r="E97" s="38" t="s">
        <v>267</v>
      </c>
      <c r="F97" s="39" t="s">
        <v>159</v>
      </c>
      <c r="G97" s="40">
        <v>134.63999999999999</v>
      </c>
      <c r="H97" s="41">
        <v>0</v>
      </c>
      <c r="I97" s="42">
        <f>ROUND(G97*H97,P4)</f>
        <v>0</v>
      </c>
      <c r="J97" s="36"/>
      <c r="O97" s="43">
        <f>I97*0.21</f>
        <v>0</v>
      </c>
      <c r="P97">
        <v>3</v>
      </c>
    </row>
    <row r="98">
      <c r="A98" s="36" t="s">
        <v>45</v>
      </c>
      <c r="B98" s="44"/>
      <c r="C98" s="45"/>
      <c r="D98" s="45"/>
      <c r="E98" s="51"/>
      <c r="F98" s="45"/>
      <c r="G98" s="45"/>
      <c r="H98" s="45"/>
      <c r="I98" s="45"/>
      <c r="J98" s="46"/>
    </row>
    <row r="99">
      <c r="A99" s="36" t="s">
        <v>102</v>
      </c>
      <c r="B99" s="44"/>
      <c r="C99" s="45"/>
      <c r="D99" s="45"/>
      <c r="E99" s="50" t="s">
        <v>268</v>
      </c>
      <c r="F99" s="45"/>
      <c r="G99" s="45"/>
      <c r="H99" s="45"/>
      <c r="I99" s="45"/>
      <c r="J99" s="46"/>
    </row>
    <row r="100" ht="75">
      <c r="A100" s="36" t="s">
        <v>47</v>
      </c>
      <c r="B100" s="44"/>
      <c r="C100" s="45"/>
      <c r="D100" s="45"/>
      <c r="E100" s="38" t="s">
        <v>260</v>
      </c>
      <c r="F100" s="45"/>
      <c r="G100" s="45"/>
      <c r="H100" s="45"/>
      <c r="I100" s="45"/>
      <c r="J100" s="46"/>
    </row>
    <row r="101" ht="30">
      <c r="A101" s="36" t="s">
        <v>40</v>
      </c>
      <c r="B101" s="36">
        <v>22</v>
      </c>
      <c r="C101" s="37" t="s">
        <v>269</v>
      </c>
      <c r="D101" s="36" t="s">
        <v>42</v>
      </c>
      <c r="E101" s="38" t="s">
        <v>270</v>
      </c>
      <c r="F101" s="39" t="s">
        <v>159</v>
      </c>
      <c r="G101" s="40">
        <v>89.760000000000005</v>
      </c>
      <c r="H101" s="41">
        <v>0</v>
      </c>
      <c r="I101" s="42">
        <f>ROUND(G101*H101,P4)</f>
        <v>0</v>
      </c>
      <c r="J101" s="36"/>
      <c r="O101" s="43">
        <f>I101*0.21</f>
        <v>0</v>
      </c>
      <c r="P101">
        <v>3</v>
      </c>
    </row>
    <row r="102">
      <c r="A102" s="36" t="s">
        <v>45</v>
      </c>
      <c r="B102" s="44"/>
      <c r="C102" s="45"/>
      <c r="D102" s="45"/>
      <c r="E102" s="51"/>
      <c r="F102" s="45"/>
      <c r="G102" s="45"/>
      <c r="H102" s="45"/>
      <c r="I102" s="45"/>
      <c r="J102" s="46"/>
    </row>
    <row r="103">
      <c r="A103" s="36" t="s">
        <v>102</v>
      </c>
      <c r="B103" s="44"/>
      <c r="C103" s="45"/>
      <c r="D103" s="45"/>
      <c r="E103" s="50" t="s">
        <v>271</v>
      </c>
      <c r="F103" s="45"/>
      <c r="G103" s="45"/>
      <c r="H103" s="45"/>
      <c r="I103" s="45"/>
      <c r="J103" s="46"/>
    </row>
    <row r="104" ht="75">
      <c r="A104" s="36" t="s">
        <v>47</v>
      </c>
      <c r="B104" s="44"/>
      <c r="C104" s="45"/>
      <c r="D104" s="45"/>
      <c r="E104" s="38" t="s">
        <v>260</v>
      </c>
      <c r="F104" s="45"/>
      <c r="G104" s="45"/>
      <c r="H104" s="45"/>
      <c r="I104" s="45"/>
      <c r="J104" s="46"/>
    </row>
    <row r="105">
      <c r="A105" s="36" t="s">
        <v>40</v>
      </c>
      <c r="B105" s="36">
        <v>23</v>
      </c>
      <c r="C105" s="37" t="s">
        <v>272</v>
      </c>
      <c r="D105" s="36" t="s">
        <v>42</v>
      </c>
      <c r="E105" s="38" t="s">
        <v>273</v>
      </c>
      <c r="F105" s="39" t="s">
        <v>126</v>
      </c>
      <c r="G105" s="40">
        <v>20.399999999999999</v>
      </c>
      <c r="H105" s="41">
        <v>0</v>
      </c>
      <c r="I105" s="42">
        <f>ROUND(G105*H105,P4)</f>
        <v>0</v>
      </c>
      <c r="J105" s="36"/>
      <c r="O105" s="43">
        <f>I105*0.21</f>
        <v>0</v>
      </c>
      <c r="P105">
        <v>3</v>
      </c>
    </row>
    <row r="106">
      <c r="A106" s="36" t="s">
        <v>45</v>
      </c>
      <c r="B106" s="44"/>
      <c r="C106" s="45"/>
      <c r="D106" s="45"/>
      <c r="E106" s="51" t="s">
        <v>42</v>
      </c>
      <c r="F106" s="45"/>
      <c r="G106" s="45"/>
      <c r="H106" s="45"/>
      <c r="I106" s="45"/>
      <c r="J106" s="46"/>
    </row>
    <row r="107">
      <c r="A107" s="36" t="s">
        <v>102</v>
      </c>
      <c r="B107" s="44"/>
      <c r="C107" s="45"/>
      <c r="D107" s="45"/>
      <c r="E107" s="50" t="s">
        <v>274</v>
      </c>
      <c r="F107" s="45"/>
      <c r="G107" s="45"/>
      <c r="H107" s="45"/>
      <c r="I107" s="45"/>
      <c r="J107" s="46"/>
    </row>
    <row r="108" ht="409.5">
      <c r="A108" s="36" t="s">
        <v>47</v>
      </c>
      <c r="B108" s="44"/>
      <c r="C108" s="45"/>
      <c r="D108" s="45"/>
      <c r="E108" s="38" t="s">
        <v>275</v>
      </c>
      <c r="F108" s="45"/>
      <c r="G108" s="45"/>
      <c r="H108" s="45"/>
      <c r="I108" s="45"/>
      <c r="J108" s="46"/>
    </row>
    <row r="109">
      <c r="A109" s="36" t="s">
        <v>40</v>
      </c>
      <c r="B109" s="36">
        <v>24</v>
      </c>
      <c r="C109" s="37" t="s">
        <v>276</v>
      </c>
      <c r="D109" s="36" t="s">
        <v>42</v>
      </c>
      <c r="E109" s="38" t="s">
        <v>277</v>
      </c>
      <c r="F109" s="39" t="s">
        <v>180</v>
      </c>
      <c r="G109" s="40">
        <v>3.0600000000000001</v>
      </c>
      <c r="H109" s="41">
        <v>0</v>
      </c>
      <c r="I109" s="42">
        <f>ROUND(G109*H109,P4)</f>
        <v>0</v>
      </c>
      <c r="J109" s="36"/>
      <c r="O109" s="43">
        <f>I109*0.21</f>
        <v>0</v>
      </c>
      <c r="P109">
        <v>3</v>
      </c>
    </row>
    <row r="110">
      <c r="A110" s="36" t="s">
        <v>45</v>
      </c>
      <c r="B110" s="44"/>
      <c r="C110" s="45"/>
      <c r="D110" s="45"/>
      <c r="E110" s="38" t="s">
        <v>278</v>
      </c>
      <c r="F110" s="45"/>
      <c r="G110" s="45"/>
      <c r="H110" s="45"/>
      <c r="I110" s="45"/>
      <c r="J110" s="46"/>
    </row>
    <row r="111">
      <c r="A111" s="36" t="s">
        <v>102</v>
      </c>
      <c r="B111" s="44"/>
      <c r="C111" s="45"/>
      <c r="D111" s="45"/>
      <c r="E111" s="50" t="s">
        <v>279</v>
      </c>
      <c r="F111" s="45"/>
      <c r="G111" s="45"/>
      <c r="H111" s="45"/>
      <c r="I111" s="45"/>
      <c r="J111" s="46"/>
    </row>
    <row r="112" ht="375">
      <c r="A112" s="36" t="s">
        <v>47</v>
      </c>
      <c r="B112" s="44"/>
      <c r="C112" s="45"/>
      <c r="D112" s="45"/>
      <c r="E112" s="38" t="s">
        <v>280</v>
      </c>
      <c r="F112" s="45"/>
      <c r="G112" s="45"/>
      <c r="H112" s="45"/>
      <c r="I112" s="45"/>
      <c r="J112" s="46"/>
    </row>
    <row r="113">
      <c r="A113" s="36" t="s">
        <v>40</v>
      </c>
      <c r="B113" s="36">
        <v>25</v>
      </c>
      <c r="C113" s="37" t="s">
        <v>281</v>
      </c>
      <c r="D113" s="36" t="s">
        <v>42</v>
      </c>
      <c r="E113" s="38" t="s">
        <v>282</v>
      </c>
      <c r="F113" s="39" t="s">
        <v>126</v>
      </c>
      <c r="G113" s="40">
        <v>5.5220000000000002</v>
      </c>
      <c r="H113" s="41">
        <v>0</v>
      </c>
      <c r="I113" s="42">
        <f>ROUND(G113*H113,P4)</f>
        <v>0</v>
      </c>
      <c r="J113" s="36"/>
      <c r="O113" s="43">
        <f>I113*0.21</f>
        <v>0</v>
      </c>
      <c r="P113">
        <v>3</v>
      </c>
    </row>
    <row r="114">
      <c r="A114" s="36" t="s">
        <v>45</v>
      </c>
      <c r="B114" s="44"/>
      <c r="C114" s="45"/>
      <c r="D114" s="45"/>
      <c r="E114" s="51" t="s">
        <v>42</v>
      </c>
      <c r="F114" s="45"/>
      <c r="G114" s="45"/>
      <c r="H114" s="45"/>
      <c r="I114" s="45"/>
      <c r="J114" s="46"/>
    </row>
    <row r="115">
      <c r="A115" s="36" t="s">
        <v>102</v>
      </c>
      <c r="B115" s="44"/>
      <c r="C115" s="45"/>
      <c r="D115" s="45"/>
      <c r="E115" s="50" t="s">
        <v>283</v>
      </c>
      <c r="F115" s="45"/>
      <c r="G115" s="45"/>
      <c r="H115" s="45"/>
      <c r="I115" s="45"/>
      <c r="J115" s="46"/>
    </row>
    <row r="116" ht="135">
      <c r="A116" s="36" t="s">
        <v>47</v>
      </c>
      <c r="B116" s="44"/>
      <c r="C116" s="45"/>
      <c r="D116" s="45"/>
      <c r="E116" s="38" t="s">
        <v>284</v>
      </c>
      <c r="F116" s="45"/>
      <c r="G116" s="45"/>
      <c r="H116" s="45"/>
      <c r="I116" s="45"/>
      <c r="J116" s="46"/>
    </row>
    <row r="117" ht="30">
      <c r="A117" s="36" t="s">
        <v>40</v>
      </c>
      <c r="B117" s="36">
        <v>26</v>
      </c>
      <c r="C117" s="37" t="s">
        <v>285</v>
      </c>
      <c r="D117" s="36" t="s">
        <v>42</v>
      </c>
      <c r="E117" s="38" t="s">
        <v>286</v>
      </c>
      <c r="F117" s="39" t="s">
        <v>77</v>
      </c>
      <c r="G117" s="40">
        <v>212</v>
      </c>
      <c r="H117" s="41">
        <v>0</v>
      </c>
      <c r="I117" s="42">
        <f>ROUND(G117*H117,P4)</f>
        <v>0</v>
      </c>
      <c r="J117" s="36"/>
      <c r="O117" s="43">
        <f>I117*0.21</f>
        <v>0</v>
      </c>
      <c r="P117">
        <v>3</v>
      </c>
    </row>
    <row r="118">
      <c r="A118" s="36" t="s">
        <v>45</v>
      </c>
      <c r="B118" s="44"/>
      <c r="C118" s="45"/>
      <c r="D118" s="45"/>
      <c r="E118" s="38" t="s">
        <v>287</v>
      </c>
      <c r="F118" s="45"/>
      <c r="G118" s="45"/>
      <c r="H118" s="45"/>
      <c r="I118" s="45"/>
      <c r="J118" s="46"/>
    </row>
    <row r="119">
      <c r="A119" s="36" t="s">
        <v>102</v>
      </c>
      <c r="B119" s="44"/>
      <c r="C119" s="45"/>
      <c r="D119" s="45"/>
      <c r="E119" s="50" t="s">
        <v>288</v>
      </c>
      <c r="F119" s="45"/>
      <c r="G119" s="45"/>
      <c r="H119" s="45"/>
      <c r="I119" s="45"/>
      <c r="J119" s="46"/>
    </row>
    <row r="120">
      <c r="A120" s="36" t="s">
        <v>102</v>
      </c>
      <c r="B120" s="44"/>
      <c r="C120" s="45"/>
      <c r="D120" s="45"/>
      <c r="E120" s="50" t="s">
        <v>289</v>
      </c>
      <c r="F120" s="45"/>
      <c r="G120" s="45"/>
      <c r="H120" s="45"/>
      <c r="I120" s="45"/>
      <c r="J120" s="46"/>
    </row>
    <row r="121">
      <c r="A121" s="36" t="s">
        <v>102</v>
      </c>
      <c r="B121" s="44"/>
      <c r="C121" s="45"/>
      <c r="D121" s="45"/>
      <c r="E121" s="50" t="s">
        <v>290</v>
      </c>
      <c r="F121" s="45"/>
      <c r="G121" s="45"/>
      <c r="H121" s="45"/>
      <c r="I121" s="45"/>
      <c r="J121" s="46"/>
    </row>
    <row r="122" ht="90">
      <c r="A122" s="36" t="s">
        <v>47</v>
      </c>
      <c r="B122" s="44"/>
      <c r="C122" s="45"/>
      <c r="D122" s="45"/>
      <c r="E122" s="38" t="s">
        <v>291</v>
      </c>
      <c r="F122" s="45"/>
      <c r="G122" s="45"/>
      <c r="H122" s="45"/>
      <c r="I122" s="45"/>
      <c r="J122" s="46"/>
    </row>
    <row r="123">
      <c r="A123" s="36" t="s">
        <v>40</v>
      </c>
      <c r="B123" s="36">
        <v>27</v>
      </c>
      <c r="C123" s="37" t="s">
        <v>292</v>
      </c>
      <c r="D123" s="36" t="s">
        <v>42</v>
      </c>
      <c r="E123" s="38" t="s">
        <v>293</v>
      </c>
      <c r="F123" s="39" t="s">
        <v>209</v>
      </c>
      <c r="G123" s="40">
        <v>105</v>
      </c>
      <c r="H123" s="41">
        <v>0</v>
      </c>
      <c r="I123" s="42">
        <f>ROUND(G123*H123,P4)</f>
        <v>0</v>
      </c>
      <c r="J123" s="36"/>
      <c r="O123" s="43">
        <f>I123*0.21</f>
        <v>0</v>
      </c>
      <c r="P123">
        <v>3</v>
      </c>
    </row>
    <row r="124" ht="30">
      <c r="A124" s="36" t="s">
        <v>45</v>
      </c>
      <c r="B124" s="44"/>
      <c r="C124" s="45"/>
      <c r="D124" s="45"/>
      <c r="E124" s="38" t="s">
        <v>294</v>
      </c>
      <c r="F124" s="45"/>
      <c r="G124" s="45"/>
      <c r="H124" s="45"/>
      <c r="I124" s="45"/>
      <c r="J124" s="46"/>
    </row>
    <row r="125">
      <c r="A125" s="36" t="s">
        <v>102</v>
      </c>
      <c r="B125" s="44"/>
      <c r="C125" s="45"/>
      <c r="D125" s="45"/>
      <c r="E125" s="50" t="s">
        <v>295</v>
      </c>
      <c r="F125" s="45"/>
      <c r="G125" s="45"/>
      <c r="H125" s="45"/>
      <c r="I125" s="45"/>
      <c r="J125" s="46"/>
    </row>
    <row r="126" ht="180">
      <c r="A126" s="36" t="s">
        <v>47</v>
      </c>
      <c r="B126" s="44"/>
      <c r="C126" s="45"/>
      <c r="D126" s="45"/>
      <c r="E126" s="38" t="s">
        <v>296</v>
      </c>
      <c r="F126" s="45"/>
      <c r="G126" s="45"/>
      <c r="H126" s="45"/>
      <c r="I126" s="45"/>
      <c r="J126" s="46"/>
    </row>
    <row r="127">
      <c r="A127" s="36" t="s">
        <v>40</v>
      </c>
      <c r="B127" s="36">
        <v>28</v>
      </c>
      <c r="C127" s="37" t="s">
        <v>297</v>
      </c>
      <c r="D127" s="36" t="s">
        <v>42</v>
      </c>
      <c r="E127" s="38" t="s">
        <v>298</v>
      </c>
      <c r="F127" s="39" t="s">
        <v>209</v>
      </c>
      <c r="G127" s="40">
        <v>27</v>
      </c>
      <c r="H127" s="41">
        <v>0</v>
      </c>
      <c r="I127" s="42">
        <f>ROUND(G127*H127,P4)</f>
        <v>0</v>
      </c>
      <c r="J127" s="36"/>
      <c r="O127" s="43">
        <f>I127*0.21</f>
        <v>0</v>
      </c>
      <c r="P127">
        <v>3</v>
      </c>
    </row>
    <row r="128">
      <c r="A128" s="36" t="s">
        <v>45</v>
      </c>
      <c r="B128" s="44"/>
      <c r="C128" s="45"/>
      <c r="D128" s="45"/>
      <c r="E128" s="38" t="s">
        <v>299</v>
      </c>
      <c r="F128" s="45"/>
      <c r="G128" s="45"/>
      <c r="H128" s="45"/>
      <c r="I128" s="45"/>
      <c r="J128" s="46"/>
    </row>
    <row r="129">
      <c r="A129" s="36" t="s">
        <v>102</v>
      </c>
      <c r="B129" s="44"/>
      <c r="C129" s="45"/>
      <c r="D129" s="45"/>
      <c r="E129" s="50" t="s">
        <v>300</v>
      </c>
      <c r="F129" s="45"/>
      <c r="G129" s="45"/>
      <c r="H129" s="45"/>
      <c r="I129" s="45"/>
      <c r="J129" s="46"/>
    </row>
    <row r="130" ht="120">
      <c r="A130" s="36" t="s">
        <v>47</v>
      </c>
      <c r="B130" s="44"/>
      <c r="C130" s="45"/>
      <c r="D130" s="45"/>
      <c r="E130" s="38" t="s">
        <v>301</v>
      </c>
      <c r="F130" s="45"/>
      <c r="G130" s="45"/>
      <c r="H130" s="45"/>
      <c r="I130" s="45"/>
      <c r="J130" s="46"/>
    </row>
    <row r="131">
      <c r="A131" s="30" t="s">
        <v>37</v>
      </c>
      <c r="B131" s="31"/>
      <c r="C131" s="32" t="s">
        <v>139</v>
      </c>
      <c r="D131" s="33"/>
      <c r="E131" s="30" t="s">
        <v>140</v>
      </c>
      <c r="F131" s="33"/>
      <c r="G131" s="33"/>
      <c r="H131" s="33"/>
      <c r="I131" s="34">
        <f>SUMIFS(I132:I166,A132:A166,"P")</f>
        <v>0</v>
      </c>
      <c r="J131" s="35"/>
    </row>
    <row r="132">
      <c r="A132" s="36" t="s">
        <v>40</v>
      </c>
      <c r="B132" s="36">
        <v>29</v>
      </c>
      <c r="C132" s="37" t="s">
        <v>302</v>
      </c>
      <c r="D132" s="36" t="s">
        <v>42</v>
      </c>
      <c r="E132" s="38" t="s">
        <v>303</v>
      </c>
      <c r="F132" s="39" t="s">
        <v>126</v>
      </c>
      <c r="G132" s="40">
        <v>4.1210000000000004</v>
      </c>
      <c r="H132" s="41">
        <v>0</v>
      </c>
      <c r="I132" s="42">
        <f>ROUND(G132*H132,P4)</f>
        <v>0</v>
      </c>
      <c r="J132" s="36"/>
      <c r="O132" s="43">
        <f>I132*0.21</f>
        <v>0</v>
      </c>
      <c r="P132">
        <v>3</v>
      </c>
    </row>
    <row r="133" ht="30">
      <c r="A133" s="36" t="s">
        <v>45</v>
      </c>
      <c r="B133" s="44"/>
      <c r="C133" s="45"/>
      <c r="D133" s="45"/>
      <c r="E133" s="38" t="s">
        <v>304</v>
      </c>
      <c r="F133" s="45"/>
      <c r="G133" s="45"/>
      <c r="H133" s="45"/>
      <c r="I133" s="45"/>
      <c r="J133" s="46"/>
    </row>
    <row r="134">
      <c r="A134" s="36" t="s">
        <v>102</v>
      </c>
      <c r="B134" s="44"/>
      <c r="C134" s="45"/>
      <c r="D134" s="45"/>
      <c r="E134" s="50" t="s">
        <v>305</v>
      </c>
      <c r="F134" s="45"/>
      <c r="G134" s="45"/>
      <c r="H134" s="45"/>
      <c r="I134" s="45"/>
      <c r="J134" s="46"/>
    </row>
    <row r="135" ht="345">
      <c r="A135" s="36" t="s">
        <v>47</v>
      </c>
      <c r="B135" s="44"/>
      <c r="C135" s="45"/>
      <c r="D135" s="45"/>
      <c r="E135" s="38" t="s">
        <v>306</v>
      </c>
      <c r="F135" s="45"/>
      <c r="G135" s="45"/>
      <c r="H135" s="45"/>
      <c r="I135" s="45"/>
      <c r="J135" s="46"/>
    </row>
    <row r="136">
      <c r="A136" s="36" t="s">
        <v>40</v>
      </c>
      <c r="B136" s="36">
        <v>30</v>
      </c>
      <c r="C136" s="37" t="s">
        <v>307</v>
      </c>
      <c r="D136" s="36" t="s">
        <v>42</v>
      </c>
      <c r="E136" s="38" t="s">
        <v>308</v>
      </c>
      <c r="F136" s="39" t="s">
        <v>126</v>
      </c>
      <c r="G136" s="40">
        <v>5.7039999999999997</v>
      </c>
      <c r="H136" s="41">
        <v>0</v>
      </c>
      <c r="I136" s="42">
        <f>ROUND(G136*H136,P4)</f>
        <v>0</v>
      </c>
      <c r="J136" s="36"/>
      <c r="O136" s="43">
        <f>I136*0.21</f>
        <v>0</v>
      </c>
      <c r="P136">
        <v>3</v>
      </c>
    </row>
    <row r="137">
      <c r="A137" s="36" t="s">
        <v>45</v>
      </c>
      <c r="B137" s="44"/>
      <c r="C137" s="45"/>
      <c r="D137" s="45"/>
      <c r="E137" s="38" t="s">
        <v>309</v>
      </c>
      <c r="F137" s="45"/>
      <c r="G137" s="45"/>
      <c r="H137" s="45"/>
      <c r="I137" s="45"/>
      <c r="J137" s="46"/>
    </row>
    <row r="138">
      <c r="A138" s="36" t="s">
        <v>102</v>
      </c>
      <c r="B138" s="44"/>
      <c r="C138" s="45"/>
      <c r="D138" s="45"/>
      <c r="E138" s="50" t="s">
        <v>310</v>
      </c>
      <c r="F138" s="45"/>
      <c r="G138" s="45"/>
      <c r="H138" s="45"/>
      <c r="I138" s="45"/>
      <c r="J138" s="46"/>
    </row>
    <row r="139" ht="409.5">
      <c r="A139" s="36" t="s">
        <v>47</v>
      </c>
      <c r="B139" s="44"/>
      <c r="C139" s="45"/>
      <c r="D139" s="45"/>
      <c r="E139" s="38" t="s">
        <v>311</v>
      </c>
      <c r="F139" s="45"/>
      <c r="G139" s="45"/>
      <c r="H139" s="45"/>
      <c r="I139" s="45"/>
      <c r="J139" s="46"/>
    </row>
    <row r="140">
      <c r="A140" s="36" t="s">
        <v>40</v>
      </c>
      <c r="B140" s="36">
        <v>31</v>
      </c>
      <c r="C140" s="37" t="s">
        <v>312</v>
      </c>
      <c r="D140" s="36" t="s">
        <v>42</v>
      </c>
      <c r="E140" s="38" t="s">
        <v>313</v>
      </c>
      <c r="F140" s="39" t="s">
        <v>180</v>
      </c>
      <c r="G140" s="40">
        <v>0.435</v>
      </c>
      <c r="H140" s="41">
        <v>0</v>
      </c>
      <c r="I140" s="42">
        <f>ROUND(G140*H140,P4)</f>
        <v>0</v>
      </c>
      <c r="J140" s="36"/>
      <c r="O140" s="43">
        <f>I140*0.21</f>
        <v>0</v>
      </c>
      <c r="P140">
        <v>3</v>
      </c>
    </row>
    <row r="141">
      <c r="A141" s="36" t="s">
        <v>45</v>
      </c>
      <c r="B141" s="44"/>
      <c r="C141" s="45"/>
      <c r="D141" s="45"/>
      <c r="E141" s="51" t="s">
        <v>42</v>
      </c>
      <c r="F141" s="45"/>
      <c r="G141" s="45"/>
      <c r="H141" s="45"/>
      <c r="I141" s="45"/>
      <c r="J141" s="46"/>
    </row>
    <row r="142">
      <c r="A142" s="36" t="s">
        <v>102</v>
      </c>
      <c r="B142" s="44"/>
      <c r="C142" s="45"/>
      <c r="D142" s="45"/>
      <c r="E142" s="50" t="s">
        <v>314</v>
      </c>
      <c r="F142" s="45"/>
      <c r="G142" s="45"/>
      <c r="H142" s="45"/>
      <c r="I142" s="45"/>
      <c r="J142" s="46"/>
    </row>
    <row r="143" ht="300">
      <c r="A143" s="36" t="s">
        <v>47</v>
      </c>
      <c r="B143" s="44"/>
      <c r="C143" s="45"/>
      <c r="D143" s="45"/>
      <c r="E143" s="38" t="s">
        <v>315</v>
      </c>
      <c r="F143" s="45"/>
      <c r="G143" s="45"/>
      <c r="H143" s="45"/>
      <c r="I143" s="45"/>
      <c r="J143" s="46"/>
    </row>
    <row r="144">
      <c r="A144" s="36" t="s">
        <v>40</v>
      </c>
      <c r="B144" s="36">
        <v>32</v>
      </c>
      <c r="C144" s="37" t="s">
        <v>316</v>
      </c>
      <c r="D144" s="36" t="s">
        <v>42</v>
      </c>
      <c r="E144" s="38" t="s">
        <v>317</v>
      </c>
      <c r="F144" s="39" t="s">
        <v>126</v>
      </c>
      <c r="G144" s="40">
        <v>4.7469999999999999</v>
      </c>
      <c r="H144" s="41">
        <v>0</v>
      </c>
      <c r="I144" s="42">
        <f>ROUND(G144*H144,P4)</f>
        <v>0</v>
      </c>
      <c r="J144" s="36"/>
      <c r="O144" s="43">
        <f>I144*0.21</f>
        <v>0</v>
      </c>
      <c r="P144">
        <v>3</v>
      </c>
    </row>
    <row r="145">
      <c r="A145" s="36" t="s">
        <v>45</v>
      </c>
      <c r="B145" s="44"/>
      <c r="C145" s="45"/>
      <c r="D145" s="45"/>
      <c r="E145" s="38" t="s">
        <v>318</v>
      </c>
      <c r="F145" s="45"/>
      <c r="G145" s="45"/>
      <c r="H145" s="45"/>
      <c r="I145" s="45"/>
      <c r="J145" s="46"/>
    </row>
    <row r="146" ht="30">
      <c r="A146" s="36" t="s">
        <v>102</v>
      </c>
      <c r="B146" s="44"/>
      <c r="C146" s="45"/>
      <c r="D146" s="45"/>
      <c r="E146" s="50" t="s">
        <v>319</v>
      </c>
      <c r="F146" s="45"/>
      <c r="G146" s="45"/>
      <c r="H146" s="45"/>
      <c r="I146" s="45"/>
      <c r="J146" s="46"/>
    </row>
    <row r="147" ht="120">
      <c r="A147" s="36" t="s">
        <v>47</v>
      </c>
      <c r="B147" s="44"/>
      <c r="C147" s="45"/>
      <c r="D147" s="45"/>
      <c r="E147" s="38" t="s">
        <v>320</v>
      </c>
      <c r="F147" s="45"/>
      <c r="G147" s="45"/>
      <c r="H147" s="45"/>
      <c r="I147" s="45"/>
      <c r="J147" s="46"/>
    </row>
    <row r="148">
      <c r="A148" s="36" t="s">
        <v>40</v>
      </c>
      <c r="B148" s="36">
        <v>33</v>
      </c>
      <c r="C148" s="37" t="s">
        <v>321</v>
      </c>
      <c r="D148" s="36" t="s">
        <v>42</v>
      </c>
      <c r="E148" s="38" t="s">
        <v>322</v>
      </c>
      <c r="F148" s="39" t="s">
        <v>126</v>
      </c>
      <c r="G148" s="40">
        <v>3.6000000000000001</v>
      </c>
      <c r="H148" s="41">
        <v>0</v>
      </c>
      <c r="I148" s="42">
        <f>ROUND(G148*H148,P4)</f>
        <v>0</v>
      </c>
      <c r="J148" s="36"/>
      <c r="O148" s="43">
        <f>I148*0.21</f>
        <v>0</v>
      </c>
      <c r="P148">
        <v>3</v>
      </c>
    </row>
    <row r="149">
      <c r="A149" s="36" t="s">
        <v>45</v>
      </c>
      <c r="B149" s="44"/>
      <c r="C149" s="45"/>
      <c r="D149" s="45"/>
      <c r="E149" s="38" t="s">
        <v>323</v>
      </c>
      <c r="F149" s="45"/>
      <c r="G149" s="45"/>
      <c r="H149" s="45"/>
      <c r="I149" s="45"/>
      <c r="J149" s="46"/>
    </row>
    <row r="150">
      <c r="A150" s="36" t="s">
        <v>102</v>
      </c>
      <c r="B150" s="44"/>
      <c r="C150" s="45"/>
      <c r="D150" s="45"/>
      <c r="E150" s="50" t="s">
        <v>324</v>
      </c>
      <c r="F150" s="45"/>
      <c r="G150" s="45"/>
      <c r="H150" s="45"/>
      <c r="I150" s="45"/>
      <c r="J150" s="46"/>
    </row>
    <row r="151" ht="75">
      <c r="A151" s="36" t="s">
        <v>47</v>
      </c>
      <c r="B151" s="44"/>
      <c r="C151" s="45"/>
      <c r="D151" s="45"/>
      <c r="E151" s="38" t="s">
        <v>325</v>
      </c>
      <c r="F151" s="45"/>
      <c r="G151" s="45"/>
      <c r="H151" s="45"/>
      <c r="I151" s="45"/>
      <c r="J151" s="46"/>
    </row>
    <row r="152">
      <c r="A152" s="36" t="s">
        <v>40</v>
      </c>
      <c r="B152" s="36">
        <v>34</v>
      </c>
      <c r="C152" s="37" t="s">
        <v>326</v>
      </c>
      <c r="D152" s="36" t="s">
        <v>42</v>
      </c>
      <c r="E152" s="38" t="s">
        <v>327</v>
      </c>
      <c r="F152" s="39" t="s">
        <v>126</v>
      </c>
      <c r="G152" s="40">
        <v>66.030000000000001</v>
      </c>
      <c r="H152" s="41">
        <v>0</v>
      </c>
      <c r="I152" s="42">
        <f>ROUND(G152*H152,P4)</f>
        <v>0</v>
      </c>
      <c r="J152" s="36"/>
      <c r="O152" s="43">
        <f>I152*0.21</f>
        <v>0</v>
      </c>
      <c r="P152">
        <v>3</v>
      </c>
    </row>
    <row r="153">
      <c r="A153" s="36" t="s">
        <v>45</v>
      </c>
      <c r="B153" s="44"/>
      <c r="C153" s="45"/>
      <c r="D153" s="45"/>
      <c r="E153" s="38" t="s">
        <v>328</v>
      </c>
      <c r="F153" s="45"/>
      <c r="G153" s="45"/>
      <c r="H153" s="45"/>
      <c r="I153" s="45"/>
      <c r="J153" s="46"/>
    </row>
    <row r="154">
      <c r="A154" s="36" t="s">
        <v>102</v>
      </c>
      <c r="B154" s="44"/>
      <c r="C154" s="45"/>
      <c r="D154" s="45"/>
      <c r="E154" s="50" t="s">
        <v>329</v>
      </c>
      <c r="F154" s="45"/>
      <c r="G154" s="45"/>
      <c r="H154" s="45"/>
      <c r="I154" s="45"/>
      <c r="J154" s="46"/>
    </row>
    <row r="155">
      <c r="A155" s="36" t="s">
        <v>102</v>
      </c>
      <c r="B155" s="44"/>
      <c r="C155" s="45"/>
      <c r="D155" s="45"/>
      <c r="E155" s="50" t="s">
        <v>330</v>
      </c>
      <c r="F155" s="45"/>
      <c r="G155" s="45"/>
      <c r="H155" s="45"/>
      <c r="I155" s="45"/>
      <c r="J155" s="46"/>
    </row>
    <row r="156">
      <c r="A156" s="36" t="s">
        <v>102</v>
      </c>
      <c r="B156" s="44"/>
      <c r="C156" s="45"/>
      <c r="D156" s="45"/>
      <c r="E156" s="50" t="s">
        <v>331</v>
      </c>
      <c r="F156" s="45"/>
      <c r="G156" s="45"/>
      <c r="H156" s="45"/>
      <c r="I156" s="45"/>
      <c r="J156" s="46"/>
    </row>
    <row r="157">
      <c r="A157" s="36" t="s">
        <v>102</v>
      </c>
      <c r="B157" s="44"/>
      <c r="C157" s="45"/>
      <c r="D157" s="45"/>
      <c r="E157" s="50" t="s">
        <v>332</v>
      </c>
      <c r="F157" s="45"/>
      <c r="G157" s="45"/>
      <c r="H157" s="45"/>
      <c r="I157" s="45"/>
      <c r="J157" s="46"/>
    </row>
    <row r="158" ht="409.5">
      <c r="A158" s="36" t="s">
        <v>47</v>
      </c>
      <c r="B158" s="44"/>
      <c r="C158" s="45"/>
      <c r="D158" s="45"/>
      <c r="E158" s="38" t="s">
        <v>333</v>
      </c>
      <c r="F158" s="45"/>
      <c r="G158" s="45"/>
      <c r="H158" s="45"/>
      <c r="I158" s="45"/>
      <c r="J158" s="46"/>
    </row>
    <row r="159">
      <c r="A159" s="36" t="s">
        <v>40</v>
      </c>
      <c r="B159" s="36">
        <v>35</v>
      </c>
      <c r="C159" s="37" t="s">
        <v>334</v>
      </c>
      <c r="D159" s="36" t="s">
        <v>42</v>
      </c>
      <c r="E159" s="38" t="s">
        <v>335</v>
      </c>
      <c r="F159" s="39" t="s">
        <v>180</v>
      </c>
      <c r="G159" s="40">
        <v>9.9049999999999994</v>
      </c>
      <c r="H159" s="41">
        <v>0</v>
      </c>
      <c r="I159" s="42">
        <f>ROUND(G159*H159,P4)</f>
        <v>0</v>
      </c>
      <c r="J159" s="36"/>
      <c r="O159" s="43">
        <f>I159*0.21</f>
        <v>0</v>
      </c>
      <c r="P159">
        <v>3</v>
      </c>
    </row>
    <row r="160">
      <c r="A160" s="36" t="s">
        <v>45</v>
      </c>
      <c r="B160" s="44"/>
      <c r="C160" s="45"/>
      <c r="D160" s="45"/>
      <c r="E160" s="51" t="s">
        <v>42</v>
      </c>
      <c r="F160" s="45"/>
      <c r="G160" s="45"/>
      <c r="H160" s="45"/>
      <c r="I160" s="45"/>
      <c r="J160" s="46"/>
    </row>
    <row r="161">
      <c r="A161" s="36" t="s">
        <v>102</v>
      </c>
      <c r="B161" s="44"/>
      <c r="C161" s="45"/>
      <c r="D161" s="45"/>
      <c r="E161" s="50" t="s">
        <v>336</v>
      </c>
      <c r="F161" s="45"/>
      <c r="G161" s="45"/>
      <c r="H161" s="45"/>
      <c r="I161" s="45"/>
      <c r="J161" s="46"/>
    </row>
    <row r="162" ht="330">
      <c r="A162" s="36" t="s">
        <v>47</v>
      </c>
      <c r="B162" s="44"/>
      <c r="C162" s="45"/>
      <c r="D162" s="45"/>
      <c r="E162" s="38" t="s">
        <v>337</v>
      </c>
      <c r="F162" s="45"/>
      <c r="G162" s="45"/>
      <c r="H162" s="45"/>
      <c r="I162" s="45"/>
      <c r="J162" s="46"/>
    </row>
    <row r="163">
      <c r="A163" s="36" t="s">
        <v>40</v>
      </c>
      <c r="B163" s="36">
        <v>36</v>
      </c>
      <c r="C163" s="37" t="s">
        <v>338</v>
      </c>
      <c r="D163" s="36" t="s">
        <v>42</v>
      </c>
      <c r="E163" s="38" t="s">
        <v>339</v>
      </c>
      <c r="F163" s="39" t="s">
        <v>126</v>
      </c>
      <c r="G163" s="40">
        <v>3.8290000000000002</v>
      </c>
      <c r="H163" s="41">
        <v>0</v>
      </c>
      <c r="I163" s="42">
        <f>ROUND(G163*H163,P4)</f>
        <v>0</v>
      </c>
      <c r="J163" s="36"/>
      <c r="O163" s="43">
        <f>I163*0.21</f>
        <v>0</v>
      </c>
      <c r="P163">
        <v>3</v>
      </c>
    </row>
    <row r="164" ht="30">
      <c r="A164" s="36" t="s">
        <v>45</v>
      </c>
      <c r="B164" s="44"/>
      <c r="C164" s="45"/>
      <c r="D164" s="45"/>
      <c r="E164" s="38" t="s">
        <v>340</v>
      </c>
      <c r="F164" s="45"/>
      <c r="G164" s="45"/>
      <c r="H164" s="45"/>
      <c r="I164" s="45"/>
      <c r="J164" s="46"/>
    </row>
    <row r="165">
      <c r="A165" s="36" t="s">
        <v>102</v>
      </c>
      <c r="B165" s="44"/>
      <c r="C165" s="45"/>
      <c r="D165" s="45"/>
      <c r="E165" s="50" t="s">
        <v>341</v>
      </c>
      <c r="F165" s="45"/>
      <c r="G165" s="45"/>
      <c r="H165" s="45"/>
      <c r="I165" s="45"/>
      <c r="J165" s="46"/>
    </row>
    <row r="166" ht="300">
      <c r="A166" s="36" t="s">
        <v>47</v>
      </c>
      <c r="B166" s="44"/>
      <c r="C166" s="45"/>
      <c r="D166" s="45"/>
      <c r="E166" s="38" t="s">
        <v>342</v>
      </c>
      <c r="F166" s="45"/>
      <c r="G166" s="45"/>
      <c r="H166" s="45"/>
      <c r="I166" s="45"/>
      <c r="J166" s="46"/>
    </row>
    <row r="167">
      <c r="A167" s="30" t="s">
        <v>37</v>
      </c>
      <c r="B167" s="31"/>
      <c r="C167" s="32" t="s">
        <v>145</v>
      </c>
      <c r="D167" s="33"/>
      <c r="E167" s="30" t="s">
        <v>146</v>
      </c>
      <c r="F167" s="33"/>
      <c r="G167" s="33"/>
      <c r="H167" s="33"/>
      <c r="I167" s="34">
        <f>SUMIFS(I168:I191,A168:A191,"P")</f>
        <v>0</v>
      </c>
      <c r="J167" s="35"/>
    </row>
    <row r="168">
      <c r="A168" s="36" t="s">
        <v>40</v>
      </c>
      <c r="B168" s="36">
        <v>37</v>
      </c>
      <c r="C168" s="37" t="s">
        <v>343</v>
      </c>
      <c r="D168" s="36" t="s">
        <v>42</v>
      </c>
      <c r="E168" s="38" t="s">
        <v>344</v>
      </c>
      <c r="F168" s="39" t="s">
        <v>209</v>
      </c>
      <c r="G168" s="40">
        <v>298.94999999999999</v>
      </c>
      <c r="H168" s="41">
        <v>0</v>
      </c>
      <c r="I168" s="42">
        <f>ROUND(G168*H168,P4)</f>
        <v>0</v>
      </c>
      <c r="J168" s="36"/>
      <c r="O168" s="43">
        <f>I168*0.21</f>
        <v>0</v>
      </c>
      <c r="P168">
        <v>3</v>
      </c>
    </row>
    <row r="169">
      <c r="A169" s="36" t="s">
        <v>45</v>
      </c>
      <c r="B169" s="44"/>
      <c r="C169" s="45"/>
      <c r="D169" s="45"/>
      <c r="E169" s="51" t="s">
        <v>42</v>
      </c>
      <c r="F169" s="45"/>
      <c r="G169" s="45"/>
      <c r="H169" s="45"/>
      <c r="I169" s="45"/>
      <c r="J169" s="46"/>
    </row>
    <row r="170">
      <c r="A170" s="36" t="s">
        <v>102</v>
      </c>
      <c r="B170" s="44"/>
      <c r="C170" s="45"/>
      <c r="D170" s="45"/>
      <c r="E170" s="50" t="s">
        <v>345</v>
      </c>
      <c r="F170" s="45"/>
      <c r="G170" s="45"/>
      <c r="H170" s="45"/>
      <c r="I170" s="45"/>
      <c r="J170" s="46"/>
    </row>
    <row r="171" ht="135">
      <c r="A171" s="36" t="s">
        <v>47</v>
      </c>
      <c r="B171" s="44"/>
      <c r="C171" s="45"/>
      <c r="D171" s="45"/>
      <c r="E171" s="38" t="s">
        <v>346</v>
      </c>
      <c r="F171" s="45"/>
      <c r="G171" s="45"/>
      <c r="H171" s="45"/>
      <c r="I171" s="45"/>
      <c r="J171" s="46"/>
    </row>
    <row r="172">
      <c r="A172" s="36" t="s">
        <v>40</v>
      </c>
      <c r="B172" s="36">
        <v>38</v>
      </c>
      <c r="C172" s="37" t="s">
        <v>347</v>
      </c>
      <c r="D172" s="36" t="s">
        <v>42</v>
      </c>
      <c r="E172" s="38" t="s">
        <v>348</v>
      </c>
      <c r="F172" s="39" t="s">
        <v>77</v>
      </c>
      <c r="G172" s="40">
        <v>14</v>
      </c>
      <c r="H172" s="41">
        <v>0</v>
      </c>
      <c r="I172" s="42">
        <f>ROUND(G172*H172,P4)</f>
        <v>0</v>
      </c>
      <c r="J172" s="36"/>
      <c r="O172" s="43">
        <f>I172*0.21</f>
        <v>0</v>
      </c>
      <c r="P172">
        <v>3</v>
      </c>
    </row>
    <row r="173">
      <c r="A173" s="36" t="s">
        <v>45</v>
      </c>
      <c r="B173" s="44"/>
      <c r="C173" s="45"/>
      <c r="D173" s="45"/>
      <c r="E173" s="38" t="s">
        <v>349</v>
      </c>
      <c r="F173" s="45"/>
      <c r="G173" s="45"/>
      <c r="H173" s="45"/>
      <c r="I173" s="45"/>
      <c r="J173" s="46"/>
    </row>
    <row r="174">
      <c r="A174" s="36" t="s">
        <v>102</v>
      </c>
      <c r="B174" s="44"/>
      <c r="C174" s="45"/>
      <c r="D174" s="45"/>
      <c r="E174" s="50" t="s">
        <v>350</v>
      </c>
      <c r="F174" s="45"/>
      <c r="G174" s="45"/>
      <c r="H174" s="45"/>
      <c r="I174" s="45"/>
      <c r="J174" s="46"/>
    </row>
    <row r="175" ht="285">
      <c r="A175" s="36" t="s">
        <v>47</v>
      </c>
      <c r="B175" s="44"/>
      <c r="C175" s="45"/>
      <c r="D175" s="45"/>
      <c r="E175" s="38" t="s">
        <v>351</v>
      </c>
      <c r="F175" s="45"/>
      <c r="G175" s="45"/>
      <c r="H175" s="45"/>
      <c r="I175" s="45"/>
      <c r="J175" s="46"/>
    </row>
    <row r="176">
      <c r="A176" s="36" t="s">
        <v>40</v>
      </c>
      <c r="B176" s="36">
        <v>39</v>
      </c>
      <c r="C176" s="37" t="s">
        <v>352</v>
      </c>
      <c r="D176" s="36" t="s">
        <v>42</v>
      </c>
      <c r="E176" s="38" t="s">
        <v>353</v>
      </c>
      <c r="F176" s="39" t="s">
        <v>126</v>
      </c>
      <c r="G176" s="40">
        <v>8.6999999999999993</v>
      </c>
      <c r="H176" s="41">
        <v>0</v>
      </c>
      <c r="I176" s="42">
        <f>ROUND(G176*H176,P4)</f>
        <v>0</v>
      </c>
      <c r="J176" s="36"/>
      <c r="O176" s="43">
        <f>I176*0.21</f>
        <v>0</v>
      </c>
      <c r="P176">
        <v>3</v>
      </c>
    </row>
    <row r="177">
      <c r="A177" s="36" t="s">
        <v>45</v>
      </c>
      <c r="B177" s="44"/>
      <c r="C177" s="45"/>
      <c r="D177" s="45"/>
      <c r="E177" s="51" t="s">
        <v>42</v>
      </c>
      <c r="F177" s="45"/>
      <c r="G177" s="45"/>
      <c r="H177" s="45"/>
      <c r="I177" s="45"/>
      <c r="J177" s="46"/>
    </row>
    <row r="178">
      <c r="A178" s="36" t="s">
        <v>102</v>
      </c>
      <c r="B178" s="44"/>
      <c r="C178" s="45"/>
      <c r="D178" s="45"/>
      <c r="E178" s="50" t="s">
        <v>354</v>
      </c>
      <c r="F178" s="45"/>
      <c r="G178" s="45"/>
      <c r="H178" s="45"/>
      <c r="I178" s="45"/>
      <c r="J178" s="46"/>
    </row>
    <row r="179" ht="409.5">
      <c r="A179" s="36" t="s">
        <v>47</v>
      </c>
      <c r="B179" s="44"/>
      <c r="C179" s="45"/>
      <c r="D179" s="45"/>
      <c r="E179" s="38" t="s">
        <v>355</v>
      </c>
      <c r="F179" s="45"/>
      <c r="G179" s="45"/>
      <c r="H179" s="45"/>
      <c r="I179" s="45"/>
      <c r="J179" s="46"/>
    </row>
    <row r="180">
      <c r="A180" s="36" t="s">
        <v>40</v>
      </c>
      <c r="B180" s="36">
        <v>40</v>
      </c>
      <c r="C180" s="37" t="s">
        <v>356</v>
      </c>
      <c r="D180" s="36" t="s">
        <v>42</v>
      </c>
      <c r="E180" s="38" t="s">
        <v>357</v>
      </c>
      <c r="F180" s="39" t="s">
        <v>126</v>
      </c>
      <c r="G180" s="40">
        <v>17.460000000000001</v>
      </c>
      <c r="H180" s="41">
        <v>0</v>
      </c>
      <c r="I180" s="42">
        <f>ROUND(G180*H180,P4)</f>
        <v>0</v>
      </c>
      <c r="J180" s="36"/>
      <c r="O180" s="43">
        <f>I180*0.21</f>
        <v>0</v>
      </c>
      <c r="P180">
        <v>3</v>
      </c>
    </row>
    <row r="181">
      <c r="A181" s="36" t="s">
        <v>45</v>
      </c>
      <c r="B181" s="44"/>
      <c r="C181" s="45"/>
      <c r="D181" s="45"/>
      <c r="E181" s="38" t="s">
        <v>358</v>
      </c>
      <c r="F181" s="45"/>
      <c r="G181" s="45"/>
      <c r="H181" s="45"/>
      <c r="I181" s="45"/>
      <c r="J181" s="46"/>
    </row>
    <row r="182">
      <c r="A182" s="36" t="s">
        <v>102</v>
      </c>
      <c r="B182" s="44"/>
      <c r="C182" s="45"/>
      <c r="D182" s="45"/>
      <c r="E182" s="50" t="s">
        <v>359</v>
      </c>
      <c r="F182" s="45"/>
      <c r="G182" s="45"/>
      <c r="H182" s="45"/>
      <c r="I182" s="45"/>
      <c r="J182" s="46"/>
    </row>
    <row r="183" ht="409.5">
      <c r="A183" s="36" t="s">
        <v>47</v>
      </c>
      <c r="B183" s="44"/>
      <c r="C183" s="45"/>
      <c r="D183" s="45"/>
      <c r="E183" s="38" t="s">
        <v>360</v>
      </c>
      <c r="F183" s="45"/>
      <c r="G183" s="45"/>
      <c r="H183" s="45"/>
      <c r="I183" s="45"/>
      <c r="J183" s="46"/>
    </row>
    <row r="184">
      <c r="A184" s="36" t="s">
        <v>40</v>
      </c>
      <c r="B184" s="36">
        <v>41</v>
      </c>
      <c r="C184" s="37" t="s">
        <v>361</v>
      </c>
      <c r="D184" s="36" t="s">
        <v>42</v>
      </c>
      <c r="E184" s="38" t="s">
        <v>362</v>
      </c>
      <c r="F184" s="39" t="s">
        <v>126</v>
      </c>
      <c r="G184" s="40">
        <v>30</v>
      </c>
      <c r="H184" s="41">
        <v>0</v>
      </c>
      <c r="I184" s="42">
        <f>ROUND(G184*H184,P4)</f>
        <v>0</v>
      </c>
      <c r="J184" s="36"/>
      <c r="O184" s="43">
        <f>I184*0.21</f>
        <v>0</v>
      </c>
      <c r="P184">
        <v>3</v>
      </c>
    </row>
    <row r="185">
      <c r="A185" s="36" t="s">
        <v>45</v>
      </c>
      <c r="B185" s="44"/>
      <c r="C185" s="45"/>
      <c r="D185" s="45"/>
      <c r="E185" s="51" t="s">
        <v>42</v>
      </c>
      <c r="F185" s="45"/>
      <c r="G185" s="45"/>
      <c r="H185" s="45"/>
      <c r="I185" s="45"/>
      <c r="J185" s="46"/>
    </row>
    <row r="186">
      <c r="A186" s="36" t="s">
        <v>102</v>
      </c>
      <c r="B186" s="44"/>
      <c r="C186" s="45"/>
      <c r="D186" s="45"/>
      <c r="E186" s="50" t="s">
        <v>363</v>
      </c>
      <c r="F186" s="45"/>
      <c r="G186" s="45"/>
      <c r="H186" s="45"/>
      <c r="I186" s="45"/>
      <c r="J186" s="46"/>
    </row>
    <row r="187" ht="409.5">
      <c r="A187" s="36" t="s">
        <v>47</v>
      </c>
      <c r="B187" s="44"/>
      <c r="C187" s="45"/>
      <c r="D187" s="45"/>
      <c r="E187" s="38" t="s">
        <v>355</v>
      </c>
      <c r="F187" s="45"/>
      <c r="G187" s="45"/>
      <c r="H187" s="45"/>
      <c r="I187" s="45"/>
      <c r="J187" s="46"/>
    </row>
    <row r="188">
      <c r="A188" s="36" t="s">
        <v>40</v>
      </c>
      <c r="B188" s="36">
        <v>42</v>
      </c>
      <c r="C188" s="37" t="s">
        <v>364</v>
      </c>
      <c r="D188" s="36" t="s">
        <v>42</v>
      </c>
      <c r="E188" s="38" t="s">
        <v>365</v>
      </c>
      <c r="F188" s="39" t="s">
        <v>126</v>
      </c>
      <c r="G188" s="40">
        <v>51.899999999999999</v>
      </c>
      <c r="H188" s="41">
        <v>0</v>
      </c>
      <c r="I188" s="42">
        <f>ROUND(G188*H188,P4)</f>
        <v>0</v>
      </c>
      <c r="J188" s="36"/>
      <c r="O188" s="43">
        <f>I188*0.21</f>
        <v>0</v>
      </c>
      <c r="P188">
        <v>3</v>
      </c>
    </row>
    <row r="189">
      <c r="A189" s="36" t="s">
        <v>45</v>
      </c>
      <c r="B189" s="44"/>
      <c r="C189" s="45"/>
      <c r="D189" s="45"/>
      <c r="E189" s="51" t="s">
        <v>42</v>
      </c>
      <c r="F189" s="45"/>
      <c r="G189" s="45"/>
      <c r="H189" s="45"/>
      <c r="I189" s="45"/>
      <c r="J189" s="46"/>
    </row>
    <row r="190">
      <c r="A190" s="36" t="s">
        <v>102</v>
      </c>
      <c r="B190" s="44"/>
      <c r="C190" s="45"/>
      <c r="D190" s="45"/>
      <c r="E190" s="50" t="s">
        <v>366</v>
      </c>
      <c r="F190" s="45"/>
      <c r="G190" s="45"/>
      <c r="H190" s="45"/>
      <c r="I190" s="45"/>
      <c r="J190" s="46"/>
    </row>
    <row r="191" ht="75">
      <c r="A191" s="36" t="s">
        <v>47</v>
      </c>
      <c r="B191" s="44"/>
      <c r="C191" s="45"/>
      <c r="D191" s="45"/>
      <c r="E191" s="38" t="s">
        <v>367</v>
      </c>
      <c r="F191" s="45"/>
      <c r="G191" s="45"/>
      <c r="H191" s="45"/>
      <c r="I191" s="45"/>
      <c r="J191" s="46"/>
    </row>
    <row r="192">
      <c r="A192" s="30" t="s">
        <v>37</v>
      </c>
      <c r="B192" s="31"/>
      <c r="C192" s="32" t="s">
        <v>368</v>
      </c>
      <c r="D192" s="33"/>
      <c r="E192" s="30" t="s">
        <v>369</v>
      </c>
      <c r="F192" s="33"/>
      <c r="G192" s="33"/>
      <c r="H192" s="33"/>
      <c r="I192" s="34">
        <f>SUMIFS(I193:I257,A193:A257,"P")</f>
        <v>0</v>
      </c>
      <c r="J192" s="35"/>
    </row>
    <row r="193">
      <c r="A193" s="36" t="s">
        <v>40</v>
      </c>
      <c r="B193" s="36">
        <v>43</v>
      </c>
      <c r="C193" s="37" t="s">
        <v>370</v>
      </c>
      <c r="D193" s="36" t="s">
        <v>42</v>
      </c>
      <c r="E193" s="38" t="s">
        <v>371</v>
      </c>
      <c r="F193" s="39" t="s">
        <v>209</v>
      </c>
      <c r="G193" s="40">
        <v>46.280000000000001</v>
      </c>
      <c r="H193" s="41">
        <v>0</v>
      </c>
      <c r="I193" s="42">
        <f>ROUND(G193*H193,P4)</f>
        <v>0</v>
      </c>
      <c r="J193" s="36"/>
      <c r="O193" s="43">
        <f>I193*0.21</f>
        <v>0</v>
      </c>
      <c r="P193">
        <v>3</v>
      </c>
    </row>
    <row r="194">
      <c r="A194" s="36" t="s">
        <v>45</v>
      </c>
      <c r="B194" s="44"/>
      <c r="C194" s="45"/>
      <c r="D194" s="45"/>
      <c r="E194" s="51" t="s">
        <v>42</v>
      </c>
      <c r="F194" s="45"/>
      <c r="G194" s="45"/>
      <c r="H194" s="45"/>
      <c r="I194" s="45"/>
      <c r="J194" s="46"/>
    </row>
    <row r="195">
      <c r="A195" s="36" t="s">
        <v>102</v>
      </c>
      <c r="B195" s="44"/>
      <c r="C195" s="45"/>
      <c r="D195" s="45"/>
      <c r="E195" s="50" t="s">
        <v>372</v>
      </c>
      <c r="F195" s="45"/>
      <c r="G195" s="45"/>
      <c r="H195" s="45"/>
      <c r="I195" s="45"/>
      <c r="J195" s="46"/>
    </row>
    <row r="196" ht="150">
      <c r="A196" s="36" t="s">
        <v>47</v>
      </c>
      <c r="B196" s="44"/>
      <c r="C196" s="45"/>
      <c r="D196" s="45"/>
      <c r="E196" s="38" t="s">
        <v>373</v>
      </c>
      <c r="F196" s="45"/>
      <c r="G196" s="45"/>
      <c r="H196" s="45"/>
      <c r="I196" s="45"/>
      <c r="J196" s="46"/>
    </row>
    <row r="197" ht="30">
      <c r="A197" s="36" t="s">
        <v>40</v>
      </c>
      <c r="B197" s="36">
        <v>44</v>
      </c>
      <c r="C197" s="37" t="s">
        <v>374</v>
      </c>
      <c r="D197" s="36" t="s">
        <v>42</v>
      </c>
      <c r="E197" s="38" t="s">
        <v>375</v>
      </c>
      <c r="F197" s="39" t="s">
        <v>209</v>
      </c>
      <c r="G197" s="40">
        <v>23.100000000000001</v>
      </c>
      <c r="H197" s="41">
        <v>0</v>
      </c>
      <c r="I197" s="42">
        <f>ROUND(G197*H197,P4)</f>
        <v>0</v>
      </c>
      <c r="J197" s="36"/>
      <c r="O197" s="43">
        <f>I197*0.21</f>
        <v>0</v>
      </c>
      <c r="P197">
        <v>3</v>
      </c>
    </row>
    <row r="198">
      <c r="A198" s="36" t="s">
        <v>45</v>
      </c>
      <c r="B198" s="44"/>
      <c r="C198" s="45"/>
      <c r="D198" s="45"/>
      <c r="E198" s="51"/>
      <c r="F198" s="45"/>
      <c r="G198" s="45"/>
      <c r="H198" s="45"/>
      <c r="I198" s="45"/>
      <c r="J198" s="46"/>
    </row>
    <row r="199">
      <c r="A199" s="36" t="s">
        <v>102</v>
      </c>
      <c r="B199" s="44"/>
      <c r="C199" s="45"/>
      <c r="D199" s="45"/>
      <c r="E199" s="50" t="s">
        <v>376</v>
      </c>
      <c r="F199" s="45"/>
      <c r="G199" s="45"/>
      <c r="H199" s="45"/>
      <c r="I199" s="45"/>
      <c r="J199" s="46"/>
    </row>
    <row r="200" ht="60">
      <c r="A200" s="36" t="s">
        <v>47</v>
      </c>
      <c r="B200" s="44"/>
      <c r="C200" s="45"/>
      <c r="D200" s="45"/>
      <c r="E200" s="38" t="s">
        <v>377</v>
      </c>
      <c r="F200" s="45"/>
      <c r="G200" s="45"/>
      <c r="H200" s="45"/>
      <c r="I200" s="45"/>
      <c r="J200" s="46"/>
    </row>
    <row r="201">
      <c r="A201" s="36" t="s">
        <v>40</v>
      </c>
      <c r="B201" s="36">
        <v>45</v>
      </c>
      <c r="C201" s="37" t="s">
        <v>378</v>
      </c>
      <c r="D201" s="36" t="s">
        <v>42</v>
      </c>
      <c r="E201" s="38" t="s">
        <v>379</v>
      </c>
      <c r="F201" s="39" t="s">
        <v>209</v>
      </c>
      <c r="G201" s="40">
        <v>188.62</v>
      </c>
      <c r="H201" s="41">
        <v>0</v>
      </c>
      <c r="I201" s="42">
        <f>ROUND(G201*H201,P4)</f>
        <v>0</v>
      </c>
      <c r="J201" s="36"/>
      <c r="O201" s="43">
        <f>I201*0.21</f>
        <v>0</v>
      </c>
      <c r="P201">
        <v>3</v>
      </c>
    </row>
    <row r="202">
      <c r="A202" s="36" t="s">
        <v>45</v>
      </c>
      <c r="B202" s="44"/>
      <c r="C202" s="45"/>
      <c r="D202" s="45"/>
      <c r="E202" s="51" t="s">
        <v>42</v>
      </c>
      <c r="F202" s="45"/>
      <c r="G202" s="45"/>
      <c r="H202" s="45"/>
      <c r="I202" s="45"/>
      <c r="J202" s="46"/>
    </row>
    <row r="203" ht="30">
      <c r="A203" s="36" t="s">
        <v>102</v>
      </c>
      <c r="B203" s="44"/>
      <c r="C203" s="45"/>
      <c r="D203" s="45"/>
      <c r="E203" s="50" t="s">
        <v>380</v>
      </c>
      <c r="F203" s="45"/>
      <c r="G203" s="45"/>
      <c r="H203" s="45"/>
      <c r="I203" s="45"/>
      <c r="J203" s="46"/>
    </row>
    <row r="204" ht="60">
      <c r="A204" s="36" t="s">
        <v>47</v>
      </c>
      <c r="B204" s="44"/>
      <c r="C204" s="45"/>
      <c r="D204" s="45"/>
      <c r="E204" s="38" t="s">
        <v>377</v>
      </c>
      <c r="F204" s="45"/>
      <c r="G204" s="45"/>
      <c r="H204" s="45"/>
      <c r="I204" s="45"/>
      <c r="J204" s="46"/>
    </row>
    <row r="205">
      <c r="A205" s="36" t="s">
        <v>40</v>
      </c>
      <c r="B205" s="36">
        <v>46</v>
      </c>
      <c r="C205" s="37" t="s">
        <v>381</v>
      </c>
      <c r="D205" s="36" t="s">
        <v>42</v>
      </c>
      <c r="E205" s="38" t="s">
        <v>382</v>
      </c>
      <c r="F205" s="39" t="s">
        <v>209</v>
      </c>
      <c r="G205" s="40">
        <v>23.100000000000001</v>
      </c>
      <c r="H205" s="41">
        <v>0</v>
      </c>
      <c r="I205" s="42">
        <f>ROUND(G205*H205,P4)</f>
        <v>0</v>
      </c>
      <c r="J205" s="36"/>
      <c r="O205" s="43">
        <f>I205*0.21</f>
        <v>0</v>
      </c>
      <c r="P205">
        <v>3</v>
      </c>
    </row>
    <row r="206">
      <c r="A206" s="36" t="s">
        <v>45</v>
      </c>
      <c r="B206" s="44"/>
      <c r="C206" s="45"/>
      <c r="D206" s="45"/>
      <c r="E206" s="51"/>
      <c r="F206" s="45"/>
      <c r="G206" s="45"/>
      <c r="H206" s="45"/>
      <c r="I206" s="45"/>
      <c r="J206" s="46"/>
    </row>
    <row r="207">
      <c r="A207" s="36" t="s">
        <v>102</v>
      </c>
      <c r="B207" s="44"/>
      <c r="C207" s="45"/>
      <c r="D207" s="45"/>
      <c r="E207" s="50" t="s">
        <v>376</v>
      </c>
      <c r="F207" s="45"/>
      <c r="G207" s="45"/>
      <c r="H207" s="45"/>
      <c r="I207" s="45"/>
      <c r="J207" s="46"/>
    </row>
    <row r="208" ht="60">
      <c r="A208" s="36" t="s">
        <v>47</v>
      </c>
      <c r="B208" s="44"/>
      <c r="C208" s="45"/>
      <c r="D208" s="45"/>
      <c r="E208" s="38" t="s">
        <v>377</v>
      </c>
      <c r="F208" s="45"/>
      <c r="G208" s="45"/>
      <c r="H208" s="45"/>
      <c r="I208" s="45"/>
      <c r="J208" s="46"/>
    </row>
    <row r="209">
      <c r="A209" s="36" t="s">
        <v>40</v>
      </c>
      <c r="B209" s="36">
        <v>47</v>
      </c>
      <c r="C209" s="37" t="s">
        <v>383</v>
      </c>
      <c r="D209" s="36" t="s">
        <v>42</v>
      </c>
      <c r="E209" s="38" t="s">
        <v>384</v>
      </c>
      <c r="F209" s="39" t="s">
        <v>209</v>
      </c>
      <c r="G209" s="40">
        <v>198.47499999999999</v>
      </c>
      <c r="H209" s="41">
        <v>0</v>
      </c>
      <c r="I209" s="42">
        <f>ROUND(G209*H209,P4)</f>
        <v>0</v>
      </c>
      <c r="J209" s="36"/>
      <c r="O209" s="43">
        <f>I209*0.21</f>
        <v>0</v>
      </c>
      <c r="P209">
        <v>3</v>
      </c>
    </row>
    <row r="210">
      <c r="A210" s="36" t="s">
        <v>45</v>
      </c>
      <c r="B210" s="44"/>
      <c r="C210" s="45"/>
      <c r="D210" s="45"/>
      <c r="E210" s="51"/>
      <c r="F210" s="45"/>
      <c r="G210" s="45"/>
      <c r="H210" s="45"/>
      <c r="I210" s="45"/>
      <c r="J210" s="46"/>
    </row>
    <row r="211">
      <c r="A211" s="36" t="s">
        <v>102</v>
      </c>
      <c r="B211" s="44"/>
      <c r="C211" s="45"/>
      <c r="D211" s="45"/>
      <c r="E211" s="50" t="s">
        <v>385</v>
      </c>
      <c r="F211" s="45"/>
      <c r="G211" s="45"/>
      <c r="H211" s="45"/>
      <c r="I211" s="45"/>
      <c r="J211" s="46"/>
    </row>
    <row r="212" ht="75">
      <c r="A212" s="36" t="s">
        <v>47</v>
      </c>
      <c r="B212" s="44"/>
      <c r="C212" s="45"/>
      <c r="D212" s="45"/>
      <c r="E212" s="38" t="s">
        <v>386</v>
      </c>
      <c r="F212" s="45"/>
      <c r="G212" s="45"/>
      <c r="H212" s="45"/>
      <c r="I212" s="45"/>
      <c r="J212" s="46"/>
    </row>
    <row r="213">
      <c r="A213" s="36" t="s">
        <v>40</v>
      </c>
      <c r="B213" s="36">
        <v>48</v>
      </c>
      <c r="C213" s="37" t="s">
        <v>387</v>
      </c>
      <c r="D213" s="36" t="s">
        <v>42</v>
      </c>
      <c r="E213" s="38" t="s">
        <v>388</v>
      </c>
      <c r="F213" s="39" t="s">
        <v>209</v>
      </c>
      <c r="G213" s="40">
        <v>198.47499999999999</v>
      </c>
      <c r="H213" s="41">
        <v>0</v>
      </c>
      <c r="I213" s="42">
        <f>ROUND(G213*H213,P4)</f>
        <v>0</v>
      </c>
      <c r="J213" s="36"/>
      <c r="O213" s="43">
        <f>I213*0.21</f>
        <v>0</v>
      </c>
      <c r="P213">
        <v>3</v>
      </c>
    </row>
    <row r="214">
      <c r="A214" s="36" t="s">
        <v>45</v>
      </c>
      <c r="B214" s="44"/>
      <c r="C214" s="45"/>
      <c r="D214" s="45"/>
      <c r="E214" s="51"/>
      <c r="F214" s="45"/>
      <c r="G214" s="45"/>
      <c r="H214" s="45"/>
      <c r="I214" s="45"/>
      <c r="J214" s="46"/>
    </row>
    <row r="215" ht="75">
      <c r="A215" s="36" t="s">
        <v>47</v>
      </c>
      <c r="B215" s="44"/>
      <c r="C215" s="45"/>
      <c r="D215" s="45"/>
      <c r="E215" s="38" t="s">
        <v>386</v>
      </c>
      <c r="F215" s="45"/>
      <c r="G215" s="45"/>
      <c r="H215" s="45"/>
      <c r="I215" s="45"/>
      <c r="J215" s="46"/>
    </row>
    <row r="216">
      <c r="A216" s="36" t="s">
        <v>40</v>
      </c>
      <c r="B216" s="36">
        <v>49</v>
      </c>
      <c r="C216" s="37" t="s">
        <v>389</v>
      </c>
      <c r="D216" s="36" t="s">
        <v>42</v>
      </c>
      <c r="E216" s="38" t="s">
        <v>390</v>
      </c>
      <c r="F216" s="39" t="s">
        <v>209</v>
      </c>
      <c r="G216" s="40">
        <v>23.100000000000001</v>
      </c>
      <c r="H216" s="41">
        <v>0</v>
      </c>
      <c r="I216" s="42">
        <f>ROUND(G216*H216,P4)</f>
        <v>0</v>
      </c>
      <c r="J216" s="36"/>
      <c r="O216" s="43">
        <f>I216*0.21</f>
        <v>0</v>
      </c>
      <c r="P216">
        <v>3</v>
      </c>
    </row>
    <row r="217">
      <c r="A217" s="36" t="s">
        <v>45</v>
      </c>
      <c r="B217" s="44"/>
      <c r="C217" s="45"/>
      <c r="D217" s="45"/>
      <c r="E217" s="51"/>
      <c r="F217" s="45"/>
      <c r="G217" s="45"/>
      <c r="H217" s="45"/>
      <c r="I217" s="45"/>
      <c r="J217" s="46"/>
    </row>
    <row r="218">
      <c r="A218" s="36" t="s">
        <v>102</v>
      </c>
      <c r="B218" s="44"/>
      <c r="C218" s="45"/>
      <c r="D218" s="45"/>
      <c r="E218" s="50" t="s">
        <v>391</v>
      </c>
      <c r="F218" s="45"/>
      <c r="G218" s="45"/>
      <c r="H218" s="45"/>
      <c r="I218" s="45"/>
      <c r="J218" s="46"/>
    </row>
    <row r="219" ht="165">
      <c r="A219" s="36" t="s">
        <v>47</v>
      </c>
      <c r="B219" s="44"/>
      <c r="C219" s="45"/>
      <c r="D219" s="45"/>
      <c r="E219" s="38" t="s">
        <v>392</v>
      </c>
      <c r="F219" s="45"/>
      <c r="G219" s="45"/>
      <c r="H219" s="45"/>
      <c r="I219" s="45"/>
      <c r="J219" s="46"/>
    </row>
    <row r="220">
      <c r="A220" s="36" t="s">
        <v>40</v>
      </c>
      <c r="B220" s="36">
        <v>50</v>
      </c>
      <c r="C220" s="37" t="s">
        <v>393</v>
      </c>
      <c r="D220" s="36" t="s">
        <v>42</v>
      </c>
      <c r="E220" s="38" t="s">
        <v>394</v>
      </c>
      <c r="F220" s="39" t="s">
        <v>209</v>
      </c>
      <c r="G220" s="40">
        <v>198.47499999999999</v>
      </c>
      <c r="H220" s="41">
        <v>0</v>
      </c>
      <c r="I220" s="42">
        <f>ROUND(G220*H220,P4)</f>
        <v>0</v>
      </c>
      <c r="J220" s="36"/>
      <c r="O220" s="43">
        <f>I220*0.21</f>
        <v>0</v>
      </c>
      <c r="P220">
        <v>3</v>
      </c>
    </row>
    <row r="221">
      <c r="A221" s="36" t="s">
        <v>45</v>
      </c>
      <c r="B221" s="44"/>
      <c r="C221" s="45"/>
      <c r="D221" s="45"/>
      <c r="E221" s="51" t="s">
        <v>42</v>
      </c>
      <c r="F221" s="45"/>
      <c r="G221" s="45"/>
      <c r="H221" s="45"/>
      <c r="I221" s="45"/>
      <c r="J221" s="46"/>
    </row>
    <row r="222">
      <c r="A222" s="36" t="s">
        <v>102</v>
      </c>
      <c r="B222" s="44"/>
      <c r="C222" s="45"/>
      <c r="D222" s="45"/>
      <c r="E222" s="50" t="s">
        <v>395</v>
      </c>
      <c r="F222" s="45"/>
      <c r="G222" s="45"/>
      <c r="H222" s="45"/>
      <c r="I222" s="45"/>
      <c r="J222" s="46"/>
    </row>
    <row r="223" ht="195">
      <c r="A223" s="36" t="s">
        <v>47</v>
      </c>
      <c r="B223" s="44"/>
      <c r="C223" s="45"/>
      <c r="D223" s="45"/>
      <c r="E223" s="38" t="s">
        <v>396</v>
      </c>
      <c r="F223" s="45"/>
      <c r="G223" s="45"/>
      <c r="H223" s="45"/>
      <c r="I223" s="45"/>
      <c r="J223" s="46"/>
    </row>
    <row r="224">
      <c r="A224" s="36" t="s">
        <v>40</v>
      </c>
      <c r="B224" s="36">
        <v>51</v>
      </c>
      <c r="C224" s="37" t="s">
        <v>397</v>
      </c>
      <c r="D224" s="36" t="s">
        <v>42</v>
      </c>
      <c r="E224" s="38" t="s">
        <v>398</v>
      </c>
      <c r="F224" s="39" t="s">
        <v>209</v>
      </c>
      <c r="G224" s="40">
        <v>128.61000000000001</v>
      </c>
      <c r="H224" s="41">
        <v>0</v>
      </c>
      <c r="I224" s="42">
        <f>ROUND(G224*H224,P4)</f>
        <v>0</v>
      </c>
      <c r="J224" s="36"/>
      <c r="O224" s="43">
        <f>I224*0.21</f>
        <v>0</v>
      </c>
      <c r="P224">
        <v>3</v>
      </c>
    </row>
    <row r="225">
      <c r="A225" s="36" t="s">
        <v>45</v>
      </c>
      <c r="B225" s="44"/>
      <c r="C225" s="45"/>
      <c r="D225" s="45"/>
      <c r="E225" s="51" t="s">
        <v>42</v>
      </c>
      <c r="F225" s="45"/>
      <c r="G225" s="45"/>
      <c r="H225" s="45"/>
      <c r="I225" s="45"/>
      <c r="J225" s="46"/>
    </row>
    <row r="226">
      <c r="A226" s="36" t="s">
        <v>102</v>
      </c>
      <c r="B226" s="44"/>
      <c r="C226" s="45"/>
      <c r="D226" s="45"/>
      <c r="E226" s="50" t="s">
        <v>399</v>
      </c>
      <c r="F226" s="45"/>
      <c r="G226" s="45"/>
      <c r="H226" s="45"/>
      <c r="I226" s="45"/>
      <c r="J226" s="46"/>
    </row>
    <row r="227" ht="165">
      <c r="A227" s="36" t="s">
        <v>47</v>
      </c>
      <c r="B227" s="44"/>
      <c r="C227" s="45"/>
      <c r="D227" s="45"/>
      <c r="E227" s="38" t="s">
        <v>392</v>
      </c>
      <c r="F227" s="45"/>
      <c r="G227" s="45"/>
      <c r="H227" s="45"/>
      <c r="I227" s="45"/>
      <c r="J227" s="46"/>
    </row>
    <row r="228">
      <c r="A228" s="36" t="s">
        <v>40</v>
      </c>
      <c r="B228" s="36">
        <v>52</v>
      </c>
      <c r="C228" s="37" t="s">
        <v>400</v>
      </c>
      <c r="D228" s="36" t="s">
        <v>401</v>
      </c>
      <c r="E228" s="38" t="s">
        <v>402</v>
      </c>
      <c r="F228" s="39" t="s">
        <v>209</v>
      </c>
      <c r="G228" s="40">
        <v>74.129999999999995</v>
      </c>
      <c r="H228" s="41">
        <v>0</v>
      </c>
      <c r="I228" s="42">
        <f>ROUND(G228*H228,P4)</f>
        <v>0</v>
      </c>
      <c r="J228" s="36"/>
      <c r="O228" s="43">
        <f>I228*0.21</f>
        <v>0</v>
      </c>
      <c r="P228">
        <v>3</v>
      </c>
    </row>
    <row r="229" ht="30">
      <c r="A229" s="36" t="s">
        <v>45</v>
      </c>
      <c r="B229" s="44"/>
      <c r="C229" s="45"/>
      <c r="D229" s="45"/>
      <c r="E229" s="38" t="s">
        <v>403</v>
      </c>
      <c r="F229" s="45"/>
      <c r="G229" s="45"/>
      <c r="H229" s="45"/>
      <c r="I229" s="45"/>
      <c r="J229" s="46"/>
    </row>
    <row r="230">
      <c r="A230" s="36" t="s">
        <v>102</v>
      </c>
      <c r="B230" s="44"/>
      <c r="C230" s="45"/>
      <c r="D230" s="45"/>
      <c r="E230" s="50" t="s">
        <v>404</v>
      </c>
      <c r="F230" s="45"/>
      <c r="G230" s="45"/>
      <c r="H230" s="45"/>
      <c r="I230" s="45"/>
      <c r="J230" s="46"/>
    </row>
    <row r="231">
      <c r="A231" s="36" t="s">
        <v>102</v>
      </c>
      <c r="B231" s="44"/>
      <c r="C231" s="45"/>
      <c r="D231" s="45"/>
      <c r="E231" s="50" t="s">
        <v>405</v>
      </c>
      <c r="F231" s="45"/>
      <c r="G231" s="45"/>
      <c r="H231" s="45"/>
      <c r="I231" s="45"/>
      <c r="J231" s="46"/>
    </row>
    <row r="232">
      <c r="A232" s="36" t="s">
        <v>102</v>
      </c>
      <c r="B232" s="44"/>
      <c r="C232" s="45"/>
      <c r="D232" s="45"/>
      <c r="E232" s="50" t="s">
        <v>406</v>
      </c>
      <c r="F232" s="45"/>
      <c r="G232" s="45"/>
      <c r="H232" s="45"/>
      <c r="I232" s="45"/>
      <c r="J232" s="46"/>
    </row>
    <row r="233">
      <c r="A233" s="36" t="s">
        <v>102</v>
      </c>
      <c r="B233" s="44"/>
      <c r="C233" s="45"/>
      <c r="D233" s="45"/>
      <c r="E233" s="50" t="s">
        <v>407</v>
      </c>
      <c r="F233" s="45"/>
      <c r="G233" s="45"/>
      <c r="H233" s="45"/>
      <c r="I233" s="45"/>
      <c r="J233" s="46"/>
    </row>
    <row r="234" ht="225">
      <c r="A234" s="36" t="s">
        <v>47</v>
      </c>
      <c r="B234" s="44"/>
      <c r="C234" s="45"/>
      <c r="D234" s="45"/>
      <c r="E234" s="38" t="s">
        <v>408</v>
      </c>
      <c r="F234" s="45"/>
      <c r="G234" s="45"/>
      <c r="H234" s="45"/>
      <c r="I234" s="45"/>
      <c r="J234" s="46"/>
    </row>
    <row r="235">
      <c r="A235" s="36" t="s">
        <v>40</v>
      </c>
      <c r="B235" s="36">
        <v>53</v>
      </c>
      <c r="C235" s="37" t="s">
        <v>400</v>
      </c>
      <c r="D235" s="36" t="s">
        <v>409</v>
      </c>
      <c r="E235" s="38" t="s">
        <v>402</v>
      </c>
      <c r="F235" s="39" t="s">
        <v>209</v>
      </c>
      <c r="G235" s="40">
        <v>119.76000000000001</v>
      </c>
      <c r="H235" s="41">
        <v>0</v>
      </c>
      <c r="I235" s="42">
        <f>ROUND(G235*H235,P4)</f>
        <v>0</v>
      </c>
      <c r="J235" s="36"/>
      <c r="O235" s="43">
        <f>I235*0.21</f>
        <v>0</v>
      </c>
      <c r="P235">
        <v>3</v>
      </c>
    </row>
    <row r="236" ht="30">
      <c r="A236" s="36" t="s">
        <v>45</v>
      </c>
      <c r="B236" s="44"/>
      <c r="C236" s="45"/>
      <c r="D236" s="45"/>
      <c r="E236" s="38" t="s">
        <v>410</v>
      </c>
      <c r="F236" s="45"/>
      <c r="G236" s="45"/>
      <c r="H236" s="45"/>
      <c r="I236" s="45"/>
      <c r="J236" s="46"/>
    </row>
    <row r="237">
      <c r="A237" s="36" t="s">
        <v>102</v>
      </c>
      <c r="B237" s="44"/>
      <c r="C237" s="45"/>
      <c r="D237" s="45"/>
      <c r="E237" s="50" t="s">
        <v>411</v>
      </c>
      <c r="F237" s="45"/>
      <c r="G237" s="45"/>
      <c r="H237" s="45"/>
      <c r="I237" s="45"/>
      <c r="J237" s="46"/>
    </row>
    <row r="238">
      <c r="A238" s="36" t="s">
        <v>102</v>
      </c>
      <c r="B238" s="44"/>
      <c r="C238" s="45"/>
      <c r="D238" s="45"/>
      <c r="E238" s="50" t="s">
        <v>412</v>
      </c>
      <c r="F238" s="45"/>
      <c r="G238" s="45"/>
      <c r="H238" s="45"/>
      <c r="I238" s="45"/>
      <c r="J238" s="46"/>
    </row>
    <row r="239">
      <c r="A239" s="36" t="s">
        <v>102</v>
      </c>
      <c r="B239" s="44"/>
      <c r="C239" s="45"/>
      <c r="D239" s="45"/>
      <c r="E239" s="50" t="s">
        <v>413</v>
      </c>
      <c r="F239" s="45"/>
      <c r="G239" s="45"/>
      <c r="H239" s="45"/>
      <c r="I239" s="45"/>
      <c r="J239" s="46"/>
    </row>
    <row r="240">
      <c r="A240" s="36" t="s">
        <v>102</v>
      </c>
      <c r="B240" s="44"/>
      <c r="C240" s="45"/>
      <c r="D240" s="45"/>
      <c r="E240" s="50" t="s">
        <v>414</v>
      </c>
      <c r="F240" s="45"/>
      <c r="G240" s="45"/>
      <c r="H240" s="45"/>
      <c r="I240" s="45"/>
      <c r="J240" s="46"/>
    </row>
    <row r="241" ht="225">
      <c r="A241" s="36" t="s">
        <v>47</v>
      </c>
      <c r="B241" s="44"/>
      <c r="C241" s="45"/>
      <c r="D241" s="45"/>
      <c r="E241" s="38" t="s">
        <v>408</v>
      </c>
      <c r="F241" s="45"/>
      <c r="G241" s="45"/>
      <c r="H241" s="45"/>
      <c r="I241" s="45"/>
      <c r="J241" s="46"/>
    </row>
    <row r="242">
      <c r="A242" s="36" t="s">
        <v>40</v>
      </c>
      <c r="B242" s="36">
        <v>54</v>
      </c>
      <c r="C242" s="37" t="s">
        <v>415</v>
      </c>
      <c r="D242" s="36" t="s">
        <v>416</v>
      </c>
      <c r="E242" s="38" t="s">
        <v>417</v>
      </c>
      <c r="F242" s="39" t="s">
        <v>209</v>
      </c>
      <c r="G242" s="40">
        <v>132.99000000000001</v>
      </c>
      <c r="H242" s="41">
        <v>0</v>
      </c>
      <c r="I242" s="42">
        <f>ROUND(G242*H242,P4)</f>
        <v>0</v>
      </c>
      <c r="J242" s="36"/>
      <c r="O242" s="43">
        <f>I242*0.21</f>
        <v>0</v>
      </c>
      <c r="P242">
        <v>3</v>
      </c>
    </row>
    <row r="243" ht="30">
      <c r="A243" s="36" t="s">
        <v>45</v>
      </c>
      <c r="B243" s="44"/>
      <c r="C243" s="45"/>
      <c r="D243" s="45"/>
      <c r="E243" s="38" t="s">
        <v>418</v>
      </c>
      <c r="F243" s="45"/>
      <c r="G243" s="45"/>
      <c r="H243" s="45"/>
      <c r="I243" s="45"/>
      <c r="J243" s="46"/>
    </row>
    <row r="244">
      <c r="A244" s="36" t="s">
        <v>102</v>
      </c>
      <c r="B244" s="44"/>
      <c r="C244" s="45"/>
      <c r="D244" s="45"/>
      <c r="E244" s="50" t="s">
        <v>419</v>
      </c>
      <c r="F244" s="45"/>
      <c r="G244" s="45"/>
      <c r="H244" s="45"/>
      <c r="I244" s="45"/>
      <c r="J244" s="46"/>
    </row>
    <row r="245" ht="225">
      <c r="A245" s="36" t="s">
        <v>47</v>
      </c>
      <c r="B245" s="44"/>
      <c r="C245" s="45"/>
      <c r="D245" s="45"/>
      <c r="E245" s="38" t="s">
        <v>408</v>
      </c>
      <c r="F245" s="45"/>
      <c r="G245" s="45"/>
      <c r="H245" s="45"/>
      <c r="I245" s="45"/>
      <c r="J245" s="46"/>
    </row>
    <row r="246">
      <c r="A246" s="36" t="s">
        <v>40</v>
      </c>
      <c r="B246" s="36">
        <v>55</v>
      </c>
      <c r="C246" s="37" t="s">
        <v>420</v>
      </c>
      <c r="D246" s="36" t="s">
        <v>42</v>
      </c>
      <c r="E246" s="38" t="s">
        <v>421</v>
      </c>
      <c r="F246" s="39" t="s">
        <v>209</v>
      </c>
      <c r="G246" s="40">
        <v>5.4299999999999997</v>
      </c>
      <c r="H246" s="41">
        <v>0</v>
      </c>
      <c r="I246" s="42">
        <f>ROUND(G246*H246,P4)</f>
        <v>0</v>
      </c>
      <c r="J246" s="36"/>
      <c r="O246" s="43">
        <f>I246*0.21</f>
        <v>0</v>
      </c>
      <c r="P246">
        <v>3</v>
      </c>
    </row>
    <row r="247">
      <c r="A247" s="36" t="s">
        <v>45</v>
      </c>
      <c r="B247" s="44"/>
      <c r="C247" s="45"/>
      <c r="D247" s="45"/>
      <c r="E247" s="38" t="s">
        <v>422</v>
      </c>
      <c r="F247" s="45"/>
      <c r="G247" s="45"/>
      <c r="H247" s="45"/>
      <c r="I247" s="45"/>
      <c r="J247" s="46"/>
    </row>
    <row r="248">
      <c r="A248" s="36" t="s">
        <v>102</v>
      </c>
      <c r="B248" s="44"/>
      <c r="C248" s="45"/>
      <c r="D248" s="45"/>
      <c r="E248" s="50" t="s">
        <v>423</v>
      </c>
      <c r="F248" s="45"/>
      <c r="G248" s="45"/>
      <c r="H248" s="45"/>
      <c r="I248" s="45"/>
      <c r="J248" s="46"/>
    </row>
    <row r="249" ht="195">
      <c r="A249" s="36" t="s">
        <v>47</v>
      </c>
      <c r="B249" s="44"/>
      <c r="C249" s="45"/>
      <c r="D249" s="45"/>
      <c r="E249" s="38" t="s">
        <v>424</v>
      </c>
      <c r="F249" s="45"/>
      <c r="G249" s="45"/>
      <c r="H249" s="45"/>
      <c r="I249" s="45"/>
      <c r="J249" s="46"/>
    </row>
    <row r="250">
      <c r="A250" s="36" t="s">
        <v>40</v>
      </c>
      <c r="B250" s="36">
        <v>56</v>
      </c>
      <c r="C250" s="37" t="s">
        <v>425</v>
      </c>
      <c r="D250" s="36" t="s">
        <v>42</v>
      </c>
      <c r="E250" s="38" t="s">
        <v>426</v>
      </c>
      <c r="F250" s="39" t="s">
        <v>209</v>
      </c>
      <c r="G250" s="40">
        <v>37.200000000000003</v>
      </c>
      <c r="H250" s="41">
        <v>0</v>
      </c>
      <c r="I250" s="42">
        <f>ROUND(G250*H250,P4)</f>
        <v>0</v>
      </c>
      <c r="J250" s="36"/>
      <c r="O250" s="43">
        <f>I250*0.21</f>
        <v>0</v>
      </c>
      <c r="P250">
        <v>3</v>
      </c>
    </row>
    <row r="251">
      <c r="A251" s="36" t="s">
        <v>45</v>
      </c>
      <c r="B251" s="44"/>
      <c r="C251" s="45"/>
      <c r="D251" s="45"/>
      <c r="E251" s="38" t="s">
        <v>427</v>
      </c>
      <c r="F251" s="45"/>
      <c r="G251" s="45"/>
      <c r="H251" s="45"/>
      <c r="I251" s="45"/>
      <c r="J251" s="46"/>
    </row>
    <row r="252">
      <c r="A252" s="36" t="s">
        <v>102</v>
      </c>
      <c r="B252" s="44"/>
      <c r="C252" s="45"/>
      <c r="D252" s="45"/>
      <c r="E252" s="50" t="s">
        <v>428</v>
      </c>
      <c r="F252" s="45"/>
      <c r="G252" s="45"/>
      <c r="H252" s="45"/>
      <c r="I252" s="45"/>
      <c r="J252" s="46"/>
    </row>
    <row r="253" ht="225">
      <c r="A253" s="36" t="s">
        <v>47</v>
      </c>
      <c r="B253" s="44"/>
      <c r="C253" s="45"/>
      <c r="D253" s="45"/>
      <c r="E253" s="38" t="s">
        <v>408</v>
      </c>
      <c r="F253" s="45"/>
      <c r="G253" s="45"/>
      <c r="H253" s="45"/>
      <c r="I253" s="45"/>
      <c r="J253" s="46"/>
    </row>
    <row r="254">
      <c r="A254" s="36" t="s">
        <v>40</v>
      </c>
      <c r="B254" s="36">
        <v>57</v>
      </c>
      <c r="C254" s="37" t="s">
        <v>429</v>
      </c>
      <c r="D254" s="36" t="s">
        <v>42</v>
      </c>
      <c r="E254" s="38" t="s">
        <v>430</v>
      </c>
      <c r="F254" s="39" t="s">
        <v>159</v>
      </c>
      <c r="G254" s="40">
        <v>51.799999999999997</v>
      </c>
      <c r="H254" s="41">
        <v>0</v>
      </c>
      <c r="I254" s="42">
        <f>ROUND(G254*H254,P4)</f>
        <v>0</v>
      </c>
      <c r="J254" s="36"/>
      <c r="O254" s="43">
        <f>I254*0.21</f>
        <v>0</v>
      </c>
      <c r="P254">
        <v>3</v>
      </c>
    </row>
    <row r="255">
      <c r="A255" s="36" t="s">
        <v>45</v>
      </c>
      <c r="B255" s="44"/>
      <c r="C255" s="45"/>
      <c r="D255" s="45"/>
      <c r="E255" s="51" t="s">
        <v>42</v>
      </c>
      <c r="F255" s="45"/>
      <c r="G255" s="45"/>
      <c r="H255" s="45"/>
      <c r="I255" s="45"/>
      <c r="J255" s="46"/>
    </row>
    <row r="256">
      <c r="A256" s="36" t="s">
        <v>102</v>
      </c>
      <c r="B256" s="44"/>
      <c r="C256" s="45"/>
      <c r="D256" s="45"/>
      <c r="E256" s="50" t="s">
        <v>431</v>
      </c>
      <c r="F256" s="45"/>
      <c r="G256" s="45"/>
      <c r="H256" s="45"/>
      <c r="I256" s="45"/>
      <c r="J256" s="46"/>
    </row>
    <row r="257" ht="45">
      <c r="A257" s="36" t="s">
        <v>47</v>
      </c>
      <c r="B257" s="44"/>
      <c r="C257" s="45"/>
      <c r="D257" s="45"/>
      <c r="E257" s="38" t="s">
        <v>432</v>
      </c>
      <c r="F257" s="45"/>
      <c r="G257" s="45"/>
      <c r="H257" s="45"/>
      <c r="I257" s="45"/>
      <c r="J257" s="46"/>
    </row>
    <row r="258">
      <c r="A258" s="30" t="s">
        <v>37</v>
      </c>
      <c r="B258" s="31"/>
      <c r="C258" s="32" t="s">
        <v>433</v>
      </c>
      <c r="D258" s="33"/>
      <c r="E258" s="30" t="s">
        <v>434</v>
      </c>
      <c r="F258" s="33"/>
      <c r="G258" s="33"/>
      <c r="H258" s="33"/>
      <c r="I258" s="34">
        <f>SUMIFS(I259:I266,A259:A266,"P")</f>
        <v>0</v>
      </c>
      <c r="J258" s="35"/>
    </row>
    <row r="259">
      <c r="A259" s="36" t="s">
        <v>40</v>
      </c>
      <c r="B259" s="36">
        <v>58</v>
      </c>
      <c r="C259" s="37" t="s">
        <v>435</v>
      </c>
      <c r="D259" s="36" t="s">
        <v>42</v>
      </c>
      <c r="E259" s="38" t="s">
        <v>436</v>
      </c>
      <c r="F259" s="39" t="s">
        <v>209</v>
      </c>
      <c r="G259" s="40">
        <v>27.16</v>
      </c>
      <c r="H259" s="41">
        <v>0</v>
      </c>
      <c r="I259" s="42">
        <f>ROUND(G259*H259,P4)</f>
        <v>0</v>
      </c>
      <c r="J259" s="36"/>
      <c r="O259" s="43">
        <f>I259*0.21</f>
        <v>0</v>
      </c>
      <c r="P259">
        <v>3</v>
      </c>
    </row>
    <row r="260">
      <c r="A260" s="36" t="s">
        <v>45</v>
      </c>
      <c r="B260" s="44"/>
      <c r="C260" s="45"/>
      <c r="D260" s="45"/>
      <c r="E260" s="38" t="s">
        <v>437</v>
      </c>
      <c r="F260" s="45"/>
      <c r="G260" s="45"/>
      <c r="H260" s="45"/>
      <c r="I260" s="45"/>
      <c r="J260" s="46"/>
    </row>
    <row r="261">
      <c r="A261" s="36" t="s">
        <v>102</v>
      </c>
      <c r="B261" s="44"/>
      <c r="C261" s="45"/>
      <c r="D261" s="45"/>
      <c r="E261" s="50" t="s">
        <v>438</v>
      </c>
      <c r="F261" s="45"/>
      <c r="G261" s="45"/>
      <c r="H261" s="45"/>
      <c r="I261" s="45"/>
      <c r="J261" s="46"/>
    </row>
    <row r="262" ht="30">
      <c r="A262" s="36" t="s">
        <v>47</v>
      </c>
      <c r="B262" s="44"/>
      <c r="C262" s="45"/>
      <c r="D262" s="45"/>
      <c r="E262" s="38" t="s">
        <v>439</v>
      </c>
      <c r="F262" s="45"/>
      <c r="G262" s="45"/>
      <c r="H262" s="45"/>
      <c r="I262" s="45"/>
      <c r="J262" s="46"/>
    </row>
    <row r="263">
      <c r="A263" s="36" t="s">
        <v>40</v>
      </c>
      <c r="B263" s="36">
        <v>59</v>
      </c>
      <c r="C263" s="37" t="s">
        <v>440</v>
      </c>
      <c r="D263" s="36" t="s">
        <v>42</v>
      </c>
      <c r="E263" s="38" t="s">
        <v>441</v>
      </c>
      <c r="F263" s="39" t="s">
        <v>209</v>
      </c>
      <c r="G263" s="40">
        <v>61.350000000000001</v>
      </c>
      <c r="H263" s="41">
        <v>0</v>
      </c>
      <c r="I263" s="42">
        <f>ROUND(G263*H263,P4)</f>
        <v>0</v>
      </c>
      <c r="J263" s="36"/>
      <c r="O263" s="43">
        <f>I263*0.21</f>
        <v>0</v>
      </c>
      <c r="P263">
        <v>3</v>
      </c>
    </row>
    <row r="264">
      <c r="A264" s="36" t="s">
        <v>45</v>
      </c>
      <c r="B264" s="44"/>
      <c r="C264" s="45"/>
      <c r="D264" s="45"/>
      <c r="E264" s="51" t="s">
        <v>42</v>
      </c>
      <c r="F264" s="45"/>
      <c r="G264" s="45"/>
      <c r="H264" s="45"/>
      <c r="I264" s="45"/>
      <c r="J264" s="46"/>
    </row>
    <row r="265">
      <c r="A265" s="36" t="s">
        <v>102</v>
      </c>
      <c r="B265" s="44"/>
      <c r="C265" s="45"/>
      <c r="D265" s="45"/>
      <c r="E265" s="50" t="s">
        <v>442</v>
      </c>
      <c r="F265" s="45"/>
      <c r="G265" s="45"/>
      <c r="H265" s="45"/>
      <c r="I265" s="45"/>
      <c r="J265" s="46"/>
    </row>
    <row r="266" ht="135">
      <c r="A266" s="36" t="s">
        <v>47</v>
      </c>
      <c r="B266" s="44"/>
      <c r="C266" s="45"/>
      <c r="D266" s="45"/>
      <c r="E266" s="38" t="s">
        <v>443</v>
      </c>
      <c r="F266" s="45"/>
      <c r="G266" s="45"/>
      <c r="H266" s="45"/>
      <c r="I266" s="45"/>
      <c r="J266" s="46"/>
    </row>
    <row r="267">
      <c r="A267" s="30" t="s">
        <v>37</v>
      </c>
      <c r="B267" s="31"/>
      <c r="C267" s="32" t="s">
        <v>444</v>
      </c>
      <c r="D267" s="33"/>
      <c r="E267" s="30" t="s">
        <v>445</v>
      </c>
      <c r="F267" s="33"/>
      <c r="G267" s="33"/>
      <c r="H267" s="33"/>
      <c r="I267" s="34">
        <f>SUMIFS(I268:I291,A268:A291,"P")</f>
        <v>0</v>
      </c>
      <c r="J267" s="35"/>
    </row>
    <row r="268" ht="30">
      <c r="A268" s="36" t="s">
        <v>40</v>
      </c>
      <c r="B268" s="36">
        <v>60</v>
      </c>
      <c r="C268" s="37" t="s">
        <v>446</v>
      </c>
      <c r="D268" s="36" t="s">
        <v>42</v>
      </c>
      <c r="E268" s="38" t="s">
        <v>447</v>
      </c>
      <c r="F268" s="39" t="s">
        <v>209</v>
      </c>
      <c r="G268" s="40">
        <v>132</v>
      </c>
      <c r="H268" s="41">
        <v>0</v>
      </c>
      <c r="I268" s="42">
        <f>ROUND(G268*H268,P4)</f>
        <v>0</v>
      </c>
      <c r="J268" s="36"/>
      <c r="O268" s="43">
        <f>I268*0.21</f>
        <v>0</v>
      </c>
      <c r="P268">
        <v>3</v>
      </c>
    </row>
    <row r="269">
      <c r="A269" s="36" t="s">
        <v>45</v>
      </c>
      <c r="B269" s="44"/>
      <c r="C269" s="45"/>
      <c r="D269" s="45"/>
      <c r="E269" s="38" t="s">
        <v>448</v>
      </c>
      <c r="F269" s="45"/>
      <c r="G269" s="45"/>
      <c r="H269" s="45"/>
      <c r="I269" s="45"/>
      <c r="J269" s="46"/>
    </row>
    <row r="270">
      <c r="A270" s="36" t="s">
        <v>102</v>
      </c>
      <c r="B270" s="44"/>
      <c r="C270" s="45"/>
      <c r="D270" s="45"/>
      <c r="E270" s="50" t="s">
        <v>449</v>
      </c>
      <c r="F270" s="45"/>
      <c r="G270" s="45"/>
      <c r="H270" s="45"/>
      <c r="I270" s="45"/>
      <c r="J270" s="46"/>
    </row>
    <row r="271" ht="270">
      <c r="A271" s="36" t="s">
        <v>47</v>
      </c>
      <c r="B271" s="44"/>
      <c r="C271" s="45"/>
      <c r="D271" s="45"/>
      <c r="E271" s="38" t="s">
        <v>450</v>
      </c>
      <c r="F271" s="45"/>
      <c r="G271" s="45"/>
      <c r="H271" s="45"/>
      <c r="I271" s="45"/>
      <c r="J271" s="46"/>
    </row>
    <row r="272" ht="30">
      <c r="A272" s="36" t="s">
        <v>40</v>
      </c>
      <c r="B272" s="36">
        <v>61</v>
      </c>
      <c r="C272" s="37" t="s">
        <v>451</v>
      </c>
      <c r="D272" s="36" t="s">
        <v>42</v>
      </c>
      <c r="E272" s="38" t="s">
        <v>452</v>
      </c>
      <c r="F272" s="39" t="s">
        <v>209</v>
      </c>
      <c r="G272" s="40">
        <v>132</v>
      </c>
      <c r="H272" s="41">
        <v>0</v>
      </c>
      <c r="I272" s="42">
        <f>ROUND(G272*H272,P4)</f>
        <v>0</v>
      </c>
      <c r="J272" s="36"/>
      <c r="O272" s="43">
        <f>I272*0.21</f>
        <v>0</v>
      </c>
      <c r="P272">
        <v>3</v>
      </c>
    </row>
    <row r="273">
      <c r="A273" s="36" t="s">
        <v>45</v>
      </c>
      <c r="B273" s="44"/>
      <c r="C273" s="45"/>
      <c r="D273" s="45"/>
      <c r="E273" s="51" t="s">
        <v>42</v>
      </c>
      <c r="F273" s="45"/>
      <c r="G273" s="45"/>
      <c r="H273" s="45"/>
      <c r="I273" s="45"/>
      <c r="J273" s="46"/>
    </row>
    <row r="274">
      <c r="A274" s="36" t="s">
        <v>102</v>
      </c>
      <c r="B274" s="44"/>
      <c r="C274" s="45"/>
      <c r="D274" s="45"/>
      <c r="E274" s="50" t="s">
        <v>453</v>
      </c>
      <c r="F274" s="45"/>
      <c r="G274" s="45"/>
      <c r="H274" s="45"/>
      <c r="I274" s="45"/>
      <c r="J274" s="46"/>
    </row>
    <row r="275" ht="270">
      <c r="A275" s="36" t="s">
        <v>47</v>
      </c>
      <c r="B275" s="44"/>
      <c r="C275" s="45"/>
      <c r="D275" s="45"/>
      <c r="E275" s="38" t="s">
        <v>450</v>
      </c>
      <c r="F275" s="45"/>
      <c r="G275" s="45"/>
      <c r="H275" s="45"/>
      <c r="I275" s="45"/>
      <c r="J275" s="46"/>
    </row>
    <row r="276">
      <c r="A276" s="36" t="s">
        <v>40</v>
      </c>
      <c r="B276" s="36">
        <v>62</v>
      </c>
      <c r="C276" s="37" t="s">
        <v>454</v>
      </c>
      <c r="D276" s="36" t="s">
        <v>42</v>
      </c>
      <c r="E276" s="38" t="s">
        <v>455</v>
      </c>
      <c r="F276" s="39" t="s">
        <v>209</v>
      </c>
      <c r="G276" s="40">
        <v>174.59999999999999</v>
      </c>
      <c r="H276" s="41">
        <v>0</v>
      </c>
      <c r="I276" s="42">
        <f>ROUND(G276*H276,P4)</f>
        <v>0</v>
      </c>
      <c r="J276" s="36"/>
      <c r="O276" s="43">
        <f>I276*0.21</f>
        <v>0</v>
      </c>
      <c r="P276">
        <v>3</v>
      </c>
    </row>
    <row r="277">
      <c r="A277" s="36" t="s">
        <v>45</v>
      </c>
      <c r="B277" s="44"/>
      <c r="C277" s="45"/>
      <c r="D277" s="45"/>
      <c r="E277" s="51" t="s">
        <v>42</v>
      </c>
      <c r="F277" s="45"/>
      <c r="G277" s="45"/>
      <c r="H277" s="45"/>
      <c r="I277" s="45"/>
      <c r="J277" s="46"/>
    </row>
    <row r="278">
      <c r="A278" s="36" t="s">
        <v>102</v>
      </c>
      <c r="B278" s="44"/>
      <c r="C278" s="45"/>
      <c r="D278" s="45"/>
      <c r="E278" s="50" t="s">
        <v>456</v>
      </c>
      <c r="F278" s="45"/>
      <c r="G278" s="45"/>
      <c r="H278" s="45"/>
      <c r="I278" s="45"/>
      <c r="J278" s="46"/>
    </row>
    <row r="279" ht="300">
      <c r="A279" s="36" t="s">
        <v>47</v>
      </c>
      <c r="B279" s="44"/>
      <c r="C279" s="45"/>
      <c r="D279" s="45"/>
      <c r="E279" s="38" t="s">
        <v>457</v>
      </c>
      <c r="F279" s="45"/>
      <c r="G279" s="45"/>
      <c r="H279" s="45"/>
      <c r="I279" s="45"/>
      <c r="J279" s="46"/>
    </row>
    <row r="280" ht="30">
      <c r="A280" s="36" t="s">
        <v>40</v>
      </c>
      <c r="B280" s="36">
        <v>63</v>
      </c>
      <c r="C280" s="37" t="s">
        <v>458</v>
      </c>
      <c r="D280" s="36" t="s">
        <v>42</v>
      </c>
      <c r="E280" s="38" t="s">
        <v>459</v>
      </c>
      <c r="F280" s="39" t="s">
        <v>209</v>
      </c>
      <c r="G280" s="40">
        <v>291</v>
      </c>
      <c r="H280" s="41">
        <v>0</v>
      </c>
      <c r="I280" s="42">
        <f>ROUND(G280*H280,P4)</f>
        <v>0</v>
      </c>
      <c r="J280" s="36"/>
      <c r="O280" s="43">
        <f>I280*0.21</f>
        <v>0</v>
      </c>
      <c r="P280">
        <v>3</v>
      </c>
    </row>
    <row r="281">
      <c r="A281" s="36" t="s">
        <v>45</v>
      </c>
      <c r="B281" s="44"/>
      <c r="C281" s="45"/>
      <c r="D281" s="45"/>
      <c r="E281" s="38" t="s">
        <v>460</v>
      </c>
      <c r="F281" s="45"/>
      <c r="G281" s="45"/>
      <c r="H281" s="45"/>
      <c r="I281" s="45"/>
      <c r="J281" s="46"/>
    </row>
    <row r="282">
      <c r="A282" s="36" t="s">
        <v>102</v>
      </c>
      <c r="B282" s="44"/>
      <c r="C282" s="45"/>
      <c r="D282" s="45"/>
      <c r="E282" s="50" t="s">
        <v>461</v>
      </c>
      <c r="F282" s="45"/>
      <c r="G282" s="45"/>
      <c r="H282" s="45"/>
      <c r="I282" s="45"/>
      <c r="J282" s="46"/>
    </row>
    <row r="283" ht="300">
      <c r="A283" s="36" t="s">
        <v>47</v>
      </c>
      <c r="B283" s="44"/>
      <c r="C283" s="45"/>
      <c r="D283" s="45"/>
      <c r="E283" s="38" t="s">
        <v>462</v>
      </c>
      <c r="F283" s="45"/>
      <c r="G283" s="45"/>
      <c r="H283" s="45"/>
      <c r="I283" s="45"/>
      <c r="J283" s="46"/>
    </row>
    <row r="284">
      <c r="A284" s="36" t="s">
        <v>40</v>
      </c>
      <c r="B284" s="36">
        <v>64</v>
      </c>
      <c r="C284" s="37" t="s">
        <v>463</v>
      </c>
      <c r="D284" s="36" t="s">
        <v>42</v>
      </c>
      <c r="E284" s="38" t="s">
        <v>464</v>
      </c>
      <c r="F284" s="39" t="s">
        <v>209</v>
      </c>
      <c r="G284" s="40">
        <v>174.59999999999999</v>
      </c>
      <c r="H284" s="41">
        <v>0</v>
      </c>
      <c r="I284" s="42">
        <f>ROUND(G284*H284,P4)</f>
        <v>0</v>
      </c>
      <c r="J284" s="36"/>
      <c r="O284" s="43">
        <f>I284*0.21</f>
        <v>0</v>
      </c>
      <c r="P284">
        <v>3</v>
      </c>
    </row>
    <row r="285">
      <c r="A285" s="36" t="s">
        <v>45</v>
      </c>
      <c r="B285" s="44"/>
      <c r="C285" s="45"/>
      <c r="D285" s="45"/>
      <c r="E285" s="51" t="s">
        <v>42</v>
      </c>
      <c r="F285" s="45"/>
      <c r="G285" s="45"/>
      <c r="H285" s="45"/>
      <c r="I285" s="45"/>
      <c r="J285" s="46"/>
    </row>
    <row r="286">
      <c r="A286" s="36" t="s">
        <v>102</v>
      </c>
      <c r="B286" s="44"/>
      <c r="C286" s="45"/>
      <c r="D286" s="45"/>
      <c r="E286" s="50" t="s">
        <v>456</v>
      </c>
      <c r="F286" s="45"/>
      <c r="G286" s="45"/>
      <c r="H286" s="45"/>
      <c r="I286" s="45"/>
      <c r="J286" s="46"/>
    </row>
    <row r="287" ht="75">
      <c r="A287" s="36" t="s">
        <v>47</v>
      </c>
      <c r="B287" s="44"/>
      <c r="C287" s="45"/>
      <c r="D287" s="45"/>
      <c r="E287" s="38" t="s">
        <v>465</v>
      </c>
      <c r="F287" s="45"/>
      <c r="G287" s="45"/>
      <c r="H287" s="45"/>
      <c r="I287" s="45"/>
      <c r="J287" s="46"/>
    </row>
    <row r="288">
      <c r="A288" s="36" t="s">
        <v>40</v>
      </c>
      <c r="B288" s="36">
        <v>65</v>
      </c>
      <c r="C288" s="37" t="s">
        <v>466</v>
      </c>
      <c r="D288" s="36" t="s">
        <v>42</v>
      </c>
      <c r="E288" s="38" t="s">
        <v>467</v>
      </c>
      <c r="F288" s="39" t="s">
        <v>209</v>
      </c>
      <c r="G288" s="40">
        <v>132</v>
      </c>
      <c r="H288" s="41">
        <v>0</v>
      </c>
      <c r="I288" s="42">
        <f>ROUND(G288*H288,P4)</f>
        <v>0</v>
      </c>
      <c r="J288" s="36"/>
      <c r="O288" s="43">
        <f>I288*0.21</f>
        <v>0</v>
      </c>
      <c r="P288">
        <v>3</v>
      </c>
    </row>
    <row r="289">
      <c r="A289" s="36" t="s">
        <v>45</v>
      </c>
      <c r="B289" s="44"/>
      <c r="C289" s="45"/>
      <c r="D289" s="45"/>
      <c r="E289" s="38" t="s">
        <v>468</v>
      </c>
      <c r="F289" s="45"/>
      <c r="G289" s="45"/>
      <c r="H289" s="45"/>
      <c r="I289" s="45"/>
      <c r="J289" s="46"/>
    </row>
    <row r="290">
      <c r="A290" s="36" t="s">
        <v>102</v>
      </c>
      <c r="B290" s="44"/>
      <c r="C290" s="45"/>
      <c r="D290" s="45"/>
      <c r="E290" s="50" t="s">
        <v>469</v>
      </c>
      <c r="F290" s="45"/>
      <c r="G290" s="45"/>
      <c r="H290" s="45"/>
      <c r="I290" s="45"/>
      <c r="J290" s="46"/>
    </row>
    <row r="291" ht="45">
      <c r="A291" s="36" t="s">
        <v>47</v>
      </c>
      <c r="B291" s="44"/>
      <c r="C291" s="45"/>
      <c r="D291" s="45"/>
      <c r="E291" s="38" t="s">
        <v>470</v>
      </c>
      <c r="F291" s="45"/>
      <c r="G291" s="45"/>
      <c r="H291" s="45"/>
      <c r="I291" s="45"/>
      <c r="J291" s="46"/>
    </row>
    <row r="292">
      <c r="A292" s="30" t="s">
        <v>37</v>
      </c>
      <c r="B292" s="31"/>
      <c r="C292" s="32" t="s">
        <v>471</v>
      </c>
      <c r="D292" s="33"/>
      <c r="E292" s="30" t="s">
        <v>472</v>
      </c>
      <c r="F292" s="33"/>
      <c r="G292" s="33"/>
      <c r="H292" s="33"/>
      <c r="I292" s="34">
        <f>SUMIFS(I293:I317,A293:A317,"P")</f>
        <v>0</v>
      </c>
      <c r="J292" s="35"/>
    </row>
    <row r="293">
      <c r="A293" s="36" t="s">
        <v>40</v>
      </c>
      <c r="B293" s="36">
        <v>66</v>
      </c>
      <c r="C293" s="37" t="s">
        <v>473</v>
      </c>
      <c r="D293" s="36" t="s">
        <v>42</v>
      </c>
      <c r="E293" s="38" t="s">
        <v>474</v>
      </c>
      <c r="F293" s="39" t="s">
        <v>159</v>
      </c>
      <c r="G293" s="40">
        <v>4</v>
      </c>
      <c r="H293" s="41">
        <v>0</v>
      </c>
      <c r="I293" s="42">
        <f>ROUND(G293*H293,P4)</f>
        <v>0</v>
      </c>
      <c r="J293" s="36"/>
      <c r="O293" s="43">
        <f>I293*0.21</f>
        <v>0</v>
      </c>
      <c r="P293">
        <v>3</v>
      </c>
    </row>
    <row r="294">
      <c r="A294" s="36" t="s">
        <v>45</v>
      </c>
      <c r="B294" s="44"/>
      <c r="C294" s="45"/>
      <c r="D294" s="45"/>
      <c r="E294" s="51" t="s">
        <v>42</v>
      </c>
      <c r="F294" s="45"/>
      <c r="G294" s="45"/>
      <c r="H294" s="45"/>
      <c r="I294" s="45"/>
      <c r="J294" s="46"/>
    </row>
    <row r="295">
      <c r="A295" s="36" t="s">
        <v>102</v>
      </c>
      <c r="B295" s="44"/>
      <c r="C295" s="45"/>
      <c r="D295" s="45"/>
      <c r="E295" s="50" t="s">
        <v>475</v>
      </c>
      <c r="F295" s="45"/>
      <c r="G295" s="45"/>
      <c r="H295" s="45"/>
      <c r="I295" s="45"/>
      <c r="J295" s="46"/>
    </row>
    <row r="296" ht="330">
      <c r="A296" s="36" t="s">
        <v>47</v>
      </c>
      <c r="B296" s="44"/>
      <c r="C296" s="45"/>
      <c r="D296" s="45"/>
      <c r="E296" s="38" t="s">
        <v>476</v>
      </c>
      <c r="F296" s="45"/>
      <c r="G296" s="45"/>
      <c r="H296" s="45"/>
      <c r="I296" s="45"/>
      <c r="J296" s="46"/>
    </row>
    <row r="297">
      <c r="A297" s="36" t="s">
        <v>40</v>
      </c>
      <c r="B297" s="36">
        <v>67</v>
      </c>
      <c r="C297" s="37" t="s">
        <v>477</v>
      </c>
      <c r="D297" s="36" t="s">
        <v>42</v>
      </c>
      <c r="E297" s="38" t="s">
        <v>478</v>
      </c>
      <c r="F297" s="39" t="s">
        <v>159</v>
      </c>
      <c r="G297" s="40">
        <v>30</v>
      </c>
      <c r="H297" s="41">
        <v>0</v>
      </c>
      <c r="I297" s="42">
        <f>ROUND(G297*H297,P4)</f>
        <v>0</v>
      </c>
      <c r="J297" s="36"/>
      <c r="O297" s="43">
        <f>I297*0.21</f>
        <v>0</v>
      </c>
      <c r="P297">
        <v>3</v>
      </c>
    </row>
    <row r="298">
      <c r="A298" s="36" t="s">
        <v>45</v>
      </c>
      <c r="B298" s="44"/>
      <c r="C298" s="45"/>
      <c r="D298" s="45"/>
      <c r="E298" s="51" t="s">
        <v>42</v>
      </c>
      <c r="F298" s="45"/>
      <c r="G298" s="45"/>
      <c r="H298" s="45"/>
      <c r="I298" s="45"/>
      <c r="J298" s="46"/>
    </row>
    <row r="299">
      <c r="A299" s="36" t="s">
        <v>102</v>
      </c>
      <c r="B299" s="44"/>
      <c r="C299" s="45"/>
      <c r="D299" s="45"/>
      <c r="E299" s="50" t="s">
        <v>479</v>
      </c>
      <c r="F299" s="45"/>
      <c r="G299" s="45"/>
      <c r="H299" s="45"/>
      <c r="I299" s="45"/>
      <c r="J299" s="46"/>
    </row>
    <row r="300" ht="330">
      <c r="A300" s="36" t="s">
        <v>47</v>
      </c>
      <c r="B300" s="44"/>
      <c r="C300" s="45"/>
      <c r="D300" s="45"/>
      <c r="E300" s="38" t="s">
        <v>476</v>
      </c>
      <c r="F300" s="45"/>
      <c r="G300" s="45"/>
      <c r="H300" s="45"/>
      <c r="I300" s="45"/>
      <c r="J300" s="46"/>
    </row>
    <row r="301">
      <c r="A301" s="36" t="s">
        <v>40</v>
      </c>
      <c r="B301" s="36">
        <v>68</v>
      </c>
      <c r="C301" s="37" t="s">
        <v>480</v>
      </c>
      <c r="D301" s="36" t="s">
        <v>42</v>
      </c>
      <c r="E301" s="38" t="s">
        <v>481</v>
      </c>
      <c r="F301" s="39" t="s">
        <v>159</v>
      </c>
      <c r="G301" s="40">
        <v>200</v>
      </c>
      <c r="H301" s="41">
        <v>0</v>
      </c>
      <c r="I301" s="42">
        <f>ROUND(G301*H301,P4)</f>
        <v>0</v>
      </c>
      <c r="J301" s="36"/>
      <c r="O301" s="43">
        <f>I301*0.21</f>
        <v>0</v>
      </c>
      <c r="P301">
        <v>3</v>
      </c>
    </row>
    <row r="302">
      <c r="A302" s="36" t="s">
        <v>45</v>
      </c>
      <c r="B302" s="44"/>
      <c r="C302" s="45"/>
      <c r="D302" s="45"/>
      <c r="E302" s="38" t="s">
        <v>482</v>
      </c>
      <c r="F302" s="45"/>
      <c r="G302" s="45"/>
      <c r="H302" s="45"/>
      <c r="I302" s="45"/>
      <c r="J302" s="46"/>
    </row>
    <row r="303">
      <c r="A303" s="36" t="s">
        <v>102</v>
      </c>
      <c r="B303" s="44"/>
      <c r="C303" s="45"/>
      <c r="D303" s="45"/>
      <c r="E303" s="50" t="s">
        <v>483</v>
      </c>
      <c r="F303" s="45"/>
      <c r="G303" s="45"/>
      <c r="H303" s="45"/>
      <c r="I303" s="45"/>
      <c r="J303" s="46"/>
    </row>
    <row r="304" ht="315">
      <c r="A304" s="36" t="s">
        <v>47</v>
      </c>
      <c r="B304" s="44"/>
      <c r="C304" s="45"/>
      <c r="D304" s="45"/>
      <c r="E304" s="38" t="s">
        <v>484</v>
      </c>
      <c r="F304" s="45"/>
      <c r="G304" s="45"/>
      <c r="H304" s="45"/>
      <c r="I304" s="45"/>
      <c r="J304" s="46"/>
    </row>
    <row r="305">
      <c r="A305" s="36" t="s">
        <v>40</v>
      </c>
      <c r="B305" s="36">
        <v>69</v>
      </c>
      <c r="C305" s="37" t="s">
        <v>485</v>
      </c>
      <c r="D305" s="36" t="s">
        <v>42</v>
      </c>
      <c r="E305" s="38" t="s">
        <v>486</v>
      </c>
      <c r="F305" s="39" t="s">
        <v>77</v>
      </c>
      <c r="G305" s="40">
        <v>1</v>
      </c>
      <c r="H305" s="41">
        <v>0</v>
      </c>
      <c r="I305" s="42">
        <f>ROUND(G305*H305,P4)</f>
        <v>0</v>
      </c>
      <c r="J305" s="36"/>
      <c r="O305" s="43">
        <f>I305*0.21</f>
        <v>0</v>
      </c>
      <c r="P305">
        <v>3</v>
      </c>
    </row>
    <row r="306">
      <c r="A306" s="36" t="s">
        <v>45</v>
      </c>
      <c r="B306" s="44"/>
      <c r="C306" s="45"/>
      <c r="D306" s="45"/>
      <c r="E306" s="51" t="s">
        <v>42</v>
      </c>
      <c r="F306" s="45"/>
      <c r="G306" s="45"/>
      <c r="H306" s="45"/>
      <c r="I306" s="45"/>
      <c r="J306" s="46"/>
    </row>
    <row r="307" ht="390">
      <c r="A307" s="36" t="s">
        <v>47</v>
      </c>
      <c r="B307" s="44"/>
      <c r="C307" s="45"/>
      <c r="D307" s="45"/>
      <c r="E307" s="38" t="s">
        <v>487</v>
      </c>
      <c r="F307" s="45"/>
      <c r="G307" s="45"/>
      <c r="H307" s="45"/>
      <c r="I307" s="45"/>
      <c r="J307" s="46"/>
    </row>
    <row r="308">
      <c r="A308" s="36" t="s">
        <v>40</v>
      </c>
      <c r="B308" s="36">
        <v>70</v>
      </c>
      <c r="C308" s="37" t="s">
        <v>488</v>
      </c>
      <c r="D308" s="36" t="s">
        <v>42</v>
      </c>
      <c r="E308" s="38" t="s">
        <v>489</v>
      </c>
      <c r="F308" s="39" t="s">
        <v>77</v>
      </c>
      <c r="G308" s="40">
        <v>2</v>
      </c>
      <c r="H308" s="41">
        <v>0</v>
      </c>
      <c r="I308" s="42">
        <f>ROUND(G308*H308,P4)</f>
        <v>0</v>
      </c>
      <c r="J308" s="36"/>
      <c r="O308" s="43">
        <f>I308*0.21</f>
        <v>0</v>
      </c>
      <c r="P308">
        <v>3</v>
      </c>
    </row>
    <row r="309">
      <c r="A309" s="36" t="s">
        <v>45</v>
      </c>
      <c r="B309" s="44"/>
      <c r="C309" s="45"/>
      <c r="D309" s="45"/>
      <c r="E309" s="51" t="s">
        <v>42</v>
      </c>
      <c r="F309" s="45"/>
      <c r="G309" s="45"/>
      <c r="H309" s="45"/>
      <c r="I309" s="45"/>
      <c r="J309" s="46"/>
    </row>
    <row r="310" ht="120">
      <c r="A310" s="36" t="s">
        <v>47</v>
      </c>
      <c r="B310" s="44"/>
      <c r="C310" s="45"/>
      <c r="D310" s="45"/>
      <c r="E310" s="38" t="s">
        <v>490</v>
      </c>
      <c r="F310" s="45"/>
      <c r="G310" s="45"/>
      <c r="H310" s="45"/>
      <c r="I310" s="45"/>
      <c r="J310" s="46"/>
    </row>
    <row r="311">
      <c r="A311" s="36" t="s">
        <v>40</v>
      </c>
      <c r="B311" s="36">
        <v>71</v>
      </c>
      <c r="C311" s="37" t="s">
        <v>491</v>
      </c>
      <c r="D311" s="36" t="s">
        <v>42</v>
      </c>
      <c r="E311" s="38" t="s">
        <v>492</v>
      </c>
      <c r="F311" s="39" t="s">
        <v>77</v>
      </c>
      <c r="G311" s="40">
        <v>1</v>
      </c>
      <c r="H311" s="41">
        <v>0</v>
      </c>
      <c r="I311" s="42">
        <f>ROUND(G311*H311,P4)</f>
        <v>0</v>
      </c>
      <c r="J311" s="36"/>
      <c r="O311" s="43">
        <f>I311*0.21</f>
        <v>0</v>
      </c>
      <c r="P311">
        <v>3</v>
      </c>
    </row>
    <row r="312">
      <c r="A312" s="36" t="s">
        <v>45</v>
      </c>
      <c r="B312" s="44"/>
      <c r="C312" s="45"/>
      <c r="D312" s="45"/>
      <c r="E312" s="51" t="s">
        <v>42</v>
      </c>
      <c r="F312" s="45"/>
      <c r="G312" s="45"/>
      <c r="H312" s="45"/>
      <c r="I312" s="45"/>
      <c r="J312" s="46"/>
    </row>
    <row r="313" ht="60">
      <c r="A313" s="36" t="s">
        <v>47</v>
      </c>
      <c r="B313" s="44"/>
      <c r="C313" s="45"/>
      <c r="D313" s="45"/>
      <c r="E313" s="38" t="s">
        <v>493</v>
      </c>
      <c r="F313" s="45"/>
      <c r="G313" s="45"/>
      <c r="H313" s="45"/>
      <c r="I313" s="45"/>
      <c r="J313" s="46"/>
    </row>
    <row r="314">
      <c r="A314" s="36" t="s">
        <v>40</v>
      </c>
      <c r="B314" s="36">
        <v>72</v>
      </c>
      <c r="C314" s="37" t="s">
        <v>494</v>
      </c>
      <c r="D314" s="36" t="s">
        <v>42</v>
      </c>
      <c r="E314" s="38" t="s">
        <v>495</v>
      </c>
      <c r="F314" s="39" t="s">
        <v>77</v>
      </c>
      <c r="G314" s="40">
        <v>5</v>
      </c>
      <c r="H314" s="41">
        <v>0</v>
      </c>
      <c r="I314" s="42">
        <f>ROUND(G314*H314,P4)</f>
        <v>0</v>
      </c>
      <c r="J314" s="36"/>
      <c r="O314" s="43">
        <f>I314*0.21</f>
        <v>0</v>
      </c>
      <c r="P314">
        <v>3</v>
      </c>
    </row>
    <row r="315">
      <c r="A315" s="36" t="s">
        <v>45</v>
      </c>
      <c r="B315" s="44"/>
      <c r="C315" s="45"/>
      <c r="D315" s="45"/>
      <c r="E315" s="51" t="s">
        <v>42</v>
      </c>
      <c r="F315" s="45"/>
      <c r="G315" s="45"/>
      <c r="H315" s="45"/>
      <c r="I315" s="45"/>
      <c r="J315" s="46"/>
    </row>
    <row r="316">
      <c r="A316" s="36" t="s">
        <v>102</v>
      </c>
      <c r="B316" s="44"/>
      <c r="C316" s="45"/>
      <c r="D316" s="45"/>
      <c r="E316" s="50" t="s">
        <v>496</v>
      </c>
      <c r="F316" s="45"/>
      <c r="G316" s="45"/>
      <c r="H316" s="45"/>
      <c r="I316" s="45"/>
      <c r="J316" s="46"/>
    </row>
    <row r="317" ht="75">
      <c r="A317" s="36" t="s">
        <v>47</v>
      </c>
      <c r="B317" s="44"/>
      <c r="C317" s="45"/>
      <c r="D317" s="45"/>
      <c r="E317" s="38" t="s">
        <v>497</v>
      </c>
      <c r="F317" s="45"/>
      <c r="G317" s="45"/>
      <c r="H317" s="45"/>
      <c r="I317" s="45"/>
      <c r="J317" s="46"/>
    </row>
    <row r="318">
      <c r="A318" s="30" t="s">
        <v>37</v>
      </c>
      <c r="B318" s="31"/>
      <c r="C318" s="32" t="s">
        <v>155</v>
      </c>
      <c r="D318" s="33"/>
      <c r="E318" s="30" t="s">
        <v>156</v>
      </c>
      <c r="F318" s="33"/>
      <c r="G318" s="33"/>
      <c r="H318" s="33"/>
      <c r="I318" s="34">
        <f>SUMIFS(I319:I421,A319:A421,"P")</f>
        <v>0</v>
      </c>
      <c r="J318" s="35"/>
    </row>
    <row r="319">
      <c r="A319" s="36" t="s">
        <v>40</v>
      </c>
      <c r="B319" s="36">
        <v>73</v>
      </c>
      <c r="C319" s="37" t="s">
        <v>498</v>
      </c>
      <c r="D319" s="36" t="s">
        <v>42</v>
      </c>
      <c r="E319" s="38" t="s">
        <v>499</v>
      </c>
      <c r="F319" s="39" t="s">
        <v>159</v>
      </c>
      <c r="G319" s="40">
        <v>18.399999999999999</v>
      </c>
      <c r="H319" s="41">
        <v>0</v>
      </c>
      <c r="I319" s="42">
        <f>ROUND(G319*H319,P4)</f>
        <v>0</v>
      </c>
      <c r="J319" s="36"/>
      <c r="O319" s="43">
        <f>I319*0.21</f>
        <v>0</v>
      </c>
      <c r="P319">
        <v>3</v>
      </c>
    </row>
    <row r="320">
      <c r="A320" s="36" t="s">
        <v>45</v>
      </c>
      <c r="B320" s="44"/>
      <c r="C320" s="45"/>
      <c r="D320" s="45"/>
      <c r="E320" s="38" t="s">
        <v>500</v>
      </c>
      <c r="F320" s="45"/>
      <c r="G320" s="45"/>
      <c r="H320" s="45"/>
      <c r="I320" s="45"/>
      <c r="J320" s="46"/>
    </row>
    <row r="321">
      <c r="A321" s="36" t="s">
        <v>102</v>
      </c>
      <c r="B321" s="44"/>
      <c r="C321" s="45"/>
      <c r="D321" s="45"/>
      <c r="E321" s="50" t="s">
        <v>501</v>
      </c>
      <c r="F321" s="45"/>
      <c r="G321" s="45"/>
      <c r="H321" s="45"/>
      <c r="I321" s="45"/>
      <c r="J321" s="46"/>
    </row>
    <row r="322" ht="45">
      <c r="A322" s="36" t="s">
        <v>47</v>
      </c>
      <c r="B322" s="44"/>
      <c r="C322" s="45"/>
      <c r="D322" s="45"/>
      <c r="E322" s="38" t="s">
        <v>502</v>
      </c>
      <c r="F322" s="45"/>
      <c r="G322" s="45"/>
      <c r="H322" s="45"/>
      <c r="I322" s="45"/>
      <c r="J322" s="46"/>
    </row>
    <row r="323">
      <c r="A323" s="36" t="s">
        <v>40</v>
      </c>
      <c r="B323" s="36">
        <v>74</v>
      </c>
      <c r="C323" s="37" t="s">
        <v>503</v>
      </c>
      <c r="D323" s="36" t="s">
        <v>42</v>
      </c>
      <c r="E323" s="38" t="s">
        <v>504</v>
      </c>
      <c r="F323" s="39" t="s">
        <v>159</v>
      </c>
      <c r="G323" s="40">
        <v>3.3999999999999999</v>
      </c>
      <c r="H323" s="41">
        <v>0</v>
      </c>
      <c r="I323" s="42">
        <f>ROUND(G323*H323,P4)</f>
        <v>0</v>
      </c>
      <c r="J323" s="36"/>
      <c r="O323" s="43">
        <f>I323*0.21</f>
        <v>0</v>
      </c>
      <c r="P323">
        <v>3</v>
      </c>
    </row>
    <row r="324">
      <c r="A324" s="36" t="s">
        <v>45</v>
      </c>
      <c r="B324" s="44"/>
      <c r="C324" s="45"/>
      <c r="D324" s="45"/>
      <c r="E324" s="38" t="s">
        <v>505</v>
      </c>
      <c r="F324" s="45"/>
      <c r="G324" s="45"/>
      <c r="H324" s="45"/>
      <c r="I324" s="45"/>
      <c r="J324" s="46"/>
    </row>
    <row r="325">
      <c r="A325" s="36" t="s">
        <v>102</v>
      </c>
      <c r="B325" s="44"/>
      <c r="C325" s="45"/>
      <c r="D325" s="45"/>
      <c r="E325" s="50" t="s">
        <v>506</v>
      </c>
      <c r="F325" s="45"/>
      <c r="G325" s="45"/>
      <c r="H325" s="45"/>
      <c r="I325" s="45"/>
      <c r="J325" s="46"/>
    </row>
    <row r="326" ht="75">
      <c r="A326" s="36" t="s">
        <v>47</v>
      </c>
      <c r="B326" s="44"/>
      <c r="C326" s="45"/>
      <c r="D326" s="45"/>
      <c r="E326" s="38" t="s">
        <v>507</v>
      </c>
      <c r="F326" s="45"/>
      <c r="G326" s="45"/>
      <c r="H326" s="45"/>
      <c r="I326" s="45"/>
      <c r="J326" s="46"/>
    </row>
    <row r="327">
      <c r="A327" s="36" t="s">
        <v>40</v>
      </c>
      <c r="B327" s="36">
        <v>75</v>
      </c>
      <c r="C327" s="37" t="s">
        <v>508</v>
      </c>
      <c r="D327" s="36" t="s">
        <v>42</v>
      </c>
      <c r="E327" s="38" t="s">
        <v>509</v>
      </c>
      <c r="F327" s="39" t="s">
        <v>159</v>
      </c>
      <c r="G327" s="40">
        <v>32.600000000000001</v>
      </c>
      <c r="H327" s="41">
        <v>0</v>
      </c>
      <c r="I327" s="42">
        <f>ROUND(G327*H327,P4)</f>
        <v>0</v>
      </c>
      <c r="J327" s="36"/>
      <c r="O327" s="43">
        <f>I327*0.21</f>
        <v>0</v>
      </c>
      <c r="P327">
        <v>3</v>
      </c>
    </row>
    <row r="328">
      <c r="A328" s="36" t="s">
        <v>45</v>
      </c>
      <c r="B328" s="44"/>
      <c r="C328" s="45"/>
      <c r="D328" s="45"/>
      <c r="E328" s="38" t="s">
        <v>510</v>
      </c>
      <c r="F328" s="45"/>
      <c r="G328" s="45"/>
      <c r="H328" s="45"/>
      <c r="I328" s="45"/>
      <c r="J328" s="46"/>
    </row>
    <row r="329">
      <c r="A329" s="36" t="s">
        <v>102</v>
      </c>
      <c r="B329" s="44"/>
      <c r="C329" s="45"/>
      <c r="D329" s="45"/>
      <c r="E329" s="50" t="s">
        <v>511</v>
      </c>
      <c r="F329" s="45"/>
      <c r="G329" s="45"/>
      <c r="H329" s="45"/>
      <c r="I329" s="45"/>
      <c r="J329" s="46"/>
    </row>
    <row r="330" ht="75">
      <c r="A330" s="36" t="s">
        <v>47</v>
      </c>
      <c r="B330" s="44"/>
      <c r="C330" s="45"/>
      <c r="D330" s="45"/>
      <c r="E330" s="38" t="s">
        <v>512</v>
      </c>
      <c r="F330" s="45"/>
      <c r="G330" s="45"/>
      <c r="H330" s="45"/>
      <c r="I330" s="45"/>
      <c r="J330" s="46"/>
    </row>
    <row r="331">
      <c r="A331" s="36" t="s">
        <v>40</v>
      </c>
      <c r="B331" s="36">
        <v>76</v>
      </c>
      <c r="C331" s="37" t="s">
        <v>162</v>
      </c>
      <c r="D331" s="36" t="s">
        <v>42</v>
      </c>
      <c r="E331" s="38" t="s">
        <v>163</v>
      </c>
      <c r="F331" s="39" t="s">
        <v>159</v>
      </c>
      <c r="G331" s="40">
        <v>35.200000000000003</v>
      </c>
      <c r="H331" s="41">
        <v>0</v>
      </c>
      <c r="I331" s="42">
        <f>ROUND(G331*H331,P4)</f>
        <v>0</v>
      </c>
      <c r="J331" s="36"/>
      <c r="O331" s="43">
        <f>I331*0.21</f>
        <v>0</v>
      </c>
      <c r="P331">
        <v>3</v>
      </c>
    </row>
    <row r="332">
      <c r="A332" s="36" t="s">
        <v>45</v>
      </c>
      <c r="B332" s="44"/>
      <c r="C332" s="45"/>
      <c r="D332" s="45"/>
      <c r="E332" s="51" t="s">
        <v>42</v>
      </c>
      <c r="F332" s="45"/>
      <c r="G332" s="45"/>
      <c r="H332" s="45"/>
      <c r="I332" s="45"/>
      <c r="J332" s="46"/>
    </row>
    <row r="333">
      <c r="A333" s="36" t="s">
        <v>102</v>
      </c>
      <c r="B333" s="44"/>
      <c r="C333" s="45"/>
      <c r="D333" s="45"/>
      <c r="E333" s="50" t="s">
        <v>513</v>
      </c>
      <c r="F333" s="45"/>
      <c r="G333" s="45"/>
      <c r="H333" s="45"/>
      <c r="I333" s="45"/>
      <c r="J333" s="46"/>
    </row>
    <row r="334" ht="75">
      <c r="A334" s="36" t="s">
        <v>47</v>
      </c>
      <c r="B334" s="44"/>
      <c r="C334" s="45"/>
      <c r="D334" s="45"/>
      <c r="E334" s="38" t="s">
        <v>165</v>
      </c>
      <c r="F334" s="45"/>
      <c r="G334" s="45"/>
      <c r="H334" s="45"/>
      <c r="I334" s="45"/>
      <c r="J334" s="46"/>
    </row>
    <row r="335">
      <c r="A335" s="36" t="s">
        <v>40</v>
      </c>
      <c r="B335" s="36">
        <v>77</v>
      </c>
      <c r="C335" s="37" t="s">
        <v>514</v>
      </c>
      <c r="D335" s="36" t="s">
        <v>42</v>
      </c>
      <c r="E335" s="38" t="s">
        <v>515</v>
      </c>
      <c r="F335" s="39" t="s">
        <v>77</v>
      </c>
      <c r="G335" s="40">
        <v>2</v>
      </c>
      <c r="H335" s="41">
        <v>0</v>
      </c>
      <c r="I335" s="42">
        <f>ROUND(G335*H335,P4)</f>
        <v>0</v>
      </c>
      <c r="J335" s="36"/>
      <c r="O335" s="43">
        <f>I335*0.21</f>
        <v>0</v>
      </c>
      <c r="P335">
        <v>3</v>
      </c>
    </row>
    <row r="336">
      <c r="A336" s="36" t="s">
        <v>45</v>
      </c>
      <c r="B336" s="44"/>
      <c r="C336" s="45"/>
      <c r="D336" s="45"/>
      <c r="E336" s="38" t="s">
        <v>516</v>
      </c>
      <c r="F336" s="45"/>
      <c r="G336" s="45"/>
      <c r="H336" s="45"/>
      <c r="I336" s="45"/>
      <c r="J336" s="46"/>
    </row>
    <row r="337" ht="30">
      <c r="A337" s="36" t="s">
        <v>47</v>
      </c>
      <c r="B337" s="44"/>
      <c r="C337" s="45"/>
      <c r="D337" s="45"/>
      <c r="E337" s="38" t="s">
        <v>517</v>
      </c>
      <c r="F337" s="45"/>
      <c r="G337" s="45"/>
      <c r="H337" s="45"/>
      <c r="I337" s="45"/>
      <c r="J337" s="46"/>
    </row>
    <row r="338">
      <c r="A338" s="36" t="s">
        <v>40</v>
      </c>
      <c r="B338" s="36">
        <v>78</v>
      </c>
      <c r="C338" s="37" t="s">
        <v>518</v>
      </c>
      <c r="D338" s="36" t="s">
        <v>42</v>
      </c>
      <c r="E338" s="38" t="s">
        <v>519</v>
      </c>
      <c r="F338" s="39" t="s">
        <v>77</v>
      </c>
      <c r="G338" s="40">
        <v>2</v>
      </c>
      <c r="H338" s="41">
        <v>0</v>
      </c>
      <c r="I338" s="42">
        <f>ROUND(G338*H338,P4)</f>
        <v>0</v>
      </c>
      <c r="J338" s="36"/>
      <c r="O338" s="43">
        <f>I338*0.21</f>
        <v>0</v>
      </c>
      <c r="P338">
        <v>3</v>
      </c>
    </row>
    <row r="339">
      <c r="A339" s="36" t="s">
        <v>45</v>
      </c>
      <c r="B339" s="44"/>
      <c r="C339" s="45"/>
      <c r="D339" s="45"/>
      <c r="E339" s="51" t="s">
        <v>42</v>
      </c>
      <c r="F339" s="45"/>
      <c r="G339" s="45"/>
      <c r="H339" s="45"/>
      <c r="I339" s="45"/>
      <c r="J339" s="46"/>
    </row>
    <row r="340" ht="30">
      <c r="A340" s="36" t="s">
        <v>47</v>
      </c>
      <c r="B340" s="44"/>
      <c r="C340" s="45"/>
      <c r="D340" s="45"/>
      <c r="E340" s="38" t="s">
        <v>520</v>
      </c>
      <c r="F340" s="45"/>
      <c r="G340" s="45"/>
      <c r="H340" s="45"/>
      <c r="I340" s="45"/>
      <c r="J340" s="46"/>
    </row>
    <row r="341">
      <c r="A341" s="36" t="s">
        <v>40</v>
      </c>
      <c r="B341" s="36">
        <v>79</v>
      </c>
      <c r="C341" s="37" t="s">
        <v>521</v>
      </c>
      <c r="D341" s="36" t="s">
        <v>42</v>
      </c>
      <c r="E341" s="38" t="s">
        <v>522</v>
      </c>
      <c r="F341" s="39" t="s">
        <v>159</v>
      </c>
      <c r="G341" s="40">
        <v>50.100000000000001</v>
      </c>
      <c r="H341" s="41">
        <v>0</v>
      </c>
      <c r="I341" s="42">
        <f>ROUND(G341*H341,P4)</f>
        <v>0</v>
      </c>
      <c r="J341" s="36"/>
      <c r="O341" s="43">
        <f>I341*0.21</f>
        <v>0</v>
      </c>
      <c r="P341">
        <v>3</v>
      </c>
    </row>
    <row r="342">
      <c r="A342" s="36" t="s">
        <v>45</v>
      </c>
      <c r="B342" s="44"/>
      <c r="C342" s="45"/>
      <c r="D342" s="45"/>
      <c r="E342" s="51" t="s">
        <v>42</v>
      </c>
      <c r="F342" s="45"/>
      <c r="G342" s="45"/>
      <c r="H342" s="45"/>
      <c r="I342" s="45"/>
      <c r="J342" s="46"/>
    </row>
    <row r="343">
      <c r="A343" s="36" t="s">
        <v>102</v>
      </c>
      <c r="B343" s="44"/>
      <c r="C343" s="45"/>
      <c r="D343" s="45"/>
      <c r="E343" s="50" t="s">
        <v>523</v>
      </c>
      <c r="F343" s="45"/>
      <c r="G343" s="45"/>
      <c r="H343" s="45"/>
      <c r="I343" s="45"/>
      <c r="J343" s="46"/>
    </row>
    <row r="344">
      <c r="A344" s="36" t="s">
        <v>102</v>
      </c>
      <c r="B344" s="44"/>
      <c r="C344" s="45"/>
      <c r="D344" s="45"/>
      <c r="E344" s="50" t="s">
        <v>524</v>
      </c>
      <c r="F344" s="45"/>
      <c r="G344" s="45"/>
      <c r="H344" s="45"/>
      <c r="I344" s="45"/>
      <c r="J344" s="46"/>
    </row>
    <row r="345" ht="90">
      <c r="A345" s="36" t="s">
        <v>47</v>
      </c>
      <c r="B345" s="44"/>
      <c r="C345" s="45"/>
      <c r="D345" s="45"/>
      <c r="E345" s="38" t="s">
        <v>525</v>
      </c>
      <c r="F345" s="45"/>
      <c r="G345" s="45"/>
      <c r="H345" s="45"/>
      <c r="I345" s="45"/>
      <c r="J345" s="46"/>
    </row>
    <row r="346">
      <c r="A346" s="36" t="s">
        <v>40</v>
      </c>
      <c r="B346" s="36">
        <v>80</v>
      </c>
      <c r="C346" s="37" t="s">
        <v>526</v>
      </c>
      <c r="D346" s="36"/>
      <c r="E346" s="38" t="s">
        <v>527</v>
      </c>
      <c r="F346" s="39" t="s">
        <v>159</v>
      </c>
      <c r="G346" s="40">
        <v>65</v>
      </c>
      <c r="H346" s="41">
        <v>0</v>
      </c>
      <c r="I346" s="42">
        <f>ROUND(G346*H346,P4)</f>
        <v>0</v>
      </c>
      <c r="J346" s="36"/>
      <c r="O346" s="43">
        <f>I346*0.21</f>
        <v>0</v>
      </c>
      <c r="P346">
        <v>3</v>
      </c>
    </row>
    <row r="347">
      <c r="A347" s="36" t="s">
        <v>45</v>
      </c>
      <c r="B347" s="44"/>
      <c r="C347" s="45"/>
      <c r="D347" s="45"/>
      <c r="E347" s="38" t="s">
        <v>528</v>
      </c>
      <c r="F347" s="45"/>
      <c r="G347" s="45"/>
      <c r="H347" s="45"/>
      <c r="I347" s="45"/>
      <c r="J347" s="46"/>
    </row>
    <row r="348">
      <c r="A348" s="36" t="s">
        <v>102</v>
      </c>
      <c r="B348" s="44"/>
      <c r="C348" s="45"/>
      <c r="D348" s="45"/>
      <c r="E348" s="50" t="s">
        <v>529</v>
      </c>
      <c r="F348" s="45"/>
      <c r="G348" s="45"/>
      <c r="H348" s="45"/>
      <c r="I348" s="45"/>
      <c r="J348" s="46"/>
    </row>
    <row r="349" ht="90">
      <c r="A349" s="36" t="s">
        <v>47</v>
      </c>
      <c r="B349" s="44"/>
      <c r="C349" s="45"/>
      <c r="D349" s="45"/>
      <c r="E349" s="38" t="s">
        <v>525</v>
      </c>
      <c r="F349" s="45"/>
      <c r="G349" s="45"/>
      <c r="H349" s="45"/>
      <c r="I349" s="45"/>
      <c r="J349" s="46"/>
    </row>
    <row r="350">
      <c r="A350" s="36" t="s">
        <v>40</v>
      </c>
      <c r="B350" s="36">
        <v>81</v>
      </c>
      <c r="C350" s="37" t="s">
        <v>530</v>
      </c>
      <c r="D350" s="36" t="s">
        <v>42</v>
      </c>
      <c r="E350" s="38" t="s">
        <v>531</v>
      </c>
      <c r="F350" s="39" t="s">
        <v>209</v>
      </c>
      <c r="G350" s="40">
        <v>46.280000000000001</v>
      </c>
      <c r="H350" s="41">
        <v>0</v>
      </c>
      <c r="I350" s="42">
        <f>ROUND(G350*H350,P4)</f>
        <v>0</v>
      </c>
      <c r="J350" s="36"/>
      <c r="O350" s="43">
        <f>I350*0.21</f>
        <v>0</v>
      </c>
      <c r="P350">
        <v>3</v>
      </c>
    </row>
    <row r="351" ht="30">
      <c r="A351" s="36" t="s">
        <v>45</v>
      </c>
      <c r="B351" s="44"/>
      <c r="C351" s="45"/>
      <c r="D351" s="45"/>
      <c r="E351" s="38" t="s">
        <v>532</v>
      </c>
      <c r="F351" s="45"/>
      <c r="G351" s="45"/>
      <c r="H351" s="45"/>
      <c r="I351" s="45"/>
      <c r="J351" s="46"/>
    </row>
    <row r="352">
      <c r="A352" s="36" t="s">
        <v>102</v>
      </c>
      <c r="B352" s="44"/>
      <c r="C352" s="45"/>
      <c r="D352" s="45"/>
      <c r="E352" s="50" t="s">
        <v>533</v>
      </c>
      <c r="F352" s="45"/>
      <c r="G352" s="45"/>
      <c r="H352" s="45"/>
      <c r="I352" s="45"/>
      <c r="J352" s="46"/>
    </row>
    <row r="353" ht="105">
      <c r="A353" s="36" t="s">
        <v>47</v>
      </c>
      <c r="B353" s="44"/>
      <c r="C353" s="45"/>
      <c r="D353" s="45"/>
      <c r="E353" s="38" t="s">
        <v>534</v>
      </c>
      <c r="F353" s="45"/>
      <c r="G353" s="45"/>
      <c r="H353" s="45"/>
      <c r="I353" s="45"/>
      <c r="J353" s="46"/>
    </row>
    <row r="354">
      <c r="A354" s="36" t="s">
        <v>40</v>
      </c>
      <c r="B354" s="36">
        <v>82</v>
      </c>
      <c r="C354" s="37" t="s">
        <v>535</v>
      </c>
      <c r="D354" s="36" t="s">
        <v>42</v>
      </c>
      <c r="E354" s="38" t="s">
        <v>536</v>
      </c>
      <c r="F354" s="39" t="s">
        <v>159</v>
      </c>
      <c r="G354" s="40">
        <v>40.32</v>
      </c>
      <c r="H354" s="41">
        <v>0</v>
      </c>
      <c r="I354" s="42">
        <f>ROUND(G354*H354,P4)</f>
        <v>0</v>
      </c>
      <c r="J354" s="36"/>
      <c r="O354" s="43">
        <f>I354*0.21</f>
        <v>0</v>
      </c>
      <c r="P354">
        <v>3</v>
      </c>
    </row>
    <row r="355">
      <c r="A355" s="36" t="s">
        <v>45</v>
      </c>
      <c r="B355" s="44"/>
      <c r="C355" s="45"/>
      <c r="D355" s="45"/>
      <c r="E355" s="51" t="s">
        <v>42</v>
      </c>
      <c r="F355" s="45"/>
      <c r="G355" s="45"/>
      <c r="H355" s="45"/>
      <c r="I355" s="45"/>
      <c r="J355" s="46"/>
    </row>
    <row r="356">
      <c r="A356" s="36" t="s">
        <v>102</v>
      </c>
      <c r="B356" s="44"/>
      <c r="C356" s="45"/>
      <c r="D356" s="45"/>
      <c r="E356" s="50" t="s">
        <v>537</v>
      </c>
      <c r="F356" s="45"/>
      <c r="G356" s="45"/>
      <c r="H356" s="45"/>
      <c r="I356" s="45"/>
      <c r="J356" s="46"/>
    </row>
    <row r="357" ht="30">
      <c r="A357" s="36" t="s">
        <v>47</v>
      </c>
      <c r="B357" s="44"/>
      <c r="C357" s="45"/>
      <c r="D357" s="45"/>
      <c r="E357" s="38" t="s">
        <v>538</v>
      </c>
      <c r="F357" s="45"/>
      <c r="G357" s="45"/>
      <c r="H357" s="45"/>
      <c r="I357" s="45"/>
      <c r="J357" s="46"/>
    </row>
    <row r="358">
      <c r="A358" s="36" t="s">
        <v>40</v>
      </c>
      <c r="B358" s="36">
        <v>83</v>
      </c>
      <c r="C358" s="37" t="s">
        <v>539</v>
      </c>
      <c r="D358" s="36" t="s">
        <v>42</v>
      </c>
      <c r="E358" s="38" t="s">
        <v>540</v>
      </c>
      <c r="F358" s="39" t="s">
        <v>159</v>
      </c>
      <c r="G358" s="40">
        <v>30</v>
      </c>
      <c r="H358" s="41">
        <v>0</v>
      </c>
      <c r="I358" s="42">
        <f>ROUND(G358*H358,P4)</f>
        <v>0</v>
      </c>
      <c r="J358" s="36"/>
      <c r="O358" s="43">
        <f>I358*0.21</f>
        <v>0</v>
      </c>
      <c r="P358">
        <v>3</v>
      </c>
    </row>
    <row r="359">
      <c r="A359" s="36" t="s">
        <v>45</v>
      </c>
      <c r="B359" s="44"/>
      <c r="C359" s="45"/>
      <c r="D359" s="45"/>
      <c r="E359" s="51" t="s">
        <v>42</v>
      </c>
      <c r="F359" s="45"/>
      <c r="G359" s="45"/>
      <c r="H359" s="45"/>
      <c r="I359" s="45"/>
      <c r="J359" s="46"/>
    </row>
    <row r="360">
      <c r="A360" s="36" t="s">
        <v>102</v>
      </c>
      <c r="B360" s="44"/>
      <c r="C360" s="45"/>
      <c r="D360" s="45"/>
      <c r="E360" s="50" t="s">
        <v>541</v>
      </c>
      <c r="F360" s="45"/>
      <c r="G360" s="45"/>
      <c r="H360" s="45"/>
      <c r="I360" s="45"/>
      <c r="J360" s="46"/>
    </row>
    <row r="361" ht="409.5">
      <c r="A361" s="36" t="s">
        <v>47</v>
      </c>
      <c r="B361" s="44"/>
      <c r="C361" s="45"/>
      <c r="D361" s="45"/>
      <c r="E361" s="38" t="s">
        <v>542</v>
      </c>
      <c r="F361" s="45"/>
      <c r="G361" s="45"/>
      <c r="H361" s="45"/>
      <c r="I361" s="45"/>
      <c r="J361" s="46"/>
    </row>
    <row r="362">
      <c r="A362" s="36" t="s">
        <v>40</v>
      </c>
      <c r="B362" s="36">
        <v>84</v>
      </c>
      <c r="C362" s="37" t="s">
        <v>543</v>
      </c>
      <c r="D362" s="36" t="s">
        <v>42</v>
      </c>
      <c r="E362" s="38" t="s">
        <v>544</v>
      </c>
      <c r="F362" s="39" t="s">
        <v>126</v>
      </c>
      <c r="G362" s="40">
        <v>2.5600000000000001</v>
      </c>
      <c r="H362" s="41">
        <v>0</v>
      </c>
      <c r="I362" s="42">
        <f>ROUND(G362*H362,P4)</f>
        <v>0</v>
      </c>
      <c r="J362" s="36"/>
      <c r="O362" s="43">
        <f>I362*0.21</f>
        <v>0</v>
      </c>
      <c r="P362">
        <v>3</v>
      </c>
    </row>
    <row r="363">
      <c r="A363" s="36" t="s">
        <v>45</v>
      </c>
      <c r="B363" s="44"/>
      <c r="C363" s="45"/>
      <c r="D363" s="45"/>
      <c r="E363" s="38" t="s">
        <v>545</v>
      </c>
      <c r="F363" s="45"/>
      <c r="G363" s="45"/>
      <c r="H363" s="45"/>
      <c r="I363" s="45"/>
      <c r="J363" s="46"/>
    </row>
    <row r="364">
      <c r="A364" s="36" t="s">
        <v>102</v>
      </c>
      <c r="B364" s="44"/>
      <c r="C364" s="45"/>
      <c r="D364" s="45"/>
      <c r="E364" s="50" t="s">
        <v>546</v>
      </c>
      <c r="F364" s="45"/>
      <c r="G364" s="45"/>
      <c r="H364" s="45"/>
      <c r="I364" s="45"/>
      <c r="J364" s="46"/>
    </row>
    <row r="365" ht="345">
      <c r="A365" s="36" t="s">
        <v>47</v>
      </c>
      <c r="B365" s="44"/>
      <c r="C365" s="45"/>
      <c r="D365" s="45"/>
      <c r="E365" s="38" t="s">
        <v>547</v>
      </c>
      <c r="F365" s="45"/>
      <c r="G365" s="45"/>
      <c r="H365" s="45"/>
      <c r="I365" s="45"/>
      <c r="J365" s="46"/>
    </row>
    <row r="366">
      <c r="A366" s="36" t="s">
        <v>40</v>
      </c>
      <c r="B366" s="36">
        <v>85</v>
      </c>
      <c r="C366" s="37" t="s">
        <v>548</v>
      </c>
      <c r="D366" s="36" t="s">
        <v>42</v>
      </c>
      <c r="E366" s="38" t="s">
        <v>549</v>
      </c>
      <c r="F366" s="39" t="s">
        <v>550</v>
      </c>
      <c r="G366" s="40">
        <v>1202.1600000000001</v>
      </c>
      <c r="H366" s="41">
        <v>0</v>
      </c>
      <c r="I366" s="42">
        <f>ROUND(G366*H366,P4)</f>
        <v>0</v>
      </c>
      <c r="J366" s="36"/>
      <c r="O366" s="43">
        <f>I366*0.21</f>
        <v>0</v>
      </c>
      <c r="P366">
        <v>3</v>
      </c>
    </row>
    <row r="367">
      <c r="A367" s="36" t="s">
        <v>45</v>
      </c>
      <c r="B367" s="44"/>
      <c r="C367" s="45"/>
      <c r="D367" s="45"/>
      <c r="E367" s="38" t="s">
        <v>551</v>
      </c>
      <c r="F367" s="45"/>
      <c r="G367" s="45"/>
      <c r="H367" s="45"/>
      <c r="I367" s="45"/>
      <c r="J367" s="46"/>
    </row>
    <row r="368">
      <c r="A368" s="36" t="s">
        <v>102</v>
      </c>
      <c r="B368" s="44"/>
      <c r="C368" s="45"/>
      <c r="D368" s="45"/>
      <c r="E368" s="50" t="s">
        <v>552</v>
      </c>
      <c r="F368" s="45"/>
      <c r="G368" s="45"/>
      <c r="H368" s="45"/>
      <c r="I368" s="45"/>
      <c r="J368" s="46"/>
    </row>
    <row r="369">
      <c r="A369" s="36" t="s">
        <v>102</v>
      </c>
      <c r="B369" s="44"/>
      <c r="C369" s="45"/>
      <c r="D369" s="45"/>
      <c r="E369" s="50" t="s">
        <v>553</v>
      </c>
      <c r="F369" s="45"/>
      <c r="G369" s="45"/>
      <c r="H369" s="45"/>
      <c r="I369" s="45"/>
      <c r="J369" s="46"/>
    </row>
    <row r="370">
      <c r="A370" s="36" t="s">
        <v>102</v>
      </c>
      <c r="B370" s="44"/>
      <c r="C370" s="45"/>
      <c r="D370" s="45"/>
      <c r="E370" s="50" t="s">
        <v>554</v>
      </c>
      <c r="F370" s="45"/>
      <c r="G370" s="45"/>
      <c r="H370" s="45"/>
      <c r="I370" s="45"/>
      <c r="J370" s="46"/>
    </row>
    <row r="371" ht="409.5">
      <c r="A371" s="36" t="s">
        <v>47</v>
      </c>
      <c r="B371" s="44"/>
      <c r="C371" s="45"/>
      <c r="D371" s="45"/>
      <c r="E371" s="38" t="s">
        <v>555</v>
      </c>
      <c r="F371" s="45"/>
      <c r="G371" s="45"/>
      <c r="H371" s="45"/>
      <c r="I371" s="45"/>
      <c r="J371" s="46"/>
    </row>
    <row r="372">
      <c r="A372" s="36" t="s">
        <v>40</v>
      </c>
      <c r="B372" s="36">
        <v>86</v>
      </c>
      <c r="C372" s="37" t="s">
        <v>556</v>
      </c>
      <c r="D372" s="36" t="s">
        <v>42</v>
      </c>
      <c r="E372" s="38" t="s">
        <v>557</v>
      </c>
      <c r="F372" s="39" t="s">
        <v>550</v>
      </c>
      <c r="G372" s="40">
        <v>300</v>
      </c>
      <c r="H372" s="41">
        <v>0</v>
      </c>
      <c r="I372" s="42">
        <f>ROUND(G372*H372,P4)</f>
        <v>0</v>
      </c>
      <c r="J372" s="36"/>
      <c r="O372" s="43">
        <f>I372*0.21</f>
        <v>0</v>
      </c>
      <c r="P372">
        <v>3</v>
      </c>
    </row>
    <row r="373">
      <c r="A373" s="36" t="s">
        <v>45</v>
      </c>
      <c r="B373" s="44"/>
      <c r="C373" s="45"/>
      <c r="D373" s="45"/>
      <c r="E373" s="38" t="s">
        <v>558</v>
      </c>
      <c r="F373" s="45"/>
      <c r="G373" s="45"/>
      <c r="H373" s="45"/>
      <c r="I373" s="45"/>
      <c r="J373" s="46"/>
    </row>
    <row r="374">
      <c r="A374" s="36" t="s">
        <v>102</v>
      </c>
      <c r="B374" s="44"/>
      <c r="C374" s="45"/>
      <c r="D374" s="45"/>
      <c r="E374" s="50" t="s">
        <v>215</v>
      </c>
      <c r="F374" s="45"/>
      <c r="G374" s="45"/>
      <c r="H374" s="45"/>
      <c r="I374" s="45"/>
      <c r="J374" s="46"/>
    </row>
    <row r="375" ht="409.5">
      <c r="A375" s="36" t="s">
        <v>47</v>
      </c>
      <c r="B375" s="44"/>
      <c r="C375" s="45"/>
      <c r="D375" s="45"/>
      <c r="E375" s="38" t="s">
        <v>559</v>
      </c>
      <c r="F375" s="45"/>
      <c r="G375" s="45"/>
      <c r="H375" s="45"/>
      <c r="I375" s="45"/>
      <c r="J375" s="46"/>
    </row>
    <row r="376">
      <c r="A376" s="36" t="s">
        <v>40</v>
      </c>
      <c r="B376" s="36">
        <v>87</v>
      </c>
      <c r="C376" s="37" t="s">
        <v>560</v>
      </c>
      <c r="D376" s="36" t="s">
        <v>42</v>
      </c>
      <c r="E376" s="38" t="s">
        <v>561</v>
      </c>
      <c r="F376" s="39" t="s">
        <v>77</v>
      </c>
      <c r="G376" s="40">
        <v>2</v>
      </c>
      <c r="H376" s="41">
        <v>0</v>
      </c>
      <c r="I376" s="42">
        <f>ROUND(G376*H376,P4)</f>
        <v>0</v>
      </c>
      <c r="J376" s="36"/>
      <c r="O376" s="43">
        <f>I376*0.21</f>
        <v>0</v>
      </c>
      <c r="P376">
        <v>3</v>
      </c>
    </row>
    <row r="377">
      <c r="A377" s="36" t="s">
        <v>45</v>
      </c>
      <c r="B377" s="44"/>
      <c r="C377" s="45"/>
      <c r="D377" s="45"/>
      <c r="E377" s="51" t="s">
        <v>42</v>
      </c>
      <c r="F377" s="45"/>
      <c r="G377" s="45"/>
      <c r="H377" s="45"/>
      <c r="I377" s="45"/>
      <c r="J377" s="46"/>
    </row>
    <row r="378">
      <c r="A378" s="36" t="s">
        <v>102</v>
      </c>
      <c r="B378" s="44"/>
      <c r="C378" s="45"/>
      <c r="D378" s="45"/>
      <c r="E378" s="50" t="s">
        <v>562</v>
      </c>
      <c r="F378" s="45"/>
      <c r="G378" s="45"/>
      <c r="H378" s="45"/>
      <c r="I378" s="45"/>
      <c r="J378" s="46"/>
    </row>
    <row r="379" ht="375">
      <c r="A379" s="36" t="s">
        <v>47</v>
      </c>
      <c r="B379" s="44"/>
      <c r="C379" s="45"/>
      <c r="D379" s="45"/>
      <c r="E379" s="38" t="s">
        <v>563</v>
      </c>
      <c r="F379" s="45"/>
      <c r="G379" s="45"/>
      <c r="H379" s="45"/>
      <c r="I379" s="45"/>
      <c r="J379" s="46"/>
    </row>
    <row r="380">
      <c r="A380" s="36" t="s">
        <v>40</v>
      </c>
      <c r="B380" s="36">
        <v>88</v>
      </c>
      <c r="C380" s="37" t="s">
        <v>564</v>
      </c>
      <c r="D380" s="36" t="s">
        <v>42</v>
      </c>
      <c r="E380" s="38" t="s">
        <v>565</v>
      </c>
      <c r="F380" s="39" t="s">
        <v>77</v>
      </c>
      <c r="G380" s="40">
        <v>8</v>
      </c>
      <c r="H380" s="41">
        <v>0</v>
      </c>
      <c r="I380" s="42">
        <f>ROUND(G380*H380,P4)</f>
        <v>0</v>
      </c>
      <c r="J380" s="36"/>
      <c r="O380" s="43">
        <f>I380*0.21</f>
        <v>0</v>
      </c>
      <c r="P380">
        <v>3</v>
      </c>
    </row>
    <row r="381">
      <c r="A381" s="36" t="s">
        <v>45</v>
      </c>
      <c r="B381" s="44"/>
      <c r="C381" s="45"/>
      <c r="D381" s="45"/>
      <c r="E381" s="51"/>
      <c r="F381" s="45"/>
      <c r="G381" s="45"/>
      <c r="H381" s="45"/>
      <c r="I381" s="45"/>
      <c r="J381" s="46"/>
    </row>
    <row r="382" ht="345">
      <c r="A382" s="36" t="s">
        <v>47</v>
      </c>
      <c r="B382" s="44"/>
      <c r="C382" s="45"/>
      <c r="D382" s="45"/>
      <c r="E382" s="38" t="s">
        <v>566</v>
      </c>
      <c r="F382" s="45"/>
      <c r="G382" s="45"/>
      <c r="H382" s="45"/>
      <c r="I382" s="45"/>
      <c r="J382" s="46"/>
    </row>
    <row r="383">
      <c r="A383" s="36" t="s">
        <v>40</v>
      </c>
      <c r="B383" s="36">
        <v>89</v>
      </c>
      <c r="C383" s="37" t="s">
        <v>567</v>
      </c>
      <c r="D383" s="36" t="s">
        <v>42</v>
      </c>
      <c r="E383" s="38" t="s">
        <v>568</v>
      </c>
      <c r="F383" s="39" t="s">
        <v>569</v>
      </c>
      <c r="G383" s="40">
        <v>330.33600000000001</v>
      </c>
      <c r="H383" s="41">
        <v>0</v>
      </c>
      <c r="I383" s="42">
        <f>ROUND(G383*H383,P4)</f>
        <v>0</v>
      </c>
      <c r="J383" s="36"/>
      <c r="O383" s="43">
        <f>I383*0.21</f>
        <v>0</v>
      </c>
      <c r="P383">
        <v>3</v>
      </c>
    </row>
    <row r="384" ht="45">
      <c r="A384" s="36" t="s">
        <v>45</v>
      </c>
      <c r="B384" s="44"/>
      <c r="C384" s="45"/>
      <c r="D384" s="45"/>
      <c r="E384" s="38" t="s">
        <v>570</v>
      </c>
      <c r="F384" s="45"/>
      <c r="G384" s="45"/>
      <c r="H384" s="45"/>
      <c r="I384" s="45"/>
      <c r="J384" s="46"/>
    </row>
    <row r="385">
      <c r="A385" s="36" t="s">
        <v>102</v>
      </c>
      <c r="B385" s="44"/>
      <c r="C385" s="45"/>
      <c r="D385" s="45"/>
      <c r="E385" s="50" t="s">
        <v>571</v>
      </c>
      <c r="F385" s="45"/>
      <c r="G385" s="45"/>
      <c r="H385" s="45"/>
      <c r="I385" s="45"/>
      <c r="J385" s="46"/>
    </row>
    <row r="386" ht="150">
      <c r="A386" s="36" t="s">
        <v>47</v>
      </c>
      <c r="B386" s="44"/>
      <c r="C386" s="45"/>
      <c r="D386" s="45"/>
      <c r="E386" s="38" t="s">
        <v>171</v>
      </c>
      <c r="F386" s="45"/>
      <c r="G386" s="45"/>
      <c r="H386" s="45"/>
      <c r="I386" s="45"/>
      <c r="J386" s="46"/>
    </row>
    <row r="387">
      <c r="A387" s="36" t="s">
        <v>40</v>
      </c>
      <c r="B387" s="36">
        <v>90</v>
      </c>
      <c r="C387" s="37" t="s">
        <v>572</v>
      </c>
      <c r="D387" s="36" t="s">
        <v>42</v>
      </c>
      <c r="E387" s="38" t="s">
        <v>573</v>
      </c>
      <c r="F387" s="39" t="s">
        <v>126</v>
      </c>
      <c r="G387" s="40">
        <v>10.137</v>
      </c>
      <c r="H387" s="41">
        <v>0</v>
      </c>
      <c r="I387" s="42">
        <f>ROUND(G387*H387,P4)</f>
        <v>0</v>
      </c>
      <c r="J387" s="36"/>
      <c r="O387" s="43">
        <f>I387*0.21</f>
        <v>0</v>
      </c>
      <c r="P387">
        <v>3</v>
      </c>
    </row>
    <row r="388">
      <c r="A388" s="36" t="s">
        <v>45</v>
      </c>
      <c r="B388" s="44"/>
      <c r="C388" s="45"/>
      <c r="D388" s="45"/>
      <c r="E388" s="51" t="s">
        <v>42</v>
      </c>
      <c r="F388" s="45"/>
      <c r="G388" s="45"/>
      <c r="H388" s="45"/>
      <c r="I388" s="45"/>
      <c r="J388" s="46"/>
    </row>
    <row r="389">
      <c r="A389" s="36" t="s">
        <v>102</v>
      </c>
      <c r="B389" s="44"/>
      <c r="C389" s="45"/>
      <c r="D389" s="45"/>
      <c r="E389" s="50" t="s">
        <v>574</v>
      </c>
      <c r="F389" s="45"/>
      <c r="G389" s="45"/>
      <c r="H389" s="45"/>
      <c r="I389" s="45"/>
      <c r="J389" s="46"/>
    </row>
    <row r="390" ht="180">
      <c r="A390" s="36" t="s">
        <v>47</v>
      </c>
      <c r="B390" s="44"/>
      <c r="C390" s="45"/>
      <c r="D390" s="45"/>
      <c r="E390" s="38" t="s">
        <v>575</v>
      </c>
      <c r="F390" s="45"/>
      <c r="G390" s="45"/>
      <c r="H390" s="45"/>
      <c r="I390" s="45"/>
      <c r="J390" s="46"/>
    </row>
    <row r="391">
      <c r="A391" s="36" t="s">
        <v>40</v>
      </c>
      <c r="B391" s="36">
        <v>91</v>
      </c>
      <c r="C391" s="37" t="s">
        <v>576</v>
      </c>
      <c r="D391" s="36" t="s">
        <v>42</v>
      </c>
      <c r="E391" s="38" t="s">
        <v>577</v>
      </c>
      <c r="F391" s="39" t="s">
        <v>126</v>
      </c>
      <c r="G391" s="40">
        <v>34.423000000000002</v>
      </c>
      <c r="H391" s="41">
        <v>0</v>
      </c>
      <c r="I391" s="42">
        <f>ROUND(G391*H391,P4)</f>
        <v>0</v>
      </c>
      <c r="J391" s="36"/>
      <c r="O391" s="43">
        <f>I391*0.21</f>
        <v>0</v>
      </c>
      <c r="P391">
        <v>3</v>
      </c>
    </row>
    <row r="392">
      <c r="A392" s="36" t="s">
        <v>45</v>
      </c>
      <c r="B392" s="44"/>
      <c r="C392" s="45"/>
      <c r="D392" s="45"/>
      <c r="E392" s="38" t="s">
        <v>578</v>
      </c>
      <c r="F392" s="45"/>
      <c r="G392" s="45"/>
      <c r="H392" s="45"/>
      <c r="I392" s="45"/>
      <c r="J392" s="46"/>
    </row>
    <row r="393">
      <c r="A393" s="36" t="s">
        <v>102</v>
      </c>
      <c r="B393" s="44"/>
      <c r="C393" s="45"/>
      <c r="D393" s="45"/>
      <c r="E393" s="50" t="s">
        <v>579</v>
      </c>
      <c r="F393" s="45"/>
      <c r="G393" s="45"/>
      <c r="H393" s="45"/>
      <c r="I393" s="45"/>
      <c r="J393" s="46"/>
    </row>
    <row r="394" ht="150">
      <c r="A394" s="36" t="s">
        <v>47</v>
      </c>
      <c r="B394" s="44"/>
      <c r="C394" s="45"/>
      <c r="D394" s="45"/>
      <c r="E394" s="38" t="s">
        <v>171</v>
      </c>
      <c r="F394" s="45"/>
      <c r="G394" s="45"/>
      <c r="H394" s="45"/>
      <c r="I394" s="45"/>
      <c r="J394" s="46"/>
    </row>
    <row r="395">
      <c r="A395" s="36" t="s">
        <v>40</v>
      </c>
      <c r="B395" s="36">
        <v>92</v>
      </c>
      <c r="C395" s="37" t="s">
        <v>580</v>
      </c>
      <c r="D395" s="36" t="s">
        <v>42</v>
      </c>
      <c r="E395" s="38" t="s">
        <v>581</v>
      </c>
      <c r="F395" s="39" t="s">
        <v>126</v>
      </c>
      <c r="G395" s="40">
        <v>37.277999999999999</v>
      </c>
      <c r="H395" s="41">
        <v>0</v>
      </c>
      <c r="I395" s="42">
        <f>ROUND(G395*H395,P4)</f>
        <v>0</v>
      </c>
      <c r="J395" s="36"/>
      <c r="O395" s="43">
        <f>I395*0.21</f>
        <v>0</v>
      </c>
      <c r="P395">
        <v>3</v>
      </c>
    </row>
    <row r="396">
      <c r="A396" s="36" t="s">
        <v>45</v>
      </c>
      <c r="B396" s="44"/>
      <c r="C396" s="45"/>
      <c r="D396" s="45"/>
      <c r="E396" s="51" t="s">
        <v>42</v>
      </c>
      <c r="F396" s="45"/>
      <c r="G396" s="45"/>
      <c r="H396" s="45"/>
      <c r="I396" s="45"/>
      <c r="J396" s="46"/>
    </row>
    <row r="397">
      <c r="A397" s="36" t="s">
        <v>102</v>
      </c>
      <c r="B397" s="44"/>
      <c r="C397" s="45"/>
      <c r="D397" s="45"/>
      <c r="E397" s="50" t="s">
        <v>582</v>
      </c>
      <c r="F397" s="45"/>
      <c r="G397" s="45"/>
      <c r="H397" s="45"/>
      <c r="I397" s="45"/>
      <c r="J397" s="46"/>
    </row>
    <row r="398" ht="150">
      <c r="A398" s="36" t="s">
        <v>47</v>
      </c>
      <c r="B398" s="44"/>
      <c r="C398" s="45"/>
      <c r="D398" s="45"/>
      <c r="E398" s="38" t="s">
        <v>171</v>
      </c>
      <c r="F398" s="45"/>
      <c r="G398" s="45"/>
      <c r="H398" s="45"/>
      <c r="I398" s="45"/>
      <c r="J398" s="46"/>
    </row>
    <row r="399">
      <c r="A399" s="36" t="s">
        <v>40</v>
      </c>
      <c r="B399" s="36">
        <v>93</v>
      </c>
      <c r="C399" s="37" t="s">
        <v>583</v>
      </c>
      <c r="D399" s="36" t="s">
        <v>42</v>
      </c>
      <c r="E399" s="38" t="s">
        <v>584</v>
      </c>
      <c r="F399" s="39" t="s">
        <v>77</v>
      </c>
      <c r="G399" s="40">
        <v>28</v>
      </c>
      <c r="H399" s="41">
        <v>0</v>
      </c>
      <c r="I399" s="42">
        <f>ROUND(G399*H399,P4)</f>
        <v>0</v>
      </c>
      <c r="J399" s="36"/>
      <c r="O399" s="43">
        <f>I399*0.21</f>
        <v>0</v>
      </c>
      <c r="P399">
        <v>3</v>
      </c>
    </row>
    <row r="400">
      <c r="A400" s="36" t="s">
        <v>45</v>
      </c>
      <c r="B400" s="44"/>
      <c r="C400" s="45"/>
      <c r="D400" s="45"/>
      <c r="E400" s="51" t="s">
        <v>42</v>
      </c>
      <c r="F400" s="45"/>
      <c r="G400" s="45"/>
      <c r="H400" s="45"/>
      <c r="I400" s="45"/>
      <c r="J400" s="46"/>
    </row>
    <row r="401" ht="150">
      <c r="A401" s="36" t="s">
        <v>47</v>
      </c>
      <c r="B401" s="44"/>
      <c r="C401" s="45"/>
      <c r="D401" s="45"/>
      <c r="E401" s="38" t="s">
        <v>585</v>
      </c>
      <c r="F401" s="45"/>
      <c r="G401" s="45"/>
      <c r="H401" s="45"/>
      <c r="I401" s="45"/>
      <c r="J401" s="46"/>
    </row>
    <row r="402">
      <c r="A402" s="36" t="s">
        <v>40</v>
      </c>
      <c r="B402" s="36">
        <v>94</v>
      </c>
      <c r="C402" s="37" t="s">
        <v>586</v>
      </c>
      <c r="D402" s="36" t="s">
        <v>42</v>
      </c>
      <c r="E402" s="38" t="s">
        <v>587</v>
      </c>
      <c r="F402" s="39" t="s">
        <v>159</v>
      </c>
      <c r="G402" s="40">
        <v>68</v>
      </c>
      <c r="H402" s="41">
        <v>0</v>
      </c>
      <c r="I402" s="42">
        <f>ROUND(G402*H402,P4)</f>
        <v>0</v>
      </c>
      <c r="J402" s="36"/>
      <c r="O402" s="43">
        <f>I402*0.21</f>
        <v>0</v>
      </c>
      <c r="P402">
        <v>3</v>
      </c>
    </row>
    <row r="403">
      <c r="A403" s="36" t="s">
        <v>45</v>
      </c>
      <c r="B403" s="44"/>
      <c r="C403" s="45"/>
      <c r="D403" s="45"/>
      <c r="E403" s="51" t="s">
        <v>42</v>
      </c>
      <c r="F403" s="45"/>
      <c r="G403" s="45"/>
      <c r="H403" s="45"/>
      <c r="I403" s="45"/>
      <c r="J403" s="46"/>
    </row>
    <row r="404">
      <c r="A404" s="36" t="s">
        <v>102</v>
      </c>
      <c r="B404" s="44"/>
      <c r="C404" s="45"/>
      <c r="D404" s="45"/>
      <c r="E404" s="50" t="s">
        <v>588</v>
      </c>
      <c r="F404" s="45"/>
      <c r="G404" s="45"/>
      <c r="H404" s="45"/>
      <c r="I404" s="45"/>
      <c r="J404" s="46"/>
    </row>
    <row r="405" ht="150">
      <c r="A405" s="36" t="s">
        <v>47</v>
      </c>
      <c r="B405" s="44"/>
      <c r="C405" s="45"/>
      <c r="D405" s="45"/>
      <c r="E405" s="38" t="s">
        <v>585</v>
      </c>
      <c r="F405" s="45"/>
      <c r="G405" s="45"/>
      <c r="H405" s="45"/>
      <c r="I405" s="45"/>
      <c r="J405" s="46"/>
    </row>
    <row r="406">
      <c r="A406" s="36" t="s">
        <v>40</v>
      </c>
      <c r="B406" s="36">
        <v>95</v>
      </c>
      <c r="C406" s="37" t="s">
        <v>586</v>
      </c>
      <c r="D406" s="36" t="s">
        <v>589</v>
      </c>
      <c r="E406" s="38" t="s">
        <v>590</v>
      </c>
      <c r="F406" s="39" t="s">
        <v>159</v>
      </c>
      <c r="G406" s="40">
        <v>120</v>
      </c>
      <c r="H406" s="41">
        <v>0</v>
      </c>
      <c r="I406" s="42">
        <f>ROUND(G406*H406,P4)</f>
        <v>0</v>
      </c>
      <c r="J406" s="36"/>
      <c r="O406" s="43">
        <f>I406*0.21</f>
        <v>0</v>
      </c>
      <c r="P406">
        <v>3</v>
      </c>
    </row>
    <row r="407">
      <c r="A407" s="36" t="s">
        <v>45</v>
      </c>
      <c r="B407" s="44"/>
      <c r="C407" s="45"/>
      <c r="D407" s="45"/>
      <c r="E407" s="51" t="s">
        <v>42</v>
      </c>
      <c r="F407" s="45"/>
      <c r="G407" s="45"/>
      <c r="H407" s="45"/>
      <c r="I407" s="45"/>
      <c r="J407" s="46"/>
    </row>
    <row r="408">
      <c r="A408" s="36" t="s">
        <v>102</v>
      </c>
      <c r="B408" s="44"/>
      <c r="C408" s="45"/>
      <c r="D408" s="45"/>
      <c r="E408" s="50" t="s">
        <v>591</v>
      </c>
      <c r="F408" s="45"/>
      <c r="G408" s="45"/>
      <c r="H408" s="45"/>
      <c r="I408" s="45"/>
      <c r="J408" s="46"/>
    </row>
    <row r="409" ht="150">
      <c r="A409" s="36" t="s">
        <v>47</v>
      </c>
      <c r="B409" s="44"/>
      <c r="C409" s="45"/>
      <c r="D409" s="45"/>
      <c r="E409" s="38" t="s">
        <v>585</v>
      </c>
      <c r="F409" s="45"/>
      <c r="G409" s="45"/>
      <c r="H409" s="45"/>
      <c r="I409" s="45"/>
      <c r="J409" s="46"/>
    </row>
    <row r="410">
      <c r="A410" s="36" t="s">
        <v>40</v>
      </c>
      <c r="B410" s="36">
        <v>96</v>
      </c>
      <c r="C410" s="37" t="s">
        <v>592</v>
      </c>
      <c r="D410" s="36" t="s">
        <v>42</v>
      </c>
      <c r="E410" s="38" t="s">
        <v>593</v>
      </c>
      <c r="F410" s="39" t="s">
        <v>159</v>
      </c>
      <c r="G410" s="40">
        <v>54</v>
      </c>
      <c r="H410" s="41">
        <v>0</v>
      </c>
      <c r="I410" s="42">
        <f>ROUND(G410*H410,P4)</f>
        <v>0</v>
      </c>
      <c r="J410" s="36"/>
      <c r="O410" s="43">
        <f>I410*0.21</f>
        <v>0</v>
      </c>
      <c r="P410">
        <v>3</v>
      </c>
    </row>
    <row r="411">
      <c r="A411" s="36" t="s">
        <v>45</v>
      </c>
      <c r="B411" s="44"/>
      <c r="C411" s="45"/>
      <c r="D411" s="45"/>
      <c r="E411" s="51" t="s">
        <v>42</v>
      </c>
      <c r="F411" s="45"/>
      <c r="G411" s="45"/>
      <c r="H411" s="45"/>
      <c r="I411" s="45"/>
      <c r="J411" s="46"/>
    </row>
    <row r="412">
      <c r="A412" s="36" t="s">
        <v>102</v>
      </c>
      <c r="B412" s="44"/>
      <c r="C412" s="45"/>
      <c r="D412" s="45"/>
      <c r="E412" s="50" t="s">
        <v>594</v>
      </c>
      <c r="F412" s="45"/>
      <c r="G412" s="45"/>
      <c r="H412" s="45"/>
      <c r="I412" s="45"/>
      <c r="J412" s="46"/>
    </row>
    <row r="413" ht="150">
      <c r="A413" s="36" t="s">
        <v>47</v>
      </c>
      <c r="B413" s="44"/>
      <c r="C413" s="45"/>
      <c r="D413" s="45"/>
      <c r="E413" s="38" t="s">
        <v>585</v>
      </c>
      <c r="F413" s="45"/>
      <c r="G413" s="45"/>
      <c r="H413" s="45"/>
      <c r="I413" s="45"/>
      <c r="J413" s="46"/>
    </row>
    <row r="414">
      <c r="A414" s="36" t="s">
        <v>40</v>
      </c>
      <c r="B414" s="36">
        <v>97</v>
      </c>
      <c r="C414" s="37" t="s">
        <v>595</v>
      </c>
      <c r="D414" s="36" t="s">
        <v>42</v>
      </c>
      <c r="E414" s="38" t="s">
        <v>596</v>
      </c>
      <c r="F414" s="39" t="s">
        <v>126</v>
      </c>
      <c r="G414" s="40">
        <v>30.484999999999999</v>
      </c>
      <c r="H414" s="41">
        <v>0</v>
      </c>
      <c r="I414" s="42">
        <f>ROUND(G414*H414,P4)</f>
        <v>0</v>
      </c>
      <c r="J414" s="36"/>
      <c r="O414" s="43">
        <f>I414*0.21</f>
        <v>0</v>
      </c>
      <c r="P414">
        <v>3</v>
      </c>
    </row>
    <row r="415">
      <c r="A415" s="36" t="s">
        <v>45</v>
      </c>
      <c r="B415" s="44"/>
      <c r="C415" s="45"/>
      <c r="D415" s="45"/>
      <c r="E415" s="51" t="s">
        <v>42</v>
      </c>
      <c r="F415" s="45"/>
      <c r="G415" s="45"/>
      <c r="H415" s="45"/>
      <c r="I415" s="45"/>
      <c r="J415" s="46"/>
    </row>
    <row r="416">
      <c r="A416" s="36" t="s">
        <v>102</v>
      </c>
      <c r="B416" s="44"/>
      <c r="C416" s="45"/>
      <c r="D416" s="45"/>
      <c r="E416" s="50" t="s">
        <v>597</v>
      </c>
      <c r="F416" s="45"/>
      <c r="G416" s="45"/>
      <c r="H416" s="45"/>
      <c r="I416" s="45"/>
      <c r="J416" s="46"/>
    </row>
    <row r="417" ht="105">
      <c r="A417" s="36" t="s">
        <v>47</v>
      </c>
      <c r="B417" s="44"/>
      <c r="C417" s="45"/>
      <c r="D417" s="45"/>
      <c r="E417" s="38" t="s">
        <v>598</v>
      </c>
      <c r="F417" s="45"/>
      <c r="G417" s="45"/>
      <c r="H417" s="45"/>
      <c r="I417" s="45"/>
      <c r="J417" s="46"/>
    </row>
    <row r="418">
      <c r="A418" s="36" t="s">
        <v>40</v>
      </c>
      <c r="B418" s="36">
        <v>98</v>
      </c>
      <c r="C418" s="37" t="s">
        <v>599</v>
      </c>
      <c r="D418" s="36" t="s">
        <v>42</v>
      </c>
      <c r="E418" s="38" t="s">
        <v>600</v>
      </c>
      <c r="F418" s="39" t="s">
        <v>209</v>
      </c>
      <c r="G418" s="40">
        <v>304.85399999999998</v>
      </c>
      <c r="H418" s="41">
        <v>0</v>
      </c>
      <c r="I418" s="42">
        <f>ROUND(G418*H418,P4)</f>
        <v>0</v>
      </c>
      <c r="J418" s="36"/>
      <c r="O418" s="43">
        <f>I418*0.21</f>
        <v>0</v>
      </c>
      <c r="P418">
        <v>3</v>
      </c>
    </row>
    <row r="419">
      <c r="A419" s="36" t="s">
        <v>45</v>
      </c>
      <c r="B419" s="44"/>
      <c r="C419" s="45"/>
      <c r="D419" s="45"/>
      <c r="E419" s="51" t="s">
        <v>42</v>
      </c>
      <c r="F419" s="45"/>
      <c r="G419" s="45"/>
      <c r="H419" s="45"/>
      <c r="I419" s="45"/>
      <c r="J419" s="46"/>
    </row>
    <row r="420">
      <c r="A420" s="36" t="s">
        <v>102</v>
      </c>
      <c r="B420" s="44"/>
      <c r="C420" s="45"/>
      <c r="D420" s="45"/>
      <c r="E420" s="50" t="s">
        <v>601</v>
      </c>
      <c r="F420" s="45"/>
      <c r="G420" s="45"/>
      <c r="H420" s="45"/>
      <c r="I420" s="45"/>
      <c r="J420" s="46"/>
    </row>
    <row r="421" ht="105">
      <c r="A421" s="36" t="s">
        <v>47</v>
      </c>
      <c r="B421" s="47"/>
      <c r="C421" s="48"/>
      <c r="D421" s="48"/>
      <c r="E421" s="38" t="s">
        <v>598</v>
      </c>
      <c r="F421" s="48"/>
      <c r="G421" s="48"/>
      <c r="H421" s="48"/>
      <c r="I421" s="48"/>
      <c r="J421" s="49"/>
    </row>
  </sheetData>
  <sheetProtection sheet="1" objects="1" scenarios="1" spinCount="100000" saltValue="x7FF93vkufUDFAndg8Bzq2lwpGdo7TzMJ8sBWGAlPrCH24xcpT4c0f3osjvjnbJzu0ANIwvrfmLr18ZndL498w==" hashValue="aC4KJofQ/C0AgGjWuMtPU7KvcJyos/6sC4jcrYTY7X8Mfb8EVhSGaYCNoy/+rnZYjhYe8FtbOsy0srC62AZJTA==" algorithmName="SHA-512" password="D320"/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61795BBEBCF54F9C9D8C4BE2E472D5" ma:contentTypeVersion="18" ma:contentTypeDescription="Vytvoří nový dokument" ma:contentTypeScope="" ma:versionID="1e412f6b626651fe3d3330dd455eba18">
  <xsd:schema xmlns:xsd="http://www.w3.org/2001/XMLSchema" xmlns:xs="http://www.w3.org/2001/XMLSchema" xmlns:p="http://schemas.microsoft.com/office/2006/metadata/properties" xmlns:ns2="41ec62b2-5769-47c7-89e9-2553fd4e5d10" xmlns:ns3="aefccb90-1c61-4472-93d8-2045f711da9b" targetNamespace="http://schemas.microsoft.com/office/2006/metadata/properties" ma:root="true" ma:fieldsID="3d136d3633ddfabcde9dc5eddb268f7c" ns2:_="" ns3:_="">
    <xsd:import namespace="41ec62b2-5769-47c7-89e9-2553fd4e5d10"/>
    <xsd:import namespace="aefccb90-1c61-4472-93d8-2045f711d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62b2-5769-47c7-89e9-2553fd4e5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472fbe4-f284-4e92-b9ec-767f008d93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ccb90-1c61-4472-93d8-2045f711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1d6f67-61be-4559-9db0-1d8b91b493d5}" ma:internalName="TaxCatchAll" ma:showField="CatchAllData" ma:web="aefccb90-1c61-4472-93d8-2045f711d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ec62b2-5769-47c7-89e9-2553fd4e5d10">
      <Terms xmlns="http://schemas.microsoft.com/office/infopath/2007/PartnerControls"/>
    </lcf76f155ced4ddcb4097134ff3c332f>
    <TaxCatchAll xmlns="aefccb90-1c61-4472-93d8-2045f711da9b" xsi:nil="true"/>
  </documentManagement>
</p:properties>
</file>

<file path=customXml/itemProps1.xml><?xml version="1.0" encoding="utf-8"?>
<ds:datastoreItem xmlns:ds="http://schemas.openxmlformats.org/officeDocument/2006/customXml" ds:itemID="{74BFD936-E815-45A3-A654-8D2CE25590CE}"/>
</file>

<file path=customXml/itemProps2.xml><?xml version="1.0" encoding="utf-8"?>
<ds:datastoreItem xmlns:ds="http://schemas.openxmlformats.org/officeDocument/2006/customXml" ds:itemID="{0FD70653-B30C-481F-907A-D89394AC9B5A}"/>
</file>

<file path=customXml/itemProps3.xml><?xml version="1.0" encoding="utf-8"?>
<ds:datastoreItem xmlns:ds="http://schemas.openxmlformats.org/officeDocument/2006/customXml" ds:itemID="{BEC3F71A-4016-4203-863B-DB5D8CC2DDF4}"/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Toman</dc:creator>
  <cp:lastModifiedBy>Radek Toman</cp:lastModifiedBy>
  <dcterms:created xsi:type="dcterms:W3CDTF">2024-11-25T17:28:03Z</dcterms:created>
  <dcterms:modified xsi:type="dcterms:W3CDTF">2024-11-25T17:28:04Z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0x010100C761795BBEBCF54F9C9D8C4BE2E472D5</vt:lpwstr>
  </property>
</Properties>
</file>