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4\Gajdos_DD_Severni_5_KV_Strecha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zduchotechnika" sheetId="3" r:id="rId3"/>
    <sheet name="03 - Elektroinstalace" sheetId="4" r:id="rId4"/>
    <sheet name="04 - Vedlejší a ostatní n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část'!$C$90:$K$280</definedName>
    <definedName name="_xlnm.Print_Area" localSheetId="1">'01 - Stavební část'!$C$4:$J$39,'01 - Stavební část'!$C$45:$J$72,'01 - Stavební část'!$C$78:$K$280</definedName>
    <definedName name="_xlnm.Print_Titles" localSheetId="1">'01 - Stavební část'!$90:$90</definedName>
    <definedName name="_xlnm._FilterDatabase" localSheetId="2" hidden="1">'02 - Vzduchotechnika'!$C$85:$K$186</definedName>
    <definedName name="_xlnm.Print_Area" localSheetId="2">'02 - Vzduchotechnika'!$C$4:$J$39,'02 - Vzduchotechnika'!$C$45:$J$67,'02 - Vzduchotechnika'!$C$73:$K$186</definedName>
    <definedName name="_xlnm.Print_Titles" localSheetId="2">'02 - Vzduchotechnika'!$85:$85</definedName>
    <definedName name="_xlnm._FilterDatabase" localSheetId="3" hidden="1">'03 - Elektroinstalace'!$C$82:$K$160</definedName>
    <definedName name="_xlnm.Print_Area" localSheetId="3">'03 - Elektroinstalace'!$C$4:$J$39,'03 - Elektroinstalace'!$C$45:$J$64,'03 - Elektroinstalace'!$C$70:$K$160</definedName>
    <definedName name="_xlnm.Print_Titles" localSheetId="3">'03 - Elektroinstalace'!$82:$82</definedName>
    <definedName name="_xlnm._FilterDatabase" localSheetId="4" hidden="1">'04 - Vedlejší a ostatní n...'!$C$83:$K$106</definedName>
    <definedName name="_xlnm.Print_Area" localSheetId="4">'04 - Vedlejší a ostatní n...'!$C$4:$J$39,'04 - Vedlejší a ostatní n...'!$C$45:$J$65,'04 - Vedlejší a ostatní n...'!$C$71:$K$106</definedName>
    <definedName name="_xlnm.Print_Titles" localSheetId="4">'04 - Vedlejší a ostatní n...'!$83:$83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2"/>
  <c r="BH102"/>
  <c r="BG102"/>
  <c r="BE102"/>
  <c r="T102"/>
  <c r="T101"/>
  <c r="R102"/>
  <c r="R101"/>
  <c r="P102"/>
  <c r="P101"/>
  <c r="BI98"/>
  <c r="BH98"/>
  <c r="BG98"/>
  <c r="BE98"/>
  <c r="T98"/>
  <c r="T97"/>
  <c r="R98"/>
  <c r="R97"/>
  <c r="P98"/>
  <c r="P97"/>
  <c r="BI94"/>
  <c r="BH94"/>
  <c r="BG94"/>
  <c r="BE94"/>
  <c r="T94"/>
  <c r="R94"/>
  <c r="P94"/>
  <c r="BI91"/>
  <c r="BH91"/>
  <c r="BG91"/>
  <c r="BE91"/>
  <c r="T91"/>
  <c r="R91"/>
  <c r="P91"/>
  <c r="BI87"/>
  <c r="BH87"/>
  <c r="BG87"/>
  <c r="BE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08"/>
  <c r="BH108"/>
  <c r="BG108"/>
  <c r="BE108"/>
  <c r="T108"/>
  <c r="R108"/>
  <c r="P108"/>
  <c r="BI101"/>
  <c r="BH101"/>
  <c r="BG101"/>
  <c r="BE101"/>
  <c r="T101"/>
  <c r="R101"/>
  <c r="P101"/>
  <c r="BI96"/>
  <c r="BH96"/>
  <c r="BG96"/>
  <c r="BE96"/>
  <c r="T96"/>
  <c r="R96"/>
  <c r="P96"/>
  <c r="BI92"/>
  <c r="BH92"/>
  <c r="BG92"/>
  <c r="BE92"/>
  <c r="T92"/>
  <c r="R92"/>
  <c r="P92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182"/>
  <c r="BH182"/>
  <c r="BG182"/>
  <c r="BE182"/>
  <c r="T182"/>
  <c r="R182"/>
  <c r="P182"/>
  <c r="BI177"/>
  <c r="BH177"/>
  <c r="BG177"/>
  <c r="BE177"/>
  <c r="T177"/>
  <c r="R177"/>
  <c r="P177"/>
  <c r="BI173"/>
  <c r="BH173"/>
  <c r="BG173"/>
  <c r="BE173"/>
  <c r="T173"/>
  <c r="R173"/>
  <c r="P173"/>
  <c r="BI169"/>
  <c r="BH169"/>
  <c r="BG169"/>
  <c r="BE169"/>
  <c r="T169"/>
  <c r="R169"/>
  <c r="P169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7"/>
  <c r="BH147"/>
  <c r="BG147"/>
  <c r="BE147"/>
  <c r="T147"/>
  <c r="R147"/>
  <c r="P147"/>
  <c r="BI143"/>
  <c r="BH143"/>
  <c r="BG143"/>
  <c r="BE143"/>
  <c r="T143"/>
  <c r="R143"/>
  <c r="P143"/>
  <c r="BI140"/>
  <c r="BH140"/>
  <c r="BG140"/>
  <c r="BE140"/>
  <c r="T140"/>
  <c r="R140"/>
  <c r="P140"/>
  <c r="BI135"/>
  <c r="BH135"/>
  <c r="BG135"/>
  <c r="BE135"/>
  <c r="T135"/>
  <c r="R135"/>
  <c r="P135"/>
  <c r="BI132"/>
  <c r="BH132"/>
  <c r="BG132"/>
  <c r="BE132"/>
  <c r="T132"/>
  <c r="R132"/>
  <c r="P132"/>
  <c r="BI128"/>
  <c r="BH128"/>
  <c r="BG128"/>
  <c r="BE128"/>
  <c r="T128"/>
  <c r="R128"/>
  <c r="P128"/>
  <c r="BI125"/>
  <c r="BH125"/>
  <c r="BG125"/>
  <c r="BE125"/>
  <c r="T125"/>
  <c r="R125"/>
  <c r="P125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1"/>
  <c r="BH111"/>
  <c r="BG111"/>
  <c r="BE111"/>
  <c r="T111"/>
  <c r="R111"/>
  <c r="P111"/>
  <c r="BI107"/>
  <c r="BH107"/>
  <c r="BG107"/>
  <c r="BE107"/>
  <c r="T107"/>
  <c r="R107"/>
  <c r="P107"/>
  <c r="BI104"/>
  <c r="BH104"/>
  <c r="BG104"/>
  <c r="BE104"/>
  <c r="T104"/>
  <c r="R104"/>
  <c r="P104"/>
  <c r="BI99"/>
  <c r="BH99"/>
  <c r="BG99"/>
  <c r="BE99"/>
  <c r="T99"/>
  <c r="R99"/>
  <c r="P99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2" r="J37"/>
  <c r="J36"/>
  <c i="1" r="AY55"/>
  <c i="2" r="J35"/>
  <c i="1" r="AX55"/>
  <c i="2" r="BI276"/>
  <c r="BH276"/>
  <c r="BG276"/>
  <c r="BE276"/>
  <c r="T276"/>
  <c r="T275"/>
  <c r="R276"/>
  <c r="R275"/>
  <c r="P276"/>
  <c r="P275"/>
  <c r="BI272"/>
  <c r="BH272"/>
  <c r="BG272"/>
  <c r="BE272"/>
  <c r="T272"/>
  <c r="R272"/>
  <c r="P272"/>
  <c r="BI267"/>
  <c r="BH267"/>
  <c r="BG267"/>
  <c r="BE267"/>
  <c r="T267"/>
  <c r="R267"/>
  <c r="P267"/>
  <c r="BI262"/>
  <c r="BH262"/>
  <c r="BG262"/>
  <c r="BE262"/>
  <c r="T262"/>
  <c r="R262"/>
  <c r="P262"/>
  <c r="BI257"/>
  <c r="BH257"/>
  <c r="BG257"/>
  <c r="BE257"/>
  <c r="T257"/>
  <c r="R257"/>
  <c r="P257"/>
  <c r="BI253"/>
  <c r="BH253"/>
  <c r="BG253"/>
  <c r="BE253"/>
  <c r="T253"/>
  <c r="R253"/>
  <c r="P253"/>
  <c r="BI247"/>
  <c r="BH247"/>
  <c r="BG247"/>
  <c r="BE247"/>
  <c r="T247"/>
  <c r="R247"/>
  <c r="P247"/>
  <c r="BI243"/>
  <c r="BH243"/>
  <c r="BG243"/>
  <c r="BE243"/>
  <c r="T243"/>
  <c r="R243"/>
  <c r="P243"/>
  <c r="BI237"/>
  <c r="BH237"/>
  <c r="BG237"/>
  <c r="BE237"/>
  <c r="T237"/>
  <c r="R237"/>
  <c r="P237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R222"/>
  <c r="P222"/>
  <c r="BI217"/>
  <c r="BH217"/>
  <c r="BG217"/>
  <c r="BE217"/>
  <c r="T217"/>
  <c r="R217"/>
  <c r="P217"/>
  <c r="BI214"/>
  <c r="BH214"/>
  <c r="BG214"/>
  <c r="BE214"/>
  <c r="T214"/>
  <c r="R214"/>
  <c r="P214"/>
  <c r="BI210"/>
  <c r="BH210"/>
  <c r="BG210"/>
  <c r="BE210"/>
  <c r="T210"/>
  <c r="R210"/>
  <c r="P210"/>
  <c r="BI207"/>
  <c r="BH207"/>
  <c r="BG207"/>
  <c r="BE207"/>
  <c r="T207"/>
  <c r="R207"/>
  <c r="P207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7"/>
  <c r="BH177"/>
  <c r="BG177"/>
  <c r="BE177"/>
  <c r="T177"/>
  <c r="R177"/>
  <c r="P177"/>
  <c r="BI172"/>
  <c r="BH172"/>
  <c r="BG172"/>
  <c r="BE172"/>
  <c r="T172"/>
  <c r="R172"/>
  <c r="P172"/>
  <c r="BI168"/>
  <c r="BH168"/>
  <c r="BG168"/>
  <c r="BE168"/>
  <c r="T168"/>
  <c r="R168"/>
  <c r="P168"/>
  <c r="BI163"/>
  <c r="BH163"/>
  <c r="BG163"/>
  <c r="BE163"/>
  <c r="T163"/>
  <c r="R163"/>
  <c r="P163"/>
  <c r="BI155"/>
  <c r="BH155"/>
  <c r="BG155"/>
  <c r="BE155"/>
  <c r="T155"/>
  <c r="R155"/>
  <c r="P155"/>
  <c r="BI150"/>
  <c r="BH150"/>
  <c r="BG150"/>
  <c r="BE150"/>
  <c r="T150"/>
  <c r="R150"/>
  <c r="P150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2"/>
  <c r="BH132"/>
  <c r="BG132"/>
  <c r="BE132"/>
  <c r="T132"/>
  <c r="R132"/>
  <c r="P132"/>
  <c r="BI127"/>
  <c r="BH127"/>
  <c r="BG127"/>
  <c r="BE127"/>
  <c r="T127"/>
  <c r="T126"/>
  <c r="R127"/>
  <c r="R126"/>
  <c r="P127"/>
  <c r="P126"/>
  <c r="BI123"/>
  <c r="BH123"/>
  <c r="BG123"/>
  <c r="BE123"/>
  <c r="T123"/>
  <c r="R123"/>
  <c r="P123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07"/>
  <c r="BH107"/>
  <c r="BG107"/>
  <c r="BE107"/>
  <c r="T107"/>
  <c r="R107"/>
  <c r="P107"/>
  <c r="BI104"/>
  <c r="BH104"/>
  <c r="BG104"/>
  <c r="BE104"/>
  <c r="T104"/>
  <c r="R104"/>
  <c r="P104"/>
  <c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" r="L50"/>
  <c r="AM50"/>
  <c r="AM49"/>
  <c r="L49"/>
  <c r="AM47"/>
  <c r="L47"/>
  <c r="L45"/>
  <c r="L44"/>
  <c i="2" r="J237"/>
  <c i="3" r="J147"/>
  <c r="BK164"/>
  <c i="4" r="J124"/>
  <c i="2" r="BK181"/>
  <c r="J119"/>
  <c i="3" r="J132"/>
  <c i="2" r="BK127"/>
  <c i="3" r="J128"/>
  <c i="2" r="J225"/>
  <c r="J107"/>
  <c i="4" r="BK155"/>
  <c r="J151"/>
  <c i="2" r="J198"/>
  <c i="4" r="BK119"/>
  <c i="2" r="J172"/>
  <c i="3" r="BK151"/>
  <c i="5" r="BK94"/>
  <c i="2" r="J214"/>
  <c r="J104"/>
  <c i="3" r="J160"/>
  <c r="J182"/>
  <c i="4" r="J89"/>
  <c i="3" r="J115"/>
  <c r="BK118"/>
  <c i="2" r="J247"/>
  <c r="J181"/>
  <c r="F37"/>
  <c r="BK184"/>
  <c r="J127"/>
  <c i="3" r="BK140"/>
  <c i="5" r="BK91"/>
  <c i="2" r="BK155"/>
  <c i="3" r="BK143"/>
  <c i="4" r="BK153"/>
  <c i="2" r="BK257"/>
  <c i="3" r="BK99"/>
  <c i="2" r="J195"/>
  <c r="BK150"/>
  <c i="5" r="BK98"/>
  <c i="4" r="BK122"/>
  <c r="BK96"/>
  <c i="2" r="J137"/>
  <c i="5" r="J87"/>
  <c i="3" r="J107"/>
  <c i="2" r="BK210"/>
  <c r="J217"/>
  <c r="BK123"/>
  <c i="5" r="BK102"/>
  <c i="2" r="BK172"/>
  <c i="3" r="BK115"/>
  <c i="2" r="BK222"/>
  <c r="BK116"/>
  <c i="3" r="J111"/>
  <c r="F36"/>
  <c i="1" r="BC56"/>
  <c i="2" r="J243"/>
  <c r="J227"/>
  <c r="J187"/>
  <c r="BK267"/>
  <c r="J184"/>
  <c i="4" r="J108"/>
  <c i="3" r="J95"/>
  <c i="2" r="BK214"/>
  <c i="5" r="J98"/>
  <c i="2" r="BK253"/>
  <c i="3" r="BK92"/>
  <c i="4" r="J112"/>
  <c i="2" r="J144"/>
  <c i="3" r="BK177"/>
  <c r="BK125"/>
  <c i="4" r="J155"/>
  <c i="2" r="J200"/>
  <c r="J163"/>
  <c r="BK137"/>
  <c i="3" r="BK132"/>
  <c i="4" r="BK158"/>
  <c i="2" r="BK177"/>
  <c i="3" r="BK128"/>
  <c i="4" r="J158"/>
  <c i="2" r="J272"/>
  <c r="J113"/>
  <c i="3" r="BK169"/>
  <c i="2" r="J148"/>
  <c i="3" r="J151"/>
  <c i="4" r="BK86"/>
  <c i="2" r="BK163"/>
  <c i="4" r="BK112"/>
  <c r="J133"/>
  <c i="2" r="J177"/>
  <c r="J231"/>
  <c r="BK107"/>
  <c i="3" r="J120"/>
  <c i="2" r="J267"/>
  <c i="5" r="J91"/>
  <c i="2" r="J168"/>
  <c r="BK132"/>
  <c i="3" r="BK95"/>
  <c r="J125"/>
  <c i="4" r="J92"/>
  <c i="5" r="BK87"/>
  <c i="2" r="F33"/>
  <c r="BK198"/>
  <c i="3" r="BK111"/>
  <c i="4" r="BK101"/>
  <c i="2" r="BK195"/>
  <c r="J150"/>
  <c i="3" r="BK182"/>
  <c r="J164"/>
  <c i="2" r="BK113"/>
  <c i="4" r="BK89"/>
  <c i="2" r="J203"/>
  <c r="F35"/>
  <c i="4" r="F36"/>
  <c i="2" r="BK207"/>
  <c r="BK100"/>
  <c i="3" r="BK135"/>
  <c i="4" r="J117"/>
  <c i="2" r="BK203"/>
  <c r="BK276"/>
  <c i="3" r="BK107"/>
  <c i="2" r="BK227"/>
  <c i="3" r="BK160"/>
  <c i="2" r="BK104"/>
  <c i="3" r="BK120"/>
  <c i="2" r="BK231"/>
  <c i="4" r="BK151"/>
  <c i="2" r="J210"/>
  <c r="J276"/>
  <c i="4" r="BK92"/>
  <c r="J153"/>
  <c i="2" r="BK200"/>
  <c i="1" r="AS54"/>
  <c i="3" r="J156"/>
  <c i="4" r="J149"/>
  <c i="3" r="J99"/>
  <c i="4" r="J126"/>
  <c r="J146"/>
  <c i="2" r="J191"/>
  <c r="BK94"/>
  <c r="J262"/>
  <c i="3" r="BK147"/>
  <c i="4" r="BK136"/>
  <c i="2" r="J155"/>
  <c i="3" r="J143"/>
  <c r="J92"/>
  <c i="2" r="BK217"/>
  <c r="BK237"/>
  <c i="3" r="BK154"/>
  <c i="2" r="BK262"/>
  <c i="4" r="J122"/>
  <c i="2" r="J253"/>
  <c i="3" r="J89"/>
  <c i="4" r="BK114"/>
  <c i="2" r="J123"/>
  <c i="4" r="BK146"/>
  <c i="2" r="J33"/>
  <c r="J116"/>
  <c i="4" r="BK126"/>
  <c i="2" r="BK97"/>
  <c r="J257"/>
  <c i="4" r="J119"/>
  <c i="2" r="BK247"/>
  <c i="4" r="J114"/>
  <c i="2" r="F36"/>
  <c i="4" r="J86"/>
  <c i="2" r="BK191"/>
  <c i="3" r="BK173"/>
  <c i="4" r="BK139"/>
  <c i="3" r="J104"/>
  <c i="4" r="J101"/>
  <c i="2" r="BK168"/>
  <c i="3" r="J177"/>
  <c i="5" r="J102"/>
  <c i="2" r="J132"/>
  <c i="4" r="J139"/>
  <c i="2" r="J94"/>
  <c i="3" r="BK156"/>
  <c r="J135"/>
  <c i="2" r="BK225"/>
  <c i="4" r="BK108"/>
  <c i="3" r="J154"/>
  <c i="2" r="J100"/>
  <c i="4" r="BK117"/>
  <c i="2" r="BK272"/>
  <c r="BK119"/>
  <c i="4" r="BK124"/>
  <c i="2" r="J222"/>
  <c i="3" r="BK89"/>
  <c i="2" r="BK141"/>
  <c i="4" r="BK133"/>
  <c i="2" r="J97"/>
  <c i="3" r="J118"/>
  <c r="BK104"/>
  <c i="2" r="BK148"/>
  <c i="5" r="J94"/>
  <c i="2" r="J141"/>
  <c r="BK187"/>
  <c i="4" r="J136"/>
  <c i="2" r="BK243"/>
  <c r="BK144"/>
  <c i="3" r="J140"/>
  <c i="4" r="BK149"/>
  <c i="3" r="J173"/>
  <c i="2" r="J207"/>
  <c i="4" r="J96"/>
  <c i="3" r="J169"/>
  <c i="2" l="1" r="BK96"/>
  <c r="J96"/>
  <c r="J62"/>
  <c r="BK230"/>
  <c r="J230"/>
  <c r="J69"/>
  <c r="T96"/>
  <c r="BK213"/>
  <c r="J213"/>
  <c r="J68"/>
  <c i="4" r="P100"/>
  <c r="P99"/>
  <c i="2" r="R112"/>
  <c r="P230"/>
  <c i="3" r="P114"/>
  <c i="2" r="P112"/>
  <c r="R213"/>
  <c r="R131"/>
  <c r="R230"/>
  <c i="3" r="T88"/>
  <c r="T87"/>
  <c r="P163"/>
  <c i="2" r="T131"/>
  <c r="T213"/>
  <c i="3" r="R88"/>
  <c r="R87"/>
  <c r="BK88"/>
  <c r="BK87"/>
  <c r="T103"/>
  <c r="T176"/>
  <c i="4" r="T85"/>
  <c r="T84"/>
  <c i="2" r="P131"/>
  <c r="T230"/>
  <c i="3" r="BK114"/>
  <c r="J114"/>
  <c r="J64"/>
  <c r="T163"/>
  <c i="4" r="T100"/>
  <c r="T99"/>
  <c i="5" r="P90"/>
  <c r="P85"/>
  <c r="P84"/>
  <c i="1" r="AU58"/>
  <c i="2" r="BK194"/>
  <c r="J194"/>
  <c r="J67"/>
  <c i="3" r="P103"/>
  <c r="P102"/>
  <c r="R163"/>
  <c i="4" r="BK100"/>
  <c r="BK99"/>
  <c r="J99"/>
  <c r="J62"/>
  <c i="5" r="T90"/>
  <c r="T85"/>
  <c r="T84"/>
  <c i="2" r="BK131"/>
  <c r="BK130"/>
  <c r="J130"/>
  <c r="J65"/>
  <c r="BK256"/>
  <c r="J256"/>
  <c r="J70"/>
  <c i="5" r="BK90"/>
  <c r="J90"/>
  <c r="J62"/>
  <c i="2" r="T112"/>
  <c r="P213"/>
  <c i="3" r="T114"/>
  <c r="T102"/>
  <c r="BK176"/>
  <c r="J176"/>
  <c r="J66"/>
  <c i="4" r="R85"/>
  <c r="R84"/>
  <c i="2" r="R96"/>
  <c r="R92"/>
  <c r="P194"/>
  <c r="R256"/>
  <c i="3" r="BK103"/>
  <c r="J103"/>
  <c r="J63"/>
  <c r="P176"/>
  <c i="4" r="BK85"/>
  <c r="J85"/>
  <c r="J61"/>
  <c i="2" r="BK112"/>
  <c r="J112"/>
  <c r="J63"/>
  <c r="R194"/>
  <c r="T256"/>
  <c i="3" r="P88"/>
  <c r="P87"/>
  <c r="R103"/>
  <c r="BK163"/>
  <c r="J163"/>
  <c r="J65"/>
  <c i="2" r="P96"/>
  <c r="P92"/>
  <c r="T194"/>
  <c r="P256"/>
  <c i="4" r="P85"/>
  <c r="P84"/>
  <c r="P83"/>
  <c i="1" r="AU57"/>
  <c i="5" r="R90"/>
  <c r="R85"/>
  <c r="R84"/>
  <c i="3" r="R114"/>
  <c r="R102"/>
  <c r="R176"/>
  <c i="4" r="R100"/>
  <c r="R99"/>
  <c i="2" r="BK275"/>
  <c r="J275"/>
  <c r="J71"/>
  <c i="5" r="BK86"/>
  <c r="J86"/>
  <c r="J61"/>
  <c r="BK101"/>
  <c r="J101"/>
  <c r="J64"/>
  <c i="2" r="BK93"/>
  <c r="J93"/>
  <c r="J61"/>
  <c r="BK126"/>
  <c r="J126"/>
  <c r="J64"/>
  <c i="5" r="BK97"/>
  <c r="J97"/>
  <c r="J63"/>
  <c r="E48"/>
  <c r="BF91"/>
  <c i="4" r="J100"/>
  <c r="J63"/>
  <c i="5" r="F55"/>
  <c r="BF102"/>
  <c r="BF98"/>
  <c r="J52"/>
  <c r="BF87"/>
  <c r="BF94"/>
  <c i="4" r="J77"/>
  <c r="BF86"/>
  <c r="BF101"/>
  <c r="BF117"/>
  <c i="3" r="J87"/>
  <c r="J60"/>
  <c i="4" r="F80"/>
  <c r="BF122"/>
  <c r="BF124"/>
  <c r="BF133"/>
  <c r="BF136"/>
  <c r="BF151"/>
  <c r="BF153"/>
  <c r="BF158"/>
  <c r="E73"/>
  <c r="BF108"/>
  <c r="BF112"/>
  <c r="BF146"/>
  <c i="3" r="BK102"/>
  <c r="J102"/>
  <c r="J62"/>
  <c i="4" r="BF126"/>
  <c r="BF92"/>
  <c r="BF96"/>
  <c r="BF119"/>
  <c i="3" r="J88"/>
  <c r="J61"/>
  <c i="4" r="BF89"/>
  <c r="BF155"/>
  <c r="BF114"/>
  <c r="BF139"/>
  <c r="BF149"/>
  <c i="1" r="BC57"/>
  <c i="3" r="BF156"/>
  <c i="2" r="BK92"/>
  <c r="BK91"/>
  <c r="J91"/>
  <c r="J131"/>
  <c r="J66"/>
  <c i="3" r="F55"/>
  <c r="BF92"/>
  <c r="BF135"/>
  <c r="BF143"/>
  <c r="BF154"/>
  <c r="E76"/>
  <c r="BF111"/>
  <c r="BF89"/>
  <c r="BF99"/>
  <c r="BF115"/>
  <c r="BF128"/>
  <c r="BF132"/>
  <c r="BF160"/>
  <c r="BF164"/>
  <c r="BF173"/>
  <c r="BF95"/>
  <c r="BF107"/>
  <c r="BF118"/>
  <c r="BF120"/>
  <c r="BF140"/>
  <c r="BF147"/>
  <c r="BF169"/>
  <c r="BF177"/>
  <c r="BF182"/>
  <c r="J52"/>
  <c r="BF104"/>
  <c r="BF125"/>
  <c r="BF151"/>
  <c i="1" r="BB55"/>
  <c r="BC55"/>
  <c i="2" r="J52"/>
  <c r="E81"/>
  <c r="BF100"/>
  <c r="BF116"/>
  <c r="BF127"/>
  <c r="BF132"/>
  <c r="BF141"/>
  <c r="BF262"/>
  <c r="BF272"/>
  <c r="BF94"/>
  <c r="BF107"/>
  <c r="BF148"/>
  <c r="BF243"/>
  <c r="BF247"/>
  <c i="1" r="AV55"/>
  <c i="2" r="F88"/>
  <c r="BF97"/>
  <c r="BF119"/>
  <c r="BF123"/>
  <c r="BF144"/>
  <c r="BF168"/>
  <c r="BF172"/>
  <c r="BF177"/>
  <c r="BF276"/>
  <c r="BF253"/>
  <c r="BF257"/>
  <c i="1" r="AZ55"/>
  <c i="2" r="BF104"/>
  <c r="BF113"/>
  <c r="BF137"/>
  <c r="BF150"/>
  <c r="BF155"/>
  <c r="BF163"/>
  <c r="BF181"/>
  <c r="BF184"/>
  <c r="BF187"/>
  <c r="BF191"/>
  <c r="BF195"/>
  <c r="BF198"/>
  <c r="BF200"/>
  <c r="BF203"/>
  <c r="BF207"/>
  <c r="BF210"/>
  <c r="BF214"/>
  <c r="BF217"/>
  <c r="BF222"/>
  <c r="BF225"/>
  <c r="BF227"/>
  <c r="BF231"/>
  <c r="BF237"/>
  <c r="BF267"/>
  <c i="1" r="BD55"/>
  <c i="5" r="F33"/>
  <c i="1" r="AZ58"/>
  <c i="5" r="F35"/>
  <c i="1" r="BB58"/>
  <c i="4" r="F33"/>
  <c i="1" r="AZ57"/>
  <c i="4" r="J33"/>
  <c i="1" r="AV57"/>
  <c i="3" r="F33"/>
  <c i="1" r="AZ56"/>
  <c i="5" r="J33"/>
  <c i="1" r="AV58"/>
  <c i="5" r="F37"/>
  <c i="1" r="BD58"/>
  <c i="3" r="F35"/>
  <c i="1" r="BB56"/>
  <c i="5" r="F36"/>
  <c i="1" r="BC58"/>
  <c r="BC54"/>
  <c r="W32"/>
  <c i="4" r="F37"/>
  <c i="1" r="BD57"/>
  <c i="3" r="F37"/>
  <c i="1" r="BD56"/>
  <c i="2" r="J30"/>
  <c i="3" r="J33"/>
  <c i="1" r="AV56"/>
  <c i="4" r="F35"/>
  <c i="1" r="BB57"/>
  <c i="4" l="1" r="BK84"/>
  <c r="BK83"/>
  <c r="J83"/>
  <c r="J59"/>
  <c i="3" r="R86"/>
  <c r="P86"/>
  <c i="1" r="AU56"/>
  <c i="2" r="T130"/>
  <c i="4" r="T83"/>
  <c i="3" r="T86"/>
  <c i="4" r="R83"/>
  <c i="2" r="R130"/>
  <c r="R91"/>
  <c r="P130"/>
  <c r="P91"/>
  <c i="1" r="AU55"/>
  <c i="2" r="T92"/>
  <c r="T91"/>
  <c i="5" r="BK85"/>
  <c r="J85"/>
  <c r="J60"/>
  <c i="4" r="J84"/>
  <c r="J60"/>
  <c i="3" r="BK86"/>
  <c r="J86"/>
  <c i="1" r="AG55"/>
  <c i="2" r="J59"/>
  <c r="J92"/>
  <c r="J60"/>
  <c r="F34"/>
  <c i="1" r="BA55"/>
  <c i="3" r="F34"/>
  <c i="1" r="BA56"/>
  <c i="3" r="J30"/>
  <c i="1" r="AG56"/>
  <c i="4" r="F34"/>
  <c i="1" r="BA57"/>
  <c i="4" r="J30"/>
  <c i="1" r="AG57"/>
  <c r="AY54"/>
  <c i="5" r="J34"/>
  <c i="1" r="AW58"/>
  <c r="AT58"/>
  <c i="5" r="F34"/>
  <c i="1" r="BA58"/>
  <c i="4" r="J34"/>
  <c i="1" r="AW57"/>
  <c r="AT57"/>
  <c r="BD54"/>
  <c r="W33"/>
  <c i="3" r="J34"/>
  <c i="1" r="AW56"/>
  <c r="AT56"/>
  <c r="AZ54"/>
  <c r="AV54"/>
  <c r="AK29"/>
  <c i="2" r="J34"/>
  <c i="1" r="AW55"/>
  <c r="AT55"/>
  <c r="AN55"/>
  <c r="BB54"/>
  <c r="AX54"/>
  <c i="5" l="1" r="BK84"/>
  <c r="J84"/>
  <c r="J59"/>
  <c i="1" r="AN57"/>
  <c r="AN56"/>
  <c i="4" r="J39"/>
  <c i="3" r="J59"/>
  <c r="J39"/>
  <c i="2" r="J39"/>
  <c i="1" r="AU54"/>
  <c r="W31"/>
  <c r="W29"/>
  <c r="BA54"/>
  <c r="AW54"/>
  <c r="AK30"/>
  <c i="5" l="1" r="J30"/>
  <c i="1" r="AG58"/>
  <c r="AG54"/>
  <c r="AK26"/>
  <c r="W30"/>
  <c r="AT54"/>
  <c r="AN54"/>
  <c i="5" l="1" r="J39"/>
  <c i="1" r="AN58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<sst xmlns="http://schemas.openxmlformats.org/spreadsheetml/2006/main">
  <si>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</si>
  <si>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</si>
  <si>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</si>
  <si>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</si>
  <si>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</si>
  <si>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{c343f863-6853-4eed-8a9f-7bf973766c9e}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</si>
  <si>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</si>
  <si>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</si>
  <si>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</si>
  <si>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</si>
  <si>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</si>
  <si>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</si>
  <si>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</si>
  <si>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</si>
  <si>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20240811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</si>
  <si>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</si>
  <si>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</si>
  <si>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Dům s byty zvláštního určení Severní 5, 360 01  Karlovy Vary - stavební úpravy střechy</t>
  </si>
  <si>
    <t>KSO:</t>
  </si>
  <si>
    <t/>
  </si>
  <si>
    <t>CC-CZ:</t>
  </si>
  <si>
    <t>Místo:</t>
  </si>
  <si>
    <t>Severní 5, Karlovy Vary</t>
  </si>
  <si>
    <t>Datum:</t>
  </si>
  <si>
    <t>11. 8. 2024</t>
  </si>
  <si>
    <t>Zadavatel:</t>
  </si>
  <si>
    <t>IČ:</t>
  </si>
  <si>
    <t>Městské zařízení sociálních služeb, p.o.</t>
  </si>
  <si>
    <t>DIČ:</t>
  </si>
  <si>
    <t>Uchazeč:</t>
  </si>
  <si>
    <t>Vyplň údaj</t>
  </si>
  <si>
    <t>Projektant: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</si>
  <si>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</si>
  <si>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</si>
  <si>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</si>
  <si>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</si>
  <si>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</si>
  <si>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</si>
  <si>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</si>
  <si>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</si>
  <si>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</si>
  <si>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</si>
  <si>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</si>
  <si>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</si>
  <si>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</si>
  <si>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</si>
  <si>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</si>
  <si>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</si>
  <si>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</si>
  <si>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</si>
  <si>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</si>
  <si>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</si>
  <si>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</si>
  <si>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</si>
  <si>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</si>
  <si>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</si>
  <si>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</si>
  <si>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</si>
  <si>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</si>
  <si>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</si>
  <si>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</si>
  <si>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</si>
  <si>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</si>
  <si>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</si>
  <si>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</si>
  <si>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</si>
  <si>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</si>
  <si>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</si>
  <si>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</si>
  <si>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</si>
  <si>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</si>
  <si>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</si>
  <si>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</si>
  <si>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</si>
  <si>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</si>
  <si>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</si>
  <si>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</si>
  <si>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</si>
  <si>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</si>
  <si>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</si>
  <si>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</si>
  <si>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{721d63e8-9d6a-4e1f-8d8b-ce78be4179b6}</t>
  </si>
  <si>
    <t>02</t>
  </si>
  <si>
    <t>Vzduchotechnika</t>
  </si>
  <si>
    <t>{f2da8109-c9d1-47ec-9068-843cd4f2466c}</t>
  </si>
  <si>
    <t>03</t>
  </si>
  <si>
    <t>Elektroinstalace</t>
  </si>
  <si>
    <t>{dc1bc806-243e-4807-8a65-0efa7bf79cfa}</t>
  </si>
  <si>
    <t>04</t>
  </si>
  <si>
    <t>Vedlejší a ostatní náklady</t>
  </si>
  <si>
    <t>{cd90c86f-54b7-4820-ac5c-cbd30512ec37}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</si>
  <si>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</si>
  <si>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</si>
  <si>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</si>
  <si>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</si>
  <si>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</si>
  <si>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</si>
  <si>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</si>
  <si>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</si>
  <si>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</si>
  <si>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</si>
  <si>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</si>
  <si>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</si>
  <si>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</si>
  <si>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</si>
  <si>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</si>
  <si>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</si>
  <si>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</si>
  <si>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</si>
  <si>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</si>
  <si>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</si>
  <si>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</si>
  <si>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</si>
  <si>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</si>
  <si>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</si>
  <si>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</si>
  <si>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</si>
  <si>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</si>
  <si>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</si>
  <si>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</si>
  <si>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</si>
  <si>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</si>
  <si>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</si>
  <si>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</si>
  <si>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</si>
  <si>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</si>
  <si>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</si>
  <si>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</si>
  <si>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</si>
  <si>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63131214R</t>
  </si>
  <si>
    <t>Úprava nástavců VZT</t>
  </si>
  <si>
    <t>kus</t>
  </si>
  <si>
    <t>R-položka</t>
  </si>
  <si>
    <t>4</t>
  </si>
  <si>
    <t>2</t>
  </si>
  <si>
    <t>-1059339386</t>
  </si>
  <si>
    <t>PP</t>
  </si>
  <si>
    <t>9</t>
  </si>
  <si>
    <t>Ostatní konstrukce a práce, bourání</t>
  </si>
  <si>
    <t>949411122</t>
  </si>
  <si>
    <t>Montáž schodišťových věží trubkových o půdorysné ploše přes 10 do 15 m2 v přes 10 do 20 m</t>
  </si>
  <si>
    <t>m</t>
  </si>
  <si>
    <t>CS ÚRS 2024 02</t>
  </si>
  <si>
    <t>1809606374</t>
  </si>
  <si>
    <t>Věže schodišťové a výstupové z trubkového lešení o půdorysné ploše přes 10 do 15 m2, výšky přes 10 do 20 m montáž</t>
  </si>
  <si>
    <t>Online PSC</t>
  </si>
  <si>
    <t>https://podminky.urs.cz/item/CS_URS_2024_02/949411122</t>
  </si>
  <si>
    <t>3</t>
  </si>
  <si>
    <t>949411222</t>
  </si>
  <si>
    <t>Příplatek k schodišťovým věžím trubkovým přes 10 do 15 m2 v přes 10 do 20 m za každý den použití</t>
  </si>
  <si>
    <t>-1742782710</t>
  </si>
  <si>
    <t>Věže schodišťové a výstupové z trubkového lešení o půdorysné ploše přes 10 do 15 m2, výšky přes 10 do 20 m příplatek k ceně za každý den použití</t>
  </si>
  <si>
    <t>https://podminky.urs.cz/item/CS_URS_2024_02/949411222</t>
  </si>
  <si>
    <t>VV</t>
  </si>
  <si>
    <t>15*3*30</t>
  </si>
  <si>
    <t>949411822</t>
  </si>
  <si>
    <t>Demontáž schodišťových věží trubkových o půdorysné ploše přes 10 do 15 m2 v přes 10 do 20 m</t>
  </si>
  <si>
    <t>1742264145</t>
  </si>
  <si>
    <t>Věže schodišťové a výstupové z trubkového lešení o půdorysné ploše přes 10 do 15 m2, výšky přes 10 do 20 m demontáž</t>
  </si>
  <si>
    <t>https://podminky.urs.cz/item/CS_URS_2024_02/949411822</t>
  </si>
  <si>
    <t>5</t>
  </si>
  <si>
    <t>993121111</t>
  </si>
  <si>
    <t>Dovoz a odvoz lešení prostorového lehkého do 10 km včetně naložení a složení</t>
  </si>
  <si>
    <t>m3</t>
  </si>
  <si>
    <t>-1987428406</t>
  </si>
  <si>
    <t>Dovoz a odvoz lešení včetně naložení a složení prostorového lehkého, na vzdálenost do 10 km</t>
  </si>
  <si>
    <t>https://podminky.urs.cz/item/CS_URS_2024_02/993121111</t>
  </si>
  <si>
    <t>15*15</t>
  </si>
  <si>
    <t>Součet</t>
  </si>
  <si>
    <t>997</t>
  </si>
  <si>
    <t>Přesun sutě</t>
  </si>
  <si>
    <t>997013154</t>
  </si>
  <si>
    <t>Vnitrostaveništní doprava suti a vybouraných hmot pro budovy v přes 12 do 15 m s omezením mechanizace</t>
  </si>
  <si>
    <t>t</t>
  </si>
  <si>
    <t>-283539758</t>
  </si>
  <si>
    <t>Vnitrostaveništní doprava suti a vybouraných hmot vodorovně do 50 m s naložením s omezením mechanizace pro budovy a haly výšky přes 12 do 15 m</t>
  </si>
  <si>
    <t>https://podminky.urs.cz/item/CS_URS_2024_02/997013154</t>
  </si>
  <si>
    <t>7</t>
  </si>
  <si>
    <t>997013501</t>
  </si>
  <si>
    <t>Odvoz suti a vybouraných hmot na skládku nebo meziskládku do 1 km se složením</t>
  </si>
  <si>
    <t>1295747691</t>
  </si>
  <si>
    <t>Odvoz suti a vybouraných hmot na skládku nebo meziskládku se složením, na vzdálenost do 1 km</t>
  </si>
  <si>
    <t>https://podminky.urs.cz/item/CS_URS_2024_02/997013501</t>
  </si>
  <si>
    <t>8</t>
  </si>
  <si>
    <t>997013509</t>
  </si>
  <si>
    <t>Příplatek k odvozu suti a vybouraných hmot na skládku ZKD 1 km přes 1 km</t>
  </si>
  <si>
    <t>2101628552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</si>
  <si>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</si>
  <si>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</si>
  <si>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54,458*29</t>
  </si>
  <si>
    <t>997013631</t>
  </si>
  <si>
    <t>Poplatek za uložení na skládce (skládkovné) stavebního odpadu směsného kód odpadu 17 09 04</t>
  </si>
  <si>
    <t>-1607973780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</si>
  <si>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</si>
  <si>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</si>
  <si>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</si>
  <si>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</si>
  <si>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10</t>
  </si>
  <si>
    <t>998012043</t>
  </si>
  <si>
    <t>Přesun hmot pro budovy monolitické s omezením mechanizace pro budovy v přes 12 do 24 m</t>
  </si>
  <si>
    <t>495964931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</si>
  <si>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12 do 24 m</t>
  </si>
  <si>
    <t>https://podminky.urs.cz/item/CS_URS_2024_02/998012043</t>
  </si>
  <si>
    <t>PSV</t>
  </si>
  <si>
    <t>Práce a dodávky PSV</t>
  </si>
  <si>
    <t>712</t>
  </si>
  <si>
    <t>Povlakové krytiny</t>
  </si>
  <si>
    <t>11</t>
  </si>
  <si>
    <t>712340841</t>
  </si>
  <si>
    <t>Odstranění povlakové krytiny střech do 10° z pásů NAIP přitavených bodově jednovrstvé</t>
  </si>
  <si>
    <t>m2</t>
  </si>
  <si>
    <t>16</t>
  </si>
  <si>
    <t>1845545373</t>
  </si>
  <si>
    <t>Odstranění povlakové krytiny střech plochých do 10° z přitavených pásů NAIP bodově jednovrstvé</t>
  </si>
  <si>
    <t>https://podminky.urs.cz/item/CS_URS_2024_02/712340841</t>
  </si>
  <si>
    <t>43,9*17,45</t>
  </si>
  <si>
    <t>712340844</t>
  </si>
  <si>
    <t>Příplatek k odstranění povlakové krytiny střech do 10° z pásů NAIP přitavených bodově ZKD vrstvu</t>
  </si>
  <si>
    <t>-2112624748</t>
  </si>
  <si>
    <t>Odstranění povlakové krytiny střech plochých do 10° z přitavených pásů NAIP bodově Příplatek k ceně - 0841 za každou další vrstvu</t>
  </si>
  <si>
    <t>https://podminky.urs.cz/item/CS_URS_2024_02/712340844</t>
  </si>
  <si>
    <t>766,055*3</t>
  </si>
  <si>
    <t>13</t>
  </si>
  <si>
    <t>712341659</t>
  </si>
  <si>
    <t>Provedení povlakové krytiny střech do 10° pásy NAIP přitavením bodově</t>
  </si>
  <si>
    <t>-318985495</t>
  </si>
  <si>
    <t>Provedení povlakové krytiny střech plochých do 10° pásy přitavením NAIP bodově</t>
  </si>
  <si>
    <t>https://podminky.urs.cz/item/CS_URS_2024_02/712341659</t>
  </si>
  <si>
    <t>14</t>
  </si>
  <si>
    <t>M</t>
  </si>
  <si>
    <t>62853004</t>
  </si>
  <si>
    <t>pás asfaltový natavitelný modifikovaný SBS s vložkou ze skleněné tkaniny a spalitelnou PE fólií nebo jemnozrnným minerálním posypem na horním povrchu tl 4,0mm</t>
  </si>
  <si>
    <t>32</t>
  </si>
  <si>
    <t>-142063583</t>
  </si>
  <si>
    <t>766,055</t>
  </si>
  <si>
    <t>766,055*1,1655 'Přepočtené koeficientem množství</t>
  </si>
  <si>
    <t>15</t>
  </si>
  <si>
    <t>71236180R</t>
  </si>
  <si>
    <t>Odstranění separační textilie střech do 10° položené volně</t>
  </si>
  <si>
    <t>-704276142</t>
  </si>
  <si>
    <t>712363357</t>
  </si>
  <si>
    <t>Povlakové krytiny střech do 10° z tvarovaných poplastovaných lišt délky 2 m okapnice široká rš 250 mm</t>
  </si>
  <si>
    <t>1949884198</t>
  </si>
  <si>
    <t>Povlakové krytiny střech plochých do 10° z tvarovaných poplastovaných lišt pro mPVC okapnice rš 250 mm</t>
  </si>
  <si>
    <t>https://podminky.urs.cz/item/CS_URS_2024_02/712363357</t>
  </si>
  <si>
    <t>2*43,9</t>
  </si>
  <si>
    <t>17</t>
  </si>
  <si>
    <t>712363384</t>
  </si>
  <si>
    <t>Povlakové krytiny střech do 10° z tvarovaných poplastovaných lišt pro profily atypické výroby o větší rš</t>
  </si>
  <si>
    <t>-1861771894</t>
  </si>
  <si>
    <t>Povlakové krytiny střech plochých do 10° z tvarovaných poplastovaných lišt ostatní atypická výroba profilů o větší rš</t>
  </si>
  <si>
    <t>https://podminky.urs.cz/item/CS_URS_2024_02/712363384</t>
  </si>
  <si>
    <t>profily pro atiky</t>
  </si>
  <si>
    <t>0,3*35</t>
  </si>
  <si>
    <t>profily stěny</t>
  </si>
  <si>
    <t>0,3*25,5</t>
  </si>
  <si>
    <t>18</t>
  </si>
  <si>
    <t>712363551</t>
  </si>
  <si>
    <t>Provedení povlak krytiny mechanicky kotvenou do trapézu TI tl přes 200 do 240 mm vnitřní pole, budova v do 18 m</t>
  </si>
  <si>
    <t>-355574499</t>
  </si>
  <si>
    <t>Provedení povlakové krytiny střech plochých do 10° z mechanicky kotvených hydroizolačních fólií včetně položení fólie a horkovzdušného svaření tl. tepelné izolace přes 200 do 240 mm budovy výšky do 18 m, kotvené do trapézového plechu nebo do dřeva vnitřní pole</t>
  </si>
  <si>
    <t>https://podminky.urs.cz/item/CS_URS_2024_02/712363551</t>
  </si>
  <si>
    <t>766,055-175,6</t>
  </si>
  <si>
    <t>19</t>
  </si>
  <si>
    <t>28322012</t>
  </si>
  <si>
    <t>fólie hydroizolační střešní mPVC mechanicky kotvená šedá tl 1,5mm</t>
  </si>
  <si>
    <t>-1622436130</t>
  </si>
  <si>
    <t>590,455</t>
  </si>
  <si>
    <t>590,455*1,1655 'Přepočtené koeficientem množství</t>
  </si>
  <si>
    <t>20</t>
  </si>
  <si>
    <t>712363552</t>
  </si>
  <si>
    <t>Provedení povlak krytiny mechanicky kotvenou do trapézu TI tl přes 200 do 240 mm krajní pole, budova v do 18 m</t>
  </si>
  <si>
    <t>-975401816</t>
  </si>
  <si>
    <t>Provedení povlakové krytiny střech plochých do 10° z mechanicky kotvených hydroizolačních fólií včetně položení fólie a horkovzdušného svaření tl. tepelné izolace přes 200 do 240 mm budovy výšky do 18 m, kotvené do trapézového plechu nebo do dřeva krajní pole</t>
  </si>
  <si>
    <t>https://podminky.urs.cz/item/CS_URS_2024_02/712363552</t>
  </si>
  <si>
    <t>43,9*2*2</t>
  </si>
  <si>
    <t>1481451571</t>
  </si>
  <si>
    <t>175,60</t>
  </si>
  <si>
    <t>175,6*1,1655 'Přepočtené koeficientem množství</t>
  </si>
  <si>
    <t>22</t>
  </si>
  <si>
    <t>712363801</t>
  </si>
  <si>
    <t>Odstranění povlakové krytiny mechanicky kotvené do trapézu, budova v do 18 m</t>
  </si>
  <si>
    <t>118269018</t>
  </si>
  <si>
    <t>Odstranění povlakové krytiny střech plochých do 10° s mechanicky kotvenou izolací pro jakoukoli tloušťku izolace budovy výšky do 18 m, kotvené do trapézového plechu nebo do dřeva</t>
  </si>
  <si>
    <t>https://podminky.urs.cz/item/CS_URS_2024_02/712363801</t>
  </si>
  <si>
    <t>23</t>
  </si>
  <si>
    <t>712391172</t>
  </si>
  <si>
    <t>Provedení povlakové krytiny střech do 10° ochranné textilní vrstvy</t>
  </si>
  <si>
    <t>1374286874</t>
  </si>
  <si>
    <t>Provedení povlakové krytiny střech plochých do 10° -ostatní práce provedení vrstvy textilní ochranné</t>
  </si>
  <si>
    <t>https://podminky.urs.cz/item/CS_URS_2024_02/712391172</t>
  </si>
  <si>
    <t>24</t>
  </si>
  <si>
    <t>69311172</t>
  </si>
  <si>
    <t>geotextilie PP s ÚV stabilizací 300g/m2</t>
  </si>
  <si>
    <t>-1846936740</t>
  </si>
  <si>
    <t>766,055*1,155 'Přepočtené koeficientem množství</t>
  </si>
  <si>
    <t>25</t>
  </si>
  <si>
    <t>998712213</t>
  </si>
  <si>
    <t>Přesun hmot procentní pro krytiny povlakové s omezením mechanizace v objektech v přes 12 do 24 m</t>
  </si>
  <si>
    <t>%</t>
  </si>
  <si>
    <t>-1619516685</t>
  </si>
  <si>
    <t>Přesun hmot pro povlakové krytiny stanovený procentní sazbou (%) z ceny vodorovná dopravní vzdálenost do 50 m s omezením mechanizace v objektech výšky přes 12 do 24 m</t>
  </si>
  <si>
    <t>https://podminky.urs.cz/item/CS_URS_2024_02/998712213</t>
  </si>
  <si>
    <t>713</t>
  </si>
  <si>
    <t>Izolace tepelné</t>
  </si>
  <si>
    <t>26</t>
  </si>
  <si>
    <t>713140813</t>
  </si>
  <si>
    <t>Odstranění tepelné izolace střech nadstřešní volně kladené z vláknitých materiálů suchých tl přes 100 do 200 mm</t>
  </si>
  <si>
    <t>543359833</t>
  </si>
  <si>
    <t>Odstranění tepelné izolace střech plochých z rohoží, pásů, dílců, desek, bloků nadstřešních izolací volně položených z vláknitých materiálů suchých, tloušťka izolace přes 100 do 200 mm</t>
  </si>
  <si>
    <t>https://podminky.urs.cz/item/CS_URS_2024_02/713140813</t>
  </si>
  <si>
    <t>27</t>
  </si>
  <si>
    <t>71314086R</t>
  </si>
  <si>
    <t>Odstranění tepelné izolace střech z polyuretanové pěny tl 30 mm</t>
  </si>
  <si>
    <t>-1684697665</t>
  </si>
  <si>
    <t>28</t>
  </si>
  <si>
    <t>713141152</t>
  </si>
  <si>
    <t>Montáž izolace tepelné střech plochých kladené volně 2 vrstvy rohoží, pásů, dílců, desek</t>
  </si>
  <si>
    <t>1799407674</t>
  </si>
  <si>
    <t>Montáž tepelné izolace střech plochých rohožemi, pásy, deskami, dílci, bloky (izolační materiál ve specifikaci) kladenými volně dvouvrstvá</t>
  </si>
  <si>
    <t>https://podminky.urs.cz/item/CS_URS_2024_02/713141152</t>
  </si>
  <si>
    <t>29</t>
  </si>
  <si>
    <t>28372312</t>
  </si>
  <si>
    <t>deska EPS 100 pro konstrukce s běžným zatížením λ=0,037 tl 120mm</t>
  </si>
  <si>
    <t>-412674776</t>
  </si>
  <si>
    <t>766,055*2,1 'Přepočtené koeficientem množství</t>
  </si>
  <si>
    <t>30</t>
  </si>
  <si>
    <t>713141252</t>
  </si>
  <si>
    <t>Přikotvení tepelné izolace šrouby do trapézového plechu nebo do dřeva pro izolaci tl přes 200 do 240 mm</t>
  </si>
  <si>
    <t>1295654791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</si>
  <si>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</si>
  <si>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https://podminky.urs.cz/item/CS_URS_2024_02/713141252</t>
  </si>
  <si>
    <t>31</t>
  </si>
  <si>
    <t>998713213</t>
  </si>
  <si>
    <t>Přesun hmot procentní pro izolace tepelné s omezením mechanizace v objektech v přes 12 do 24 m</t>
  </si>
  <si>
    <t>1048463432</t>
  </si>
  <si>
    <t>Přesun hmot pro izolace tepelné stanovený procentní sazbou (%) z ceny vodorovná dopravní vzdálenost do 50 m s omezením mechanizace v objektech výšky přes 12 m do 24 m</t>
  </si>
  <si>
    <t>https://podminky.urs.cz/item/CS_URS_2024_02/998713213</t>
  </si>
  <si>
    <t>721</t>
  </si>
  <si>
    <t>Zdravotechnika - vnitřní kanalizace</t>
  </si>
  <si>
    <t>721210823</t>
  </si>
  <si>
    <t>Demontáž vpustí střešních DN 125</t>
  </si>
  <si>
    <t>1343822471</t>
  </si>
  <si>
    <t>Demontáž kanalizačního příslušenství střešních vtoků DN 125</t>
  </si>
  <si>
    <t>https://podminky.urs.cz/item/CS_URS_2024_02/721210823</t>
  </si>
  <si>
    <t>33</t>
  </si>
  <si>
    <t>721233213</t>
  </si>
  <si>
    <t>Střešní vtok polypropylen PP pro pochůzné střechy svislý odtok DN 125</t>
  </si>
  <si>
    <t>1705422988</t>
  </si>
  <si>
    <t>Střešní vtoky (vpusti) polypropylenové (PP) pro pochůzné střechy s odtokem svislým DN 125</t>
  </si>
  <si>
    <t>https://podminky.urs.cz/item/CS_URS_2024_02/721233213</t>
  </si>
  <si>
    <t>dvoustupňová střešní vpusť</t>
  </si>
  <si>
    <t>34</t>
  </si>
  <si>
    <t>721279153</t>
  </si>
  <si>
    <t>Montáž hlavice ventilační polypropylen PP DN 110 ostatní typ</t>
  </si>
  <si>
    <t>-1308759565</t>
  </si>
  <si>
    <t>Ventilační hlavice montáž ventilační hlavice z polypropylenu (PP) ostatních typů DN 110</t>
  </si>
  <si>
    <t>https://podminky.urs.cz/item/CS_URS_2024_02/721279153</t>
  </si>
  <si>
    <t>35</t>
  </si>
  <si>
    <t>56231222</t>
  </si>
  <si>
    <t>souprava ventilační střešní PP DN 110 s manžetou PVC-P</t>
  </si>
  <si>
    <t>486676489</t>
  </si>
  <si>
    <t>36</t>
  </si>
  <si>
    <t>998721213</t>
  </si>
  <si>
    <t>Přesun hmot procentní pro vnitřní kanalizaci s omezením mechanizace v objektech v přes 12 do 24 m</t>
  </si>
  <si>
    <t>-769997812</t>
  </si>
  <si>
    <t>Přesun hmot pro vnitřní kanalizaci stanovený procentní sazbou (%) z ceny vodorovná dopravní vzdálenost do 50 m s omezením mechanizace v objektech výšky přes 12 do 24 m</t>
  </si>
  <si>
    <t>https://podminky.urs.cz/item/CS_URS_2024_02/998721213</t>
  </si>
  <si>
    <t>762</t>
  </si>
  <si>
    <t>Konstrukce tesařské</t>
  </si>
  <si>
    <t>37</t>
  </si>
  <si>
    <t>762341931</t>
  </si>
  <si>
    <t>Vyřezání části bednění střech z prken tl do 32 mm pl jednotlivě do 1 m2</t>
  </si>
  <si>
    <t>328286801</t>
  </si>
  <si>
    <t>Vyřezání otvorů v bednění střech bez rozebrání krytiny z prken tl. do 32 mm, otvoru plochy jednotlivě do 1 m2</t>
  </si>
  <si>
    <t>https://podminky.urs.cz/item/CS_URS_2024_02/762341931</t>
  </si>
  <si>
    <t>montážní otvory pro odstranění tepelné izolace položené na stropních panelech</t>
  </si>
  <si>
    <t>10*4*1</t>
  </si>
  <si>
    <t>38</t>
  </si>
  <si>
    <t>762343911</t>
  </si>
  <si>
    <t>Zabednění otvorů ve střeše prkny tl do 32 mm pl jednotlivě do 1 m2</t>
  </si>
  <si>
    <t>-1515786171</t>
  </si>
  <si>
    <t>Zabednění otvorů ve střeše prkny (materiál v ceně) tl. do 32 mm, otvoru plochy jednotlivě do 1 m2</t>
  </si>
  <si>
    <t>https://podminky.urs.cz/item/CS_URS_2024_02/762343911</t>
  </si>
  <si>
    <t>10*1</t>
  </si>
  <si>
    <t>39</t>
  </si>
  <si>
    <t>76236131R</t>
  </si>
  <si>
    <t>Konstrukční a vyrovnávací vrstva pod klempířské prvky (atiky) z desek dřevoštěpkových tl 22 mm včetně tepelné izolace a napojení fasádního zateplení</t>
  </si>
  <si>
    <t>-890443013</t>
  </si>
  <si>
    <t>Konstrukční vrstva pod klempířské prvky pro oplechování horních ploch zdí a nadezdívek (atik) z desek dřevoštěpkových šroubovaných do podkladu, tloušťky desky 22 mm včetně tepelné izolace a napojení fasádního zateplení</t>
  </si>
  <si>
    <t>2*17,45*0,5</t>
  </si>
  <si>
    <t>40</t>
  </si>
  <si>
    <t>762395000</t>
  </si>
  <si>
    <t>Spojovací prostředky krovů, bednění, laťování, nadstřešních konstrukcí</t>
  </si>
  <si>
    <t>717433447</t>
  </si>
  <si>
    <t>Spojovací prostředky krovů, bednění a laťování, nadstřešních konstrukcí svorníky, prkna, hřebíky, pásová ocel, vruty</t>
  </si>
  <si>
    <t>https://podminky.urs.cz/item/CS_URS_2024_02/762395000</t>
  </si>
  <si>
    <t>17,45*0,04</t>
  </si>
  <si>
    <t>10*0,024</t>
  </si>
  <si>
    <t>41</t>
  </si>
  <si>
    <t>998762213</t>
  </si>
  <si>
    <t>Přesun hmot procentní pro kce tesařské s omezením mechanizace v objektech v přes 12 do 24 m</t>
  </si>
  <si>
    <t>1252158002</t>
  </si>
  <si>
    <t>Přesun hmot pro konstrukce tesařské stanovený procentní sazbou (%) z ceny vodorovná dopravní vzdálenost do 50 m s omezením mechanizace v objektech výšky přes 12 do 24 m</t>
  </si>
  <si>
    <t>https://podminky.urs.cz/item/CS_URS_2024_02/998762213</t>
  </si>
  <si>
    <t>764</t>
  </si>
  <si>
    <t>Konstrukce klempířské</t>
  </si>
  <si>
    <t>42</t>
  </si>
  <si>
    <t>764002811</t>
  </si>
  <si>
    <t>Demontáž okapového plechu do suti v krytině povlakové</t>
  </si>
  <si>
    <t>1262537861</t>
  </si>
  <si>
    <t>Demontáž klempířských konstrukcí okapového plechu do suti, v krytině povlakové</t>
  </si>
  <si>
    <t>https://podminky.urs.cz/item/CS_URS_2024_02/764002811</t>
  </si>
  <si>
    <t>43</t>
  </si>
  <si>
    <t>764002841</t>
  </si>
  <si>
    <t>Demontáž oplechování horních ploch zdí a nadezdívek do suti</t>
  </si>
  <si>
    <t>1039726462</t>
  </si>
  <si>
    <t>Demontáž klempířských konstrukcí oplechování horních ploch zdí a nadezdívek do suti</t>
  </si>
  <si>
    <t>https://podminky.urs.cz/item/CS_URS_2024_02/764002841</t>
  </si>
  <si>
    <t>2*17,45</t>
  </si>
  <si>
    <t>44</t>
  </si>
  <si>
    <t>764002871</t>
  </si>
  <si>
    <t>Demontáž lemování zdí do suti</t>
  </si>
  <si>
    <t>1839041517</t>
  </si>
  <si>
    <t>Demontáž klempířských konstrukcí lemování zdí do suti</t>
  </si>
  <si>
    <t>https://podminky.urs.cz/item/CS_URS_2024_02/764002871</t>
  </si>
  <si>
    <t>8*9</t>
  </si>
  <si>
    <t>45</t>
  </si>
  <si>
    <t>998764213</t>
  </si>
  <si>
    <t>Přesun hmot procentní pro konstrukce klempířské s omezením mechanizace v objektech v přes 12 do 24 m</t>
  </si>
  <si>
    <t>-1288094589</t>
  </si>
  <si>
    <t>Přesun hmot pro konstrukce klempířské stanovený procentní sazbou (%) z ceny vodorovná dopravní vzdálenost do 50 m základní v objektech výšky přes 12 do 24 m</t>
  </si>
  <si>
    <t>https://podminky.urs.cz/item/CS_URS_2024_02/998764213</t>
  </si>
  <si>
    <t>HZS</t>
  </si>
  <si>
    <t>Hodinové zúčtovací sazby</t>
  </si>
  <si>
    <t>46</t>
  </si>
  <si>
    <t>HZS1291</t>
  </si>
  <si>
    <t>Hodinová zúčtovací sazba pomocný stavební dělník</t>
  </si>
  <si>
    <t>hod</t>
  </si>
  <si>
    <t>512</t>
  </si>
  <si>
    <t>-67704163</t>
  </si>
  <si>
    <t>Hodinové zúčtovací sazby profesí HSV zemní a pomocné práce pomocný stavební dělník</t>
  </si>
  <si>
    <t>https://podminky.urs.cz/item/CS_URS_2024_02/HZS1291</t>
  </si>
  <si>
    <t>drobné práce související s provedením střešní krytiny</t>
  </si>
  <si>
    <t>48</t>
  </si>
  <si>
    <t>02 - Vzduchotechnika</t>
  </si>
  <si>
    <t xml:space="preserve">    751 - Vzduchotechnika</t>
  </si>
  <si>
    <t xml:space="preserve">    767 - Konstrukce zámečnické</t>
  </si>
  <si>
    <t>997013214</t>
  </si>
  <si>
    <t>Vnitrostaveništní doprava suti a vybouraných hmot pro budovy v přes 12 do 15 m ručně</t>
  </si>
  <si>
    <t>372552852</t>
  </si>
  <si>
    <t>Vnitrostaveništní doprava suti a vybouraných hmot vodorovně do 50 m s naložením ručně pro budovy a haly výšky přes 12 do 15 m</t>
  </si>
  <si>
    <t>https://podminky.urs.cz/item/CS_URS_2024_02/997013214</t>
  </si>
  <si>
    <t>1900174341</t>
  </si>
  <si>
    <t>-1198940059</t>
  </si>
  <si>
    <t>0,244*29</t>
  </si>
  <si>
    <t>997013635</t>
  </si>
  <si>
    <t>Poplatek za uložení na skládce (skládkovné) komunálního odpadu kód odpadu 20 03 01</t>
  </si>
  <si>
    <t>1330723647</t>
  </si>
  <si>
    <t>Poplatek za uložení stavebního odpadu na skládce (skládkovné) komunálního zatříděného do Katalogu odpadů pod kódem 20 03 01</t>
  </si>
  <si>
    <t>https://podminky.urs.cz/item/CS_URS_2024_02/997013635</t>
  </si>
  <si>
    <t>713411141</t>
  </si>
  <si>
    <t>Montáž izolace tepelné potrubí pásy nebo rohožemi s Al fólií staženými Al páskou 1x</t>
  </si>
  <si>
    <t>-1563445615</t>
  </si>
  <si>
    <t>Montáž izolace tepelné potrubí a ohybů pásy nebo rohožemi s povrchovou úpravou hliníkovou fólií připevněnými samolepící hliníkovou páskou potrubí jednovrstvá</t>
  </si>
  <si>
    <t>https://podminky.urs.cz/item/CS_URS_2024_02/713411141</t>
  </si>
  <si>
    <t>63141793</t>
  </si>
  <si>
    <t>rohož izolační z minerální vlny lamelová s Al fólií 65kg/m3 tl 40mm</t>
  </si>
  <si>
    <t>-1287528282</t>
  </si>
  <si>
    <t>16*1,05 'Přepočtené koeficientem množství</t>
  </si>
  <si>
    <t>998713313</t>
  </si>
  <si>
    <t>Přesun hmot procentní pro izolace tepelné ruční v objektech v přes 12 do 24 m</t>
  </si>
  <si>
    <t>-982778750</t>
  </si>
  <si>
    <t>Přesun hmot pro izolace tepelné stanovený procentní sazbou (%) z ceny vodorovná dopravní vzdálenost do 50 m ruční (bez užití mechanizace) v objektech výšky přes 12 m do 24 m</t>
  </si>
  <si>
    <t>https://podminky.urs.cz/item/CS_URS_2024_02/998713313</t>
  </si>
  <si>
    <t>751</t>
  </si>
  <si>
    <t>751122332</t>
  </si>
  <si>
    <t>Montáž ventilátoru radiálního nízkotlakého střešního nevýbušného D přes 100 do 200 mm</t>
  </si>
  <si>
    <t>-196422743</t>
  </si>
  <si>
    <t>Montáž ventilátoru radiálního nízkotlakého střešního nevýbušného, průměru přes 100 do 200 mm</t>
  </si>
  <si>
    <t>https://podminky.urs.cz/item/CS_URS_2024_02/751122332</t>
  </si>
  <si>
    <t>42914591</t>
  </si>
  <si>
    <t>ventilátor radiální střešní tříotáčkový pro odvod/přívod ocelový IP44 výkon 90/120W připojení D 200mm</t>
  </si>
  <si>
    <t>167079321</t>
  </si>
  <si>
    <t>751134813</t>
  </si>
  <si>
    <t>Demontáž ventilátoru diagonálního nízkotlakého kruhové potrubí D přes 200 do 300 mm</t>
  </si>
  <si>
    <t>-1731816286</t>
  </si>
  <si>
    <t>Demontáž ventilátoru diagonálního nízkotlakého kruhové potrubí, průměru přes 200 do 300 mm</t>
  </si>
  <si>
    <t>https://podminky.urs.cz/item/CS_URS_2024_02/751134813</t>
  </si>
  <si>
    <t>demontáž stávajících střešních ventilátorů</t>
  </si>
  <si>
    <t>751344141</t>
  </si>
  <si>
    <t>Montáž tlumiče hluku střešního ventilátoru na rovnou střechu do 0,200 m2</t>
  </si>
  <si>
    <t>1470291661</t>
  </si>
  <si>
    <t>Montáž tlumičů hluku střešního ventilátoru na rovnou střechu, průřezu do 0,200 m2</t>
  </si>
  <si>
    <t>https://podminky.urs.cz/item/CS_URS_2024_02/751344141</t>
  </si>
  <si>
    <t>42900061R</t>
  </si>
  <si>
    <t>tlumič hluku sání střešních ventilátorů Pz</t>
  </si>
  <si>
    <t>-103102835</t>
  </si>
  <si>
    <t>např. JAA 300</t>
  </si>
  <si>
    <t>751510042</t>
  </si>
  <si>
    <t>Vzduchotechnické potrubí z pozinkovaného plechu kruhové spirálně vinutá trouba bez příruby D přes 100 do 200 mm</t>
  </si>
  <si>
    <t>-969979337</t>
  </si>
  <si>
    <t>Vzduchotechnické potrubí z pozinkovaného plechu kruhové, trouba spirálně vinutá bez příruby, průměru přes 100 do 200 mm</t>
  </si>
  <si>
    <t>https://podminky.urs.cz/item/CS_URS_2024_02/751510042</t>
  </si>
  <si>
    <t>751510871</t>
  </si>
  <si>
    <t>Demontáž vzduchotechnického potrubí plechového kruhového bez příruby spirálně vinutého do suti D přes 200 do 400 mm</t>
  </si>
  <si>
    <t>2127902480</t>
  </si>
  <si>
    <t>Demontáž vzduchotechnického potrubí plechového do suti kruhového, spirálně vinutého bez příruby, průměru přes 200 do 400 mm</t>
  </si>
  <si>
    <t>https://podminky.urs.cz/item/CS_URS_2024_02/751510871</t>
  </si>
  <si>
    <t>demontáž stávajícího potrubí</t>
  </si>
  <si>
    <t>751514576</t>
  </si>
  <si>
    <t>Montáž spojky do plechového potrubí vnitřní, vnější pružné kruhové s přírubou D přes 100 do 200 mm</t>
  </si>
  <si>
    <t>-305916039</t>
  </si>
  <si>
    <t>Montáž spojky do plechového potrubí pružné kruhové s přírubou, průměru přes 100 do 200 mm</t>
  </si>
  <si>
    <t>https://podminky.urs.cz/item/CS_URS_2024_02/751514576</t>
  </si>
  <si>
    <t>42975262R</t>
  </si>
  <si>
    <t>spojka pružná pro střešní ventilátory</t>
  </si>
  <si>
    <t>147005369</t>
  </si>
  <si>
    <t>např. JAE 300</t>
  </si>
  <si>
    <t>10044890R</t>
  </si>
  <si>
    <t>příruba volná pro střešní ventilátory</t>
  </si>
  <si>
    <t>294333584</t>
  </si>
  <si>
    <t>např. JBR 300</t>
  </si>
  <si>
    <t>751514679</t>
  </si>
  <si>
    <t>Montáž škrtící klapky nebo zpětné klapky do plechového potrubí kruhové bez příruby D přes 100 do 200 mm</t>
  </si>
  <si>
    <t>1086108954</t>
  </si>
  <si>
    <t>Montáž škrtící klapky nebo zpětné klapky do plechového potrubí kruhové bez příruby, průměru přes 100 do 200 mm</t>
  </si>
  <si>
    <t>https://podminky.urs.cz/item/CS_URS_2024_02/751514679</t>
  </si>
  <si>
    <t>42971024</t>
  </si>
  <si>
    <t>klapka kruhová zpětná Pz D 200mm</t>
  </si>
  <si>
    <t>-1565765267</t>
  </si>
  <si>
    <t>10719581R</t>
  </si>
  <si>
    <t>adaptér pro připojení klapek, volných přírub a pružných spojek</t>
  </si>
  <si>
    <t>1685842590</t>
  </si>
  <si>
    <t>např. JPA 300</t>
  </si>
  <si>
    <t>998751312</t>
  </si>
  <si>
    <t>Přesun hmot procentní pro vzduchotechniku ruční v objektech v přes 12 do 24 m</t>
  </si>
  <si>
    <t>722187951</t>
  </si>
  <si>
    <t>Přesun hmot pro vzduchotechniku stanovený procentní sazbou (%) z ceny vodorovná dopravní vzdálenost do 50 m ruční (bez užití mechanizace) v objektech výšky přes 12 do 24 m</t>
  </si>
  <si>
    <t>https://podminky.urs.cz/item/CS_URS_2024_02/998751312</t>
  </si>
  <si>
    <t>767</t>
  </si>
  <si>
    <t>Konstrukce zámečnické</t>
  </si>
  <si>
    <t>767995111</t>
  </si>
  <si>
    <t>Montáž atypických zámečnických konstrukcí hmotnosti přes 3 do 5 kg</t>
  </si>
  <si>
    <t>kg</t>
  </si>
  <si>
    <t>553111406</t>
  </si>
  <si>
    <t>Montáž ostatních atypických zámečnických konstrukcí hmotnosti přes 3 do 5 kg</t>
  </si>
  <si>
    <t>https://podminky.urs.cz/item/CS_URS_2024_02/767995111</t>
  </si>
  <si>
    <t>závěsy, podpěry apod.</t>
  </si>
  <si>
    <t>160</t>
  </si>
  <si>
    <t>13010500R</t>
  </si>
  <si>
    <t>atypické zámečnické konstrukce</t>
  </si>
  <si>
    <t>R-položla</t>
  </si>
  <si>
    <t>759997183</t>
  </si>
  <si>
    <t>998767313</t>
  </si>
  <si>
    <t>Přesun hmot procentní pro zámečnické konstrukce ruční v objektech v přes 12 do 24 m</t>
  </si>
  <si>
    <t>-1647576402</t>
  </si>
  <si>
    <t>Přesun hmot pro zámečnické konstrukce stanovený procentní sazbou (%) z ceny vodorovná dopravní vzdálenost do 50 m ruční (bez užití mechanizace) v objektech výšky přes 12 do 24 m</t>
  </si>
  <si>
    <t>https://podminky.urs.cz/item/CS_URS_2024_02/998767313</t>
  </si>
  <si>
    <t>HZS3211</t>
  </si>
  <si>
    <t>Hodinová zúčtovací sazba montér vzduchotechniky a chlazení</t>
  </si>
  <si>
    <t>1812694636</t>
  </si>
  <si>
    <t>Hodinové zúčtovací sazby montáží technologických zařízení na stavebních objektech montér vzduchotechniky a chlazení</t>
  </si>
  <si>
    <t>https://podminky.urs.cz/item/CS_URS_2024_02/HZS3211</t>
  </si>
  <si>
    <t>příprava ke komplexnímu vyzkoušení, oživení a vyregulování zařízení</t>
  </si>
  <si>
    <t>HZS3212</t>
  </si>
  <si>
    <t>Hodinová zúčtovací sazba montér vzduchotechniky a chlazení odborný</t>
  </si>
  <si>
    <t>-1748936294</t>
  </si>
  <si>
    <t>Hodinové zúčtovací sazby montáží technologických zařízení na stavebních objektech montér vzduchotechniky odborný</t>
  </si>
  <si>
    <t>https://podminky.urs.cz/item/CS_URS_2024_02/HZS3212</t>
  </si>
  <si>
    <t>komplexní vyzkoušení zařízení</t>
  </si>
  <si>
    <t>03 - Elektroinstalace</t>
  </si>
  <si>
    <t xml:space="preserve">    741 - Elektroinstalace - silnoproud</t>
  </si>
  <si>
    <t>-1163908721</t>
  </si>
  <si>
    <t>1664290117</t>
  </si>
  <si>
    <t>1991748937</t>
  </si>
  <si>
    <t>0,101*29</t>
  </si>
  <si>
    <t>-1742316657</t>
  </si>
  <si>
    <t>741</t>
  </si>
  <si>
    <t>Elektroinstalace - silnoproud</t>
  </si>
  <si>
    <t>741420001</t>
  </si>
  <si>
    <t>Montáž drát nebo lano hromosvodné svodové D do 10 mm s podpěrou</t>
  </si>
  <si>
    <t>-522623884</t>
  </si>
  <si>
    <t>Montáž hromosvodného vedení svodových drátů nebo lan s podpěrami, Ø do 10 mm</t>
  </si>
  <si>
    <t>https://podminky.urs.cz/item/CS_URS_2024_02/741420001</t>
  </si>
  <si>
    <t>2*45</t>
  </si>
  <si>
    <t>2*20</t>
  </si>
  <si>
    <t>8*5</t>
  </si>
  <si>
    <t>35441077</t>
  </si>
  <si>
    <t>drát D 8mm AlMgSi</t>
  </si>
  <si>
    <t>1009706380</t>
  </si>
  <si>
    <t>170*0,135*1,15</t>
  </si>
  <si>
    <t>35442270</t>
  </si>
  <si>
    <t>podpěra vedení na ploché střechy pr. 140mm, plastový zámek, výška vedení 100mm, plast s betonem, 1 kg</t>
  </si>
  <si>
    <t>1765542712</t>
  </si>
  <si>
    <t>741420021</t>
  </si>
  <si>
    <t>Montáž svorka hromosvodná se 2 šrouby</t>
  </si>
  <si>
    <t>679678614</t>
  </si>
  <si>
    <t>Montáž hromosvodného vedení svorek se 2 šrouby</t>
  </si>
  <si>
    <t>https://podminky.urs.cz/item/CS_URS_2024_02/741420021</t>
  </si>
  <si>
    <t>35441885</t>
  </si>
  <si>
    <t>svorka spojovací pro lano D 8-10mm</t>
  </si>
  <si>
    <t>-2084026225</t>
  </si>
  <si>
    <t>741420022</t>
  </si>
  <si>
    <t>Montáž svorka hromosvodná se 3 a více šrouby</t>
  </si>
  <si>
    <t>-790120121</t>
  </si>
  <si>
    <t>Montáž hromosvodného vedení svorek se 3 a více šrouby</t>
  </si>
  <si>
    <t>https://podminky.urs.cz/item/CS_URS_2024_02/741420022</t>
  </si>
  <si>
    <t>35441860</t>
  </si>
  <si>
    <t>svorka FeZn k jímací tyči - 4 šrouby</t>
  </si>
  <si>
    <t>1988065323</t>
  </si>
  <si>
    <t>35441875</t>
  </si>
  <si>
    <t>svorka křížová pro vodič D 6-10mm</t>
  </si>
  <si>
    <t>2126099341</t>
  </si>
  <si>
    <t>741421821</t>
  </si>
  <si>
    <t>Demontáž drátu nebo lana svodového vedení D do 8 mm rovná střecha</t>
  </si>
  <si>
    <t>-594157147</t>
  </si>
  <si>
    <t>Demontáž hromosvodného vedení bez zachování funkčnosti svodových drátů nebo lan na rovné střeše, průměru do 8 mm</t>
  </si>
  <si>
    <t>https://podminky.urs.cz/item/CS_URS_2024_02/741421821</t>
  </si>
  <si>
    <t>741421843</t>
  </si>
  <si>
    <t>Demontáž svorky šroubové hromosvodné se 2 šrouby</t>
  </si>
  <si>
    <t>605487401</t>
  </si>
  <si>
    <t>Demontáž hromosvodného vedení bez zachování funkčnosti svorek šroubových se 2 šrouby</t>
  </si>
  <si>
    <t>https://podminky.urs.cz/item/CS_URS_2024_02/741421843</t>
  </si>
  <si>
    <t>741421845</t>
  </si>
  <si>
    <t>Demontáž svorky šroubové hromosvodné se 3 šrouby a více šrouby</t>
  </si>
  <si>
    <t>-2137065262</t>
  </si>
  <si>
    <t>Demontáž hromosvodného vedení bez zachování funkčnosti svorek šroubových se 3 a více šrouby</t>
  </si>
  <si>
    <t>https://podminky.urs.cz/item/CS_URS_2024_02/741421845</t>
  </si>
  <si>
    <t>741421855</t>
  </si>
  <si>
    <t>Demontáž vedení hromosvodné-podpěra střešní pro plochou střechu</t>
  </si>
  <si>
    <t>-827694555</t>
  </si>
  <si>
    <t>Demontáž hromosvodného vedení podpěr střešního vedení pro plochou střechu</t>
  </si>
  <si>
    <t>https://podminky.urs.cz/item/CS_URS_2024_02/741421855</t>
  </si>
  <si>
    <t>2*27</t>
  </si>
  <si>
    <t>2*10</t>
  </si>
  <si>
    <t>741430005</t>
  </si>
  <si>
    <t>Montáž tyč jímací délky do 3 m na stojan</t>
  </si>
  <si>
    <t>1393230874</t>
  </si>
  <si>
    <t>Montáž jímacích tyčí délky do 3 m, na stojan</t>
  </si>
  <si>
    <t>https://podminky.urs.cz/item/CS_URS_2024_02/741430005</t>
  </si>
  <si>
    <t>35441127</t>
  </si>
  <si>
    <t>tyč jímací s kovaným hrotem 1000mm nerez</t>
  </si>
  <si>
    <t>-481487716</t>
  </si>
  <si>
    <t>35442181</t>
  </si>
  <si>
    <t>stojan pro jímací tyč s rovným koncem, FeZn, s plastbetonovými podpěrami, pro jímač do 2000mm - rozpětí podpěr 350mm</t>
  </si>
  <si>
    <t>823752041</t>
  </si>
  <si>
    <t>74181000R</t>
  </si>
  <si>
    <t>Nové připojení ventilátorů</t>
  </si>
  <si>
    <t>soubor</t>
  </si>
  <si>
    <t>-1009523115</t>
  </si>
  <si>
    <t>741810001</t>
  </si>
  <si>
    <t>Celková prohlídka elektrického rozvodu a zařízení do 100 000,- Kč</t>
  </si>
  <si>
    <t>-1816735306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</si>
  <si>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</si>
  <si>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</si>
  <si>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998741313</t>
  </si>
  <si>
    <t>Přesun hmot procentní pro silnoproud ruční v objektech v přes 12 do 24 m</t>
  </si>
  <si>
    <t>-289123865</t>
  </si>
  <si>
    <t>Přesun hmot pro silnoproud stanovený procentní sazbou (%) z ceny vodorovná dopravní vzdálenost do 50 m ruční (bez užití mechanizace) v objektech výšky přes 12 do 24 m</t>
  </si>
  <si>
    <t>https://podminky.urs.cz/item/CS_URS_2024_02/998741313</t>
  </si>
  <si>
    <t>04 -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</si>
  <si>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</si>
  <si>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</si>
  <si>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</si>
  <si>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</si>
  <si>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</si>
  <si>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</si>
  <si>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</si>
  <si>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</si>
  <si>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</si>
  <si>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</si>
  <si>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</si>
  <si>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</si>
  <si>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-96172191</t>
  </si>
  <si>
    <t>https://podminky.urs.cz/item/CS_URS_2024_02/030001000</t>
  </si>
  <si>
    <t>VRN4</t>
  </si>
  <si>
    <t>Inženýrská činnost</t>
  </si>
  <si>
    <t>045203000</t>
  </si>
  <si>
    <t>Kompletační činnost</t>
  </si>
  <si>
    <t>2000622955</t>
  </si>
  <si>
    <t>https://podminky.urs.cz/item/CS_URS_2024_02/045203000</t>
  </si>
  <si>
    <t>045303000</t>
  </si>
  <si>
    <t>Koordinační činnost</t>
  </si>
  <si>
    <t>-1584809793</t>
  </si>
  <si>
    <t>https://podminky.urs.cz/item/CS_URS_2024_02/045303000</t>
  </si>
  <si>
    <t>VRN6</t>
  </si>
  <si>
    <t>Územní vlivy</t>
  </si>
  <si>
    <t>065103000</t>
  </si>
  <si>
    <t>Mimostaveništní doprava materiálů a výrobků</t>
  </si>
  <si>
    <t>424915236</t>
  </si>
  <si>
    <t>https://podminky.urs.cz/item/CS_URS_2024_02/065103000</t>
  </si>
  <si>
    <t>VRN7</t>
  </si>
  <si>
    <t>Provozní vlivy</t>
  </si>
  <si>
    <t>071103000</t>
  </si>
  <si>
    <t>Provoz investora</t>
  </si>
  <si>
    <t>-1631148897</t>
  </si>
  <si>
    <t>https://podminky.urs.cz/item/CS_URS_2024_02/071103000</t>
  </si>
  <si>
    <t>provizorní zakrývání střechy v průběhu prací - ochrana proti zatečení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</si>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</sst>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9411122" TargetMode="External" /><Relationship Id="rId2" Type="http://schemas.openxmlformats.org/officeDocument/2006/relationships/hyperlink" Target="https://podminky.urs.cz/item/CS_URS_2024_02/949411222" TargetMode="External" /><Relationship Id="rId3" Type="http://schemas.openxmlformats.org/officeDocument/2006/relationships/hyperlink" Target="https://podminky.urs.cz/item/CS_URS_2024_02/949411822" TargetMode="External" /><Relationship Id="rId4" Type="http://schemas.openxmlformats.org/officeDocument/2006/relationships/hyperlink" Target="https://podminky.urs.cz/item/CS_URS_2024_02/993121111" TargetMode="External" /><Relationship Id="rId5" Type="http://schemas.openxmlformats.org/officeDocument/2006/relationships/hyperlink" Target="https://podminky.urs.cz/item/CS_URS_2024_02/997013154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31" TargetMode="External" /><Relationship Id="rId9" Type="http://schemas.openxmlformats.org/officeDocument/2006/relationships/hyperlink" Target="https://podminky.urs.cz/item/CS_URS_2024_02/998012043" TargetMode="External" /><Relationship Id="rId10" Type="http://schemas.openxmlformats.org/officeDocument/2006/relationships/hyperlink" Target="https://podminky.urs.cz/item/CS_URS_2024_02/712340841" TargetMode="External" /><Relationship Id="rId11" Type="http://schemas.openxmlformats.org/officeDocument/2006/relationships/hyperlink" Target="https://podminky.urs.cz/item/CS_URS_2024_02/712340844" TargetMode="External" /><Relationship Id="rId12" Type="http://schemas.openxmlformats.org/officeDocument/2006/relationships/hyperlink" Target="https://podminky.urs.cz/item/CS_URS_2024_02/712341659" TargetMode="External" /><Relationship Id="rId13" Type="http://schemas.openxmlformats.org/officeDocument/2006/relationships/hyperlink" Target="https://podminky.urs.cz/item/CS_URS_2024_02/712363357" TargetMode="External" /><Relationship Id="rId14" Type="http://schemas.openxmlformats.org/officeDocument/2006/relationships/hyperlink" Target="https://podminky.urs.cz/item/CS_URS_2024_02/712363384" TargetMode="External" /><Relationship Id="rId15" Type="http://schemas.openxmlformats.org/officeDocument/2006/relationships/hyperlink" Target="https://podminky.urs.cz/item/CS_URS_2024_02/712363551" TargetMode="External" /><Relationship Id="rId16" Type="http://schemas.openxmlformats.org/officeDocument/2006/relationships/hyperlink" Target="https://podminky.urs.cz/item/CS_URS_2024_02/712363552" TargetMode="External" /><Relationship Id="rId17" Type="http://schemas.openxmlformats.org/officeDocument/2006/relationships/hyperlink" Target="https://podminky.urs.cz/item/CS_URS_2024_02/712363801" TargetMode="External" /><Relationship Id="rId18" Type="http://schemas.openxmlformats.org/officeDocument/2006/relationships/hyperlink" Target="https://podminky.urs.cz/item/CS_URS_2024_02/712391172" TargetMode="External" /><Relationship Id="rId19" Type="http://schemas.openxmlformats.org/officeDocument/2006/relationships/hyperlink" Target="https://podminky.urs.cz/item/CS_URS_2024_02/998712213" TargetMode="External" /><Relationship Id="rId20" Type="http://schemas.openxmlformats.org/officeDocument/2006/relationships/hyperlink" Target="https://podminky.urs.cz/item/CS_URS_2024_02/713140813" TargetMode="External" /><Relationship Id="rId21" Type="http://schemas.openxmlformats.org/officeDocument/2006/relationships/hyperlink" Target="https://podminky.urs.cz/item/CS_URS_2024_02/713141152" TargetMode="External" /><Relationship Id="rId22" Type="http://schemas.openxmlformats.org/officeDocument/2006/relationships/hyperlink" Target="https://podminky.urs.cz/item/CS_URS_2024_02/713141252" TargetMode="External" /><Relationship Id="rId23" Type="http://schemas.openxmlformats.org/officeDocument/2006/relationships/hyperlink" Target="https://podminky.urs.cz/item/CS_URS_2024_02/998713213" TargetMode="External" /><Relationship Id="rId24" Type="http://schemas.openxmlformats.org/officeDocument/2006/relationships/hyperlink" Target="https://podminky.urs.cz/item/CS_URS_2024_02/721210823" TargetMode="External" /><Relationship Id="rId25" Type="http://schemas.openxmlformats.org/officeDocument/2006/relationships/hyperlink" Target="https://podminky.urs.cz/item/CS_URS_2024_02/721233213" TargetMode="External" /><Relationship Id="rId26" Type="http://schemas.openxmlformats.org/officeDocument/2006/relationships/hyperlink" Target="https://podminky.urs.cz/item/CS_URS_2024_02/721279153" TargetMode="External" /><Relationship Id="rId27" Type="http://schemas.openxmlformats.org/officeDocument/2006/relationships/hyperlink" Target="https://podminky.urs.cz/item/CS_URS_2024_02/998721213" TargetMode="External" /><Relationship Id="rId28" Type="http://schemas.openxmlformats.org/officeDocument/2006/relationships/hyperlink" Target="https://podminky.urs.cz/item/CS_URS_2024_02/762341931" TargetMode="External" /><Relationship Id="rId29" Type="http://schemas.openxmlformats.org/officeDocument/2006/relationships/hyperlink" Target="https://podminky.urs.cz/item/CS_URS_2024_02/762343911" TargetMode="External" /><Relationship Id="rId30" Type="http://schemas.openxmlformats.org/officeDocument/2006/relationships/hyperlink" Target="https://podminky.urs.cz/item/CS_URS_2024_02/762395000" TargetMode="External" /><Relationship Id="rId31" Type="http://schemas.openxmlformats.org/officeDocument/2006/relationships/hyperlink" Target="https://podminky.urs.cz/item/CS_URS_2024_02/998762213" TargetMode="External" /><Relationship Id="rId32" Type="http://schemas.openxmlformats.org/officeDocument/2006/relationships/hyperlink" Target="https://podminky.urs.cz/item/CS_URS_2024_02/764002811" TargetMode="External" /><Relationship Id="rId33" Type="http://schemas.openxmlformats.org/officeDocument/2006/relationships/hyperlink" Target="https://podminky.urs.cz/item/CS_URS_2024_02/764002841" TargetMode="External" /><Relationship Id="rId34" Type="http://schemas.openxmlformats.org/officeDocument/2006/relationships/hyperlink" Target="https://podminky.urs.cz/item/CS_URS_2024_02/764002871" TargetMode="External" /><Relationship Id="rId35" Type="http://schemas.openxmlformats.org/officeDocument/2006/relationships/hyperlink" Target="https://podminky.urs.cz/item/CS_URS_2024_02/998764213" TargetMode="External" /><Relationship Id="rId36" Type="http://schemas.openxmlformats.org/officeDocument/2006/relationships/hyperlink" Target="https://podminky.urs.cz/item/CS_URS_2024_02/HZS1291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4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5" TargetMode="External" /><Relationship Id="rId5" Type="http://schemas.openxmlformats.org/officeDocument/2006/relationships/hyperlink" Target="https://podminky.urs.cz/item/CS_URS_2024_02/713411141" TargetMode="External" /><Relationship Id="rId6" Type="http://schemas.openxmlformats.org/officeDocument/2006/relationships/hyperlink" Target="https://podminky.urs.cz/item/CS_URS_2024_02/998713313" TargetMode="External" /><Relationship Id="rId7" Type="http://schemas.openxmlformats.org/officeDocument/2006/relationships/hyperlink" Target="https://podminky.urs.cz/item/CS_URS_2024_02/751122332" TargetMode="External" /><Relationship Id="rId8" Type="http://schemas.openxmlformats.org/officeDocument/2006/relationships/hyperlink" Target="https://podminky.urs.cz/item/CS_URS_2024_02/751134813" TargetMode="External" /><Relationship Id="rId9" Type="http://schemas.openxmlformats.org/officeDocument/2006/relationships/hyperlink" Target="https://podminky.urs.cz/item/CS_URS_2024_02/751344141" TargetMode="External" /><Relationship Id="rId10" Type="http://schemas.openxmlformats.org/officeDocument/2006/relationships/hyperlink" Target="https://podminky.urs.cz/item/CS_URS_2024_02/751510042" TargetMode="External" /><Relationship Id="rId11" Type="http://schemas.openxmlformats.org/officeDocument/2006/relationships/hyperlink" Target="https://podminky.urs.cz/item/CS_URS_2024_02/751510871" TargetMode="External" /><Relationship Id="rId12" Type="http://schemas.openxmlformats.org/officeDocument/2006/relationships/hyperlink" Target="https://podminky.urs.cz/item/CS_URS_2024_02/751514576" TargetMode="External" /><Relationship Id="rId13" Type="http://schemas.openxmlformats.org/officeDocument/2006/relationships/hyperlink" Target="https://podminky.urs.cz/item/CS_URS_2024_02/751514679" TargetMode="External" /><Relationship Id="rId14" Type="http://schemas.openxmlformats.org/officeDocument/2006/relationships/hyperlink" Target="https://podminky.urs.cz/item/CS_URS_2024_02/998751312" TargetMode="External" /><Relationship Id="rId15" Type="http://schemas.openxmlformats.org/officeDocument/2006/relationships/hyperlink" Target="https://podminky.urs.cz/item/CS_URS_2024_02/767995111" TargetMode="External" /><Relationship Id="rId16" Type="http://schemas.openxmlformats.org/officeDocument/2006/relationships/hyperlink" Target="https://podminky.urs.cz/item/CS_URS_2024_02/998767313" TargetMode="External" /><Relationship Id="rId17" Type="http://schemas.openxmlformats.org/officeDocument/2006/relationships/hyperlink" Target="https://podminky.urs.cz/item/CS_URS_2024_02/HZS3211" TargetMode="External" /><Relationship Id="rId18" Type="http://schemas.openxmlformats.org/officeDocument/2006/relationships/hyperlink" Target="https://podminky.urs.cz/item/CS_URS_2024_02/HZS3212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4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5" TargetMode="External" /><Relationship Id="rId5" Type="http://schemas.openxmlformats.org/officeDocument/2006/relationships/hyperlink" Target="https://podminky.urs.cz/item/CS_URS_2024_02/741420001" TargetMode="External" /><Relationship Id="rId6" Type="http://schemas.openxmlformats.org/officeDocument/2006/relationships/hyperlink" Target="https://podminky.urs.cz/item/CS_URS_2024_02/741420021" TargetMode="External" /><Relationship Id="rId7" Type="http://schemas.openxmlformats.org/officeDocument/2006/relationships/hyperlink" Target="https://podminky.urs.cz/item/CS_URS_2024_02/741420022" TargetMode="External" /><Relationship Id="rId8" Type="http://schemas.openxmlformats.org/officeDocument/2006/relationships/hyperlink" Target="https://podminky.urs.cz/item/CS_URS_2024_02/741421821" TargetMode="External" /><Relationship Id="rId9" Type="http://schemas.openxmlformats.org/officeDocument/2006/relationships/hyperlink" Target="https://podminky.urs.cz/item/CS_URS_2024_02/741421843" TargetMode="External" /><Relationship Id="rId10" Type="http://schemas.openxmlformats.org/officeDocument/2006/relationships/hyperlink" Target="https://podminky.urs.cz/item/CS_URS_2024_02/741421845" TargetMode="External" /><Relationship Id="rId11" Type="http://schemas.openxmlformats.org/officeDocument/2006/relationships/hyperlink" Target="https://podminky.urs.cz/item/CS_URS_2024_02/741421855" TargetMode="External" /><Relationship Id="rId12" Type="http://schemas.openxmlformats.org/officeDocument/2006/relationships/hyperlink" Target="https://podminky.urs.cz/item/CS_URS_2024_02/741430005" TargetMode="External" /><Relationship Id="rId13" Type="http://schemas.openxmlformats.org/officeDocument/2006/relationships/hyperlink" Target="https://podminky.urs.cz/item/CS_URS_2024_02/741810001" TargetMode="External" /><Relationship Id="rId14" Type="http://schemas.openxmlformats.org/officeDocument/2006/relationships/hyperlink" Target="https://podminky.urs.cz/item/CS_URS_2024_02/998741313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45203000" TargetMode="External" /><Relationship Id="rId3" Type="http://schemas.openxmlformats.org/officeDocument/2006/relationships/hyperlink" Target="https://podminky.urs.cz/item/CS_URS_2024_02/045303000" TargetMode="External" /><Relationship Id="rId4" Type="http://schemas.openxmlformats.org/officeDocument/2006/relationships/hyperlink" Target="https://podminky.urs.cz/item/CS_URS_2024_02/065103000" TargetMode="External" /><Relationship Id="rId5" Type="http://schemas.openxmlformats.org/officeDocument/2006/relationships/hyperlink" Target="https://podminky.urs.cz/item/CS_URS_2024_02/071103000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20240811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Dům s byty zvláštního určení Severní 5, 360 01  Karlovy Vary - stavební úpravy střechy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Severní 5, 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Městské zařízení sociálních služeb,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Roman Gajdoš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Bc. Martin Frous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část'!P91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Vzduchotechnika'!J30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Vzduchotechnika'!P86</f>
        <v>0</v>
      </c>
      <c r="AV56" s="122">
        <f>'02 - Vzduchotechnika'!J33</f>
        <v>0</v>
      </c>
      <c r="AW56" s="122">
        <f>'02 - Vzduchotechnika'!J34</f>
        <v>0</v>
      </c>
      <c r="AX56" s="122">
        <f>'02 - Vzduchotechnika'!J35</f>
        <v>0</v>
      </c>
      <c r="AY56" s="122">
        <f>'02 - Vzduchotechnika'!J36</f>
        <v>0</v>
      </c>
      <c r="AZ56" s="122">
        <f>'02 - Vzduchotechnika'!F33</f>
        <v>0</v>
      </c>
      <c r="BA56" s="122">
        <f>'02 - Vzduchotechnika'!F34</f>
        <v>0</v>
      </c>
      <c r="BB56" s="122">
        <f>'02 - Vzduchotechnika'!F35</f>
        <v>0</v>
      </c>
      <c r="BC56" s="122">
        <f>'02 - Vzduchotechnika'!F36</f>
        <v>0</v>
      </c>
      <c r="BD56" s="124">
        <f>'02 - Vzduchotechnika'!F37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16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Elektroinstalace'!P83</f>
        <v>0</v>
      </c>
      <c r="AV57" s="122">
        <f>'03 - Elektroinstalace'!J33</f>
        <v>0</v>
      </c>
      <c r="AW57" s="122">
        <f>'03 - Elektroinstalace'!J34</f>
        <v>0</v>
      </c>
      <c r="AX57" s="122">
        <f>'03 - Elektroinstalace'!J35</f>
        <v>0</v>
      </c>
      <c r="AY57" s="122">
        <f>'03 - Elektroinstalace'!J36</f>
        <v>0</v>
      </c>
      <c r="AZ57" s="122">
        <f>'03 - Elektroinstalace'!F33</f>
        <v>0</v>
      </c>
      <c r="BA57" s="122">
        <f>'03 - Elektroinstalace'!F34</f>
        <v>0</v>
      </c>
      <c r="BB57" s="122">
        <f>'03 - Elektroinstalace'!F35</f>
        <v>0</v>
      </c>
      <c r="BC57" s="122">
        <f>'03 - Elektroinstalace'!F36</f>
        <v>0</v>
      </c>
      <c r="BD57" s="124">
        <f>'03 - Elektroinstalace'!F37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Vedlejší a ostatní 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'04 - Vedlejší a ostatní n...'!P84</f>
        <v>0</v>
      </c>
      <c r="AV58" s="127">
        <f>'04 - Vedlejší a ostatní n...'!J33</f>
        <v>0</v>
      </c>
      <c r="AW58" s="127">
        <f>'04 - Vedlejší a ostatní n...'!J34</f>
        <v>0</v>
      </c>
      <c r="AX58" s="127">
        <f>'04 - Vedlejší a ostatní n...'!J35</f>
        <v>0</v>
      </c>
      <c r="AY58" s="127">
        <f>'04 - Vedlejší a ostatní n...'!J36</f>
        <v>0</v>
      </c>
      <c r="AZ58" s="127">
        <f>'04 - Vedlejší a ostatní n...'!F33</f>
        <v>0</v>
      </c>
      <c r="BA58" s="127">
        <f>'04 - Vedlejší a ostatní n...'!F34</f>
        <v>0</v>
      </c>
      <c r="BB58" s="127">
        <f>'04 - Vedlejší a ostatní n...'!F35</f>
        <v>0</v>
      </c>
      <c r="BC58" s="127">
        <f>'04 - Vedlejší a ostatní n...'!F36</f>
        <v>0</v>
      </c>
      <c r="BD58" s="129">
        <f>'04 - Vedlejší a ostatní n...'!F37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xQstwBEoizmbzsxC9KpqMH+spcYFcR3RUJ2OzTa5BxNS6vFp02ok2gJ/mj/pQ2wtFh3HSwdgDafOhFOqtb5KMw==" hashValue="eNy9Xyad52z58Qnxfp/pudjz409DCcALRyc58PqgMu8FUazL97oKHEeBfGZbWCvB6QPfel1bYbvKaF6WLJsNQ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Vzduchotechnika'!C2" display="/"/>
    <hyperlink ref="A57" location="'03 - Elektroinstalace'!C2" display="/"/>
    <hyperlink ref="A58" location="'04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 xml:space="preserve">Dům s byty zvláštního určení Severní 5, 360 01  Karlovy Vary - stavební úpravy střechy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ROUND((SUM(BE91:BE280)),  2)</f>
        <v>0</v>
      </c>
      <c r="G33" s="40"/>
      <c r="H33" s="40"/>
      <c r="I33" s="150">
        <v>0.20999999999999999</v>
      </c>
      <c r="J33" s="149">
        <f>ROUND(((SUM(BE91:BE280))*I33),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ROUND((SUM(BF91:BF280)),  2)</f>
        <v>0</v>
      </c>
      <c r="G34" s="40"/>
      <c r="H34" s="40"/>
      <c r="I34" s="150">
        <v>0.12</v>
      </c>
      <c r="J34" s="149">
        <f>ROUND(((SUM(BF91:BF280))*I34),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ROUND((SUM(BG91:BG280)),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ROUND((SUM(BH91:BH280)),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ROUND((SUM(BI91:BI280)),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 xml:space="preserve">Dům s byty zvláštního určení Severní 5, 360 01  Karlovy Vary - stavební úpravy střechy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Severní 5, Karlovy Vary</v>
      </c>
      <c r="G52" s="42"/>
      <c r="H52" s="42"/>
      <c r="I52" s="34" t="s">
        <v>23</v>
      </c>
      <c r="J52" s="74" t="str">
        <f>IF(J12="","",J12)</f>
        <v>11. 8. 2024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Městské zařízení sociálních služeb,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J126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103</v>
      </c>
      <c r="E65" s="170"/>
      <c r="F65" s="170"/>
      <c r="G65" s="170"/>
      <c r="H65" s="170"/>
      <c r="I65" s="170"/>
      <c r="J65" s="171">
        <f>J130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J131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J194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J213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J230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108</v>
      </c>
      <c r="E70" s="176"/>
      <c r="F70" s="176"/>
      <c r="G70" s="176"/>
      <c r="H70" s="176"/>
      <c r="I70" s="176"/>
      <c r="J70" s="177">
        <f>J256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109</v>
      </c>
      <c r="E71" s="170"/>
      <c r="F71" s="170"/>
      <c r="G71" s="170"/>
      <c r="H71" s="170"/>
      <c r="I71" s="170"/>
      <c r="J71" s="171">
        <f>J275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62" t="str">
        <f>E7</f>
        <v xml:space="preserve">Dům s byty zvláštního určení Severní 5, 360 01  Karlovy Vary - stavební úpravy střechy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92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01 - Stavební část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Severní 5, Karlovy Vary</v>
      </c>
      <c r="G85" s="42"/>
      <c r="H85" s="42"/>
      <c r="I85" s="34" t="s">
        <v>23</v>
      </c>
      <c r="J85" s="74" t="str">
        <f>IF(J12="","",J12)</f>
        <v>11. 8. 2024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Městské zařízení sociálních služeb, p.o.</v>
      </c>
      <c r="G87" s="42"/>
      <c r="H87" s="42"/>
      <c r="I87" s="34" t="s">
        <v>31</v>
      </c>
      <c r="J87" s="38" t="str">
        <f>E21</f>
        <v>Ing. Roman Gajdoš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Bc. Martin Frous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111</v>
      </c>
      <c r="D90" s="182" t="s">
        <v>57</v>
      </c>
      <c r="E90" s="182" t="s">
        <v>53</v>
      </c>
      <c r="F90" s="182" t="s">
        <v>54</v>
      </c>
      <c r="G90" s="182" t="s">
        <v>112</v>
      </c>
      <c r="H90" s="182" t="s">
        <v>113</v>
      </c>
      <c r="I90" s="182" t="s">
        <v>114</v>
      </c>
      <c r="J90" s="182" t="s">
        <v>96</v>
      </c>
      <c r="K90" s="183" t="s">
        <v>115</v>
      </c>
      <c r="L90" s="184"/>
      <c r="M90" s="94" t="s">
        <v>19</v>
      </c>
      <c r="N90" s="95" t="s">
        <v>42</v>
      </c>
      <c r="O90" s="95" t="s">
        <v>116</v>
      </c>
      <c r="P90" s="95" t="s">
        <v>117</v>
      </c>
      <c r="Q90" s="95" t="s">
        <v>118</v>
      </c>
      <c r="R90" s="95" t="s">
        <v>119</v>
      </c>
      <c r="S90" s="95" t="s">
        <v>120</v>
      </c>
      <c r="T90" s="96" t="s">
        <v>121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122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P92+P130+P275</f>
        <v>0</v>
      </c>
      <c r="Q91" s="98"/>
      <c r="R91" s="187">
        <f>R92+R130+R275</f>
        <v>31.417573170000001</v>
      </c>
      <c r="S91" s="98"/>
      <c r="T91" s="188">
        <f>T92+T130+T275</f>
        <v>54.458171500000006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97</v>
      </c>
      <c r="BK91" s="189">
        <f>BK92+BK130+BK275</f>
        <v>0</v>
      </c>
    </row>
    <row r="92" s="12" customFormat="1" ht="25.92" customHeight="1">
      <c r="A92" s="12"/>
      <c r="B92" s="190"/>
      <c r="C92" s="191"/>
      <c r="D92" s="192" t="s">
        <v>71</v>
      </c>
      <c r="E92" s="193" t="s">
        <v>123</v>
      </c>
      <c r="F92" s="193" t="s">
        <v>124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P93+P96+P112+P126</f>
        <v>0</v>
      </c>
      <c r="Q92" s="198"/>
      <c r="R92" s="199">
        <f>R93+R96+R112+R126</f>
        <v>18.408159999999999</v>
      </c>
      <c r="S92" s="198"/>
      <c r="T92" s="200">
        <f>T93+T96+T112+T126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72</v>
      </c>
      <c r="AY92" s="201" t="s">
        <v>125</v>
      </c>
      <c r="BK92" s="203">
        <f>BK93+BK96+BK112+BK126</f>
        <v>0</v>
      </c>
    </row>
    <row r="93" s="12" customFormat="1" ht="22.8" customHeight="1">
      <c r="A93" s="12"/>
      <c r="B93" s="190"/>
      <c r="C93" s="191"/>
      <c r="D93" s="192" t="s">
        <v>71</v>
      </c>
      <c r="E93" s="204" t="s">
        <v>126</v>
      </c>
      <c r="F93" s="204" t="s">
        <v>127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SUM(P94:P95)</f>
        <v>0</v>
      </c>
      <c r="Q93" s="198"/>
      <c r="R93" s="199">
        <f>SUM(R94:R95)</f>
        <v>18.408159999999999</v>
      </c>
      <c r="S93" s="198"/>
      <c r="T93" s="20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80</v>
      </c>
      <c r="AY93" s="201" t="s">
        <v>125</v>
      </c>
      <c r="BK93" s="203">
        <f>SUM(BK94:BK95)</f>
        <v>0</v>
      </c>
    </row>
    <row r="94" s="2" customFormat="1" ht="16.5" customHeight="1">
      <c r="A94" s="40"/>
      <c r="B94" s="41"/>
      <c r="C94" s="206" t="s">
        <v>80</v>
      </c>
      <c r="D94" s="206" t="s">
        <v>128</v>
      </c>
      <c r="E94" s="207" t="s">
        <v>129</v>
      </c>
      <c r="F94" s="208" t="s">
        <v>130</v>
      </c>
      <c r="G94" s="209" t="s">
        <v>131</v>
      </c>
      <c r="H94" s="210">
        <v>8</v>
      </c>
      <c r="I94" s="211"/>
      <c r="J94" s="212">
        <f>ROUND(I94*H94,2)</f>
        <v>0</v>
      </c>
      <c r="K94" s="208" t="s">
        <v>132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2.3010199999999998</v>
      </c>
      <c r="R94" s="215">
        <f>Q94*H94</f>
        <v>18.408159999999999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133</v>
      </c>
      <c r="AT94" s="217" t="s">
        <v>128</v>
      </c>
      <c r="AU94" s="217" t="s">
        <v>134</v>
      </c>
      <c r="AY94" s="19" t="s">
        <v>125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134</v>
      </c>
      <c r="BK94" s="218">
        <f>ROUND(I94*H94,2)</f>
        <v>0</v>
      </c>
      <c r="BL94" s="19" t="s">
        <v>133</v>
      </c>
      <c r="BM94" s="217" t="s">
        <v>135</v>
      </c>
    </row>
    <row r="95" s="2" customFormat="1">
      <c r="A95" s="40"/>
      <c r="B95" s="41"/>
      <c r="C95" s="42"/>
      <c r="D95" s="219" t="s">
        <v>136</v>
      </c>
      <c r="E95" s="42"/>
      <c r="F95" s="220" t="s">
        <v>130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134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137</v>
      </c>
      <c r="F96" s="204" t="s">
        <v>138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SUM(P97:P111)</f>
        <v>0</v>
      </c>
      <c r="Q96" s="198"/>
      <c r="R96" s="199">
        <f>SUM(R97:R111)</f>
        <v>0</v>
      </c>
      <c r="S96" s="198"/>
      <c r="T96" s="200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125</v>
      </c>
      <c r="BK96" s="203">
        <f>SUM(BK97:BK111)</f>
        <v>0</v>
      </c>
    </row>
    <row r="97" s="2" customFormat="1" ht="33" customHeight="1">
      <c r="A97" s="40"/>
      <c r="B97" s="41"/>
      <c r="C97" s="206" t="s">
        <v>134</v>
      </c>
      <c r="D97" s="206" t="s">
        <v>128</v>
      </c>
      <c r="E97" s="207" t="s">
        <v>139</v>
      </c>
      <c r="F97" s="208" t="s">
        <v>140</v>
      </c>
      <c r="G97" s="209" t="s">
        <v>141</v>
      </c>
      <c r="H97" s="210">
        <v>15</v>
      </c>
      <c r="I97" s="211"/>
      <c r="J97" s="212">
        <f>ROUND(I97*H97,2)</f>
        <v>0</v>
      </c>
      <c r="K97" s="208" t="s">
        <v>142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133</v>
      </c>
      <c r="AT97" s="217" t="s">
        <v>128</v>
      </c>
      <c r="AU97" s="217" t="s">
        <v>134</v>
      </c>
      <c r="AY97" s="19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134</v>
      </c>
      <c r="BK97" s="218">
        <f>ROUND(I97*H97,2)</f>
        <v>0</v>
      </c>
      <c r="BL97" s="19" t="s">
        <v>133</v>
      </c>
      <c r="BM97" s="217" t="s">
        <v>143</v>
      </c>
    </row>
    <row r="98" s="2" customFormat="1">
      <c r="A98" s="40"/>
      <c r="B98" s="41"/>
      <c r="C98" s="42"/>
      <c r="D98" s="219" t="s">
        <v>136</v>
      </c>
      <c r="E98" s="42"/>
      <c r="F98" s="220" t="s">
        <v>144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136</v>
      </c>
      <c r="AU98" s="19" t="s">
        <v>134</v>
      </c>
    </row>
    <row r="99" s="2" customFormat="1">
      <c r="A99" s="40"/>
      <c r="B99" s="41"/>
      <c r="C99" s="42"/>
      <c r="D99" s="224" t="s">
        <v>145</v>
      </c>
      <c r="E99" s="42"/>
      <c r="F99" s="225" t="s">
        <v>146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145</v>
      </c>
      <c r="AU99" s="19" t="s">
        <v>134</v>
      </c>
    </row>
    <row r="100" s="2" customFormat="1" ht="33" customHeight="1">
      <c r="A100" s="40"/>
      <c r="B100" s="41"/>
      <c r="C100" s="206" t="s">
        <v>147</v>
      </c>
      <c r="D100" s="206" t="s">
        <v>128</v>
      </c>
      <c r="E100" s="207" t="s">
        <v>148</v>
      </c>
      <c r="F100" s="208" t="s">
        <v>149</v>
      </c>
      <c r="G100" s="209" t="s">
        <v>141</v>
      </c>
      <c r="H100" s="210">
        <v>1350</v>
      </c>
      <c r="I100" s="211"/>
      <c r="J100" s="212">
        <f>ROUND(I100*H100,2)</f>
        <v>0</v>
      </c>
      <c r="K100" s="208" t="s">
        <v>142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133</v>
      </c>
      <c r="AT100" s="217" t="s">
        <v>128</v>
      </c>
      <c r="AU100" s="217" t="s">
        <v>134</v>
      </c>
      <c r="AY100" s="19" t="s">
        <v>125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134</v>
      </c>
      <c r="BK100" s="218">
        <f>ROUND(I100*H100,2)</f>
        <v>0</v>
      </c>
      <c r="BL100" s="19" t="s">
        <v>133</v>
      </c>
      <c r="BM100" s="217" t="s">
        <v>150</v>
      </c>
    </row>
    <row r="101" s="2" customFormat="1">
      <c r="A101" s="40"/>
      <c r="B101" s="41"/>
      <c r="C101" s="42"/>
      <c r="D101" s="219" t="s">
        <v>136</v>
      </c>
      <c r="E101" s="42"/>
      <c r="F101" s="220" t="s">
        <v>151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134</v>
      </c>
    </row>
    <row r="102" s="2" customFormat="1">
      <c r="A102" s="40"/>
      <c r="B102" s="41"/>
      <c r="C102" s="42"/>
      <c r="D102" s="224" t="s">
        <v>145</v>
      </c>
      <c r="E102" s="42"/>
      <c r="F102" s="225" t="s">
        <v>152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145</v>
      </c>
      <c r="AU102" s="19" t="s">
        <v>134</v>
      </c>
    </row>
    <row r="103" s="13" customFormat="1">
      <c r="A103" s="13"/>
      <c r="B103" s="226"/>
      <c r="C103" s="227"/>
      <c r="D103" s="219" t="s">
        <v>153</v>
      </c>
      <c r="E103" s="228" t="s">
        <v>19</v>
      </c>
      <c r="F103" s="229" t="s">
        <v>154</v>
      </c>
      <c r="G103" s="227"/>
      <c r="H103" s="230">
        <v>1350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153</v>
      </c>
      <c r="AU103" s="236" t="s">
        <v>134</v>
      </c>
      <c r="AV103" s="13" t="s">
        <v>134</v>
      </c>
      <c r="AW103" s="13" t="s">
        <v>33</v>
      </c>
      <c r="AX103" s="13" t="s">
        <v>80</v>
      </c>
      <c r="AY103" s="236" t="s">
        <v>125</v>
      </c>
    </row>
    <row r="104" s="2" customFormat="1" ht="33" customHeight="1">
      <c r="A104" s="40"/>
      <c r="B104" s="41"/>
      <c r="C104" s="206" t="s">
        <v>133</v>
      </c>
      <c r="D104" s="206" t="s">
        <v>128</v>
      </c>
      <c r="E104" s="207" t="s">
        <v>155</v>
      </c>
      <c r="F104" s="208" t="s">
        <v>156</v>
      </c>
      <c r="G104" s="209" t="s">
        <v>141</v>
      </c>
      <c r="H104" s="210">
        <v>15</v>
      </c>
      <c r="I104" s="211"/>
      <c r="J104" s="212">
        <f>ROUND(I104*H104,2)</f>
        <v>0</v>
      </c>
      <c r="K104" s="208" t="s">
        <v>142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134</v>
      </c>
      <c r="AY104" s="19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134</v>
      </c>
      <c r="BK104" s="218">
        <f>ROUND(I104*H104,2)</f>
        <v>0</v>
      </c>
      <c r="BL104" s="19" t="s">
        <v>133</v>
      </c>
      <c r="BM104" s="217" t="s">
        <v>157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158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134</v>
      </c>
    </row>
    <row r="106" s="2" customFormat="1">
      <c r="A106" s="40"/>
      <c r="B106" s="41"/>
      <c r="C106" s="42"/>
      <c r="D106" s="224" t="s">
        <v>145</v>
      </c>
      <c r="E106" s="42"/>
      <c r="F106" s="225" t="s">
        <v>159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145</v>
      </c>
      <c r="AU106" s="19" t="s">
        <v>134</v>
      </c>
    </row>
    <row r="107" s="2" customFormat="1" ht="24.15" customHeight="1">
      <c r="A107" s="40"/>
      <c r="B107" s="41"/>
      <c r="C107" s="206" t="s">
        <v>160</v>
      </c>
      <c r="D107" s="206" t="s">
        <v>128</v>
      </c>
      <c r="E107" s="207" t="s">
        <v>161</v>
      </c>
      <c r="F107" s="208" t="s">
        <v>162</v>
      </c>
      <c r="G107" s="209" t="s">
        <v>163</v>
      </c>
      <c r="H107" s="210">
        <v>225</v>
      </c>
      <c r="I107" s="211"/>
      <c r="J107" s="212">
        <f>ROUND(I107*H107,2)</f>
        <v>0</v>
      </c>
      <c r="K107" s="208" t="s">
        <v>142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133</v>
      </c>
      <c r="AT107" s="217" t="s">
        <v>128</v>
      </c>
      <c r="AU107" s="217" t="s">
        <v>134</v>
      </c>
      <c r="AY107" s="19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134</v>
      </c>
      <c r="BK107" s="218">
        <f>ROUND(I107*H107,2)</f>
        <v>0</v>
      </c>
      <c r="BL107" s="19" t="s">
        <v>133</v>
      </c>
      <c r="BM107" s="217" t="s">
        <v>164</v>
      </c>
    </row>
    <row r="108" s="2" customFormat="1">
      <c r="A108" s="40"/>
      <c r="B108" s="41"/>
      <c r="C108" s="42"/>
      <c r="D108" s="219" t="s">
        <v>136</v>
      </c>
      <c r="E108" s="42"/>
      <c r="F108" s="220" t="s">
        <v>165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134</v>
      </c>
    </row>
    <row r="109" s="2" customFormat="1">
      <c r="A109" s="40"/>
      <c r="B109" s="41"/>
      <c r="C109" s="42"/>
      <c r="D109" s="224" t="s">
        <v>145</v>
      </c>
      <c r="E109" s="42"/>
      <c r="F109" s="225" t="s">
        <v>166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145</v>
      </c>
      <c r="AU109" s="19" t="s">
        <v>134</v>
      </c>
    </row>
    <row r="110" s="13" customFormat="1">
      <c r="A110" s="13"/>
      <c r="B110" s="226"/>
      <c r="C110" s="227"/>
      <c r="D110" s="219" t="s">
        <v>153</v>
      </c>
      <c r="E110" s="228" t="s">
        <v>19</v>
      </c>
      <c r="F110" s="229" t="s">
        <v>167</v>
      </c>
      <c r="G110" s="227"/>
      <c r="H110" s="230">
        <v>225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153</v>
      </c>
      <c r="AU110" s="236" t="s">
        <v>134</v>
      </c>
      <c r="AV110" s="13" t="s">
        <v>134</v>
      </c>
      <c r="AW110" s="13" t="s">
        <v>33</v>
      </c>
      <c r="AX110" s="13" t="s">
        <v>72</v>
      </c>
      <c r="AY110" s="236" t="s">
        <v>125</v>
      </c>
    </row>
    <row r="111" s="14" customFormat="1">
      <c r="A111" s="14"/>
      <c r="B111" s="237"/>
      <c r="C111" s="238"/>
      <c r="D111" s="219" t="s">
        <v>153</v>
      </c>
      <c r="E111" s="239" t="s">
        <v>19</v>
      </c>
      <c r="F111" s="240" t="s">
        <v>168</v>
      </c>
      <c r="G111" s="238"/>
      <c r="H111" s="241">
        <v>225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153</v>
      </c>
      <c r="AU111" s="247" t="s">
        <v>134</v>
      </c>
      <c r="AV111" s="14" t="s">
        <v>133</v>
      </c>
      <c r="AW111" s="14" t="s">
        <v>33</v>
      </c>
      <c r="AX111" s="14" t="s">
        <v>80</v>
      </c>
      <c r="AY111" s="247" t="s">
        <v>125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169</v>
      </c>
      <c r="F112" s="204" t="s">
        <v>170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SUM(P113:P125)</f>
        <v>0</v>
      </c>
      <c r="Q112" s="198"/>
      <c r="R112" s="199">
        <f>SUM(R113:R125)</f>
        <v>0</v>
      </c>
      <c r="S112" s="198"/>
      <c r="T112" s="200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71</v>
      </c>
      <c r="AU112" s="202" t="s">
        <v>80</v>
      </c>
      <c r="AY112" s="201" t="s">
        <v>125</v>
      </c>
      <c r="BK112" s="203">
        <f>SUM(BK113:BK125)</f>
        <v>0</v>
      </c>
    </row>
    <row r="113" s="2" customFormat="1" ht="33" customHeight="1">
      <c r="A113" s="40"/>
      <c r="B113" s="41"/>
      <c r="C113" s="206" t="s">
        <v>126</v>
      </c>
      <c r="D113" s="206" t="s">
        <v>128</v>
      </c>
      <c r="E113" s="207" t="s">
        <v>171</v>
      </c>
      <c r="F113" s="208" t="s">
        <v>172</v>
      </c>
      <c r="G113" s="209" t="s">
        <v>173</v>
      </c>
      <c r="H113" s="210">
        <v>54.457999999999998</v>
      </c>
      <c r="I113" s="211"/>
      <c r="J113" s="212">
        <f>ROUND(I113*H113,2)</f>
        <v>0</v>
      </c>
      <c r="K113" s="208" t="s">
        <v>142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134</v>
      </c>
      <c r="AY113" s="19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134</v>
      </c>
      <c r="BK113" s="218">
        <f>ROUND(I113*H113,2)</f>
        <v>0</v>
      </c>
      <c r="BL113" s="19" t="s">
        <v>133</v>
      </c>
      <c r="BM113" s="217" t="s">
        <v>174</v>
      </c>
    </row>
    <row r="114" s="2" customFormat="1">
      <c r="A114" s="40"/>
      <c r="B114" s="41"/>
      <c r="C114" s="42"/>
      <c r="D114" s="219" t="s">
        <v>136</v>
      </c>
      <c r="E114" s="42"/>
      <c r="F114" s="220" t="s">
        <v>175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136</v>
      </c>
      <c r="AU114" s="19" t="s">
        <v>134</v>
      </c>
    </row>
    <row r="115" s="2" customFormat="1">
      <c r="A115" s="40"/>
      <c r="B115" s="41"/>
      <c r="C115" s="42"/>
      <c r="D115" s="224" t="s">
        <v>145</v>
      </c>
      <c r="E115" s="42"/>
      <c r="F115" s="225" t="s">
        <v>176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145</v>
      </c>
      <c r="AU115" s="19" t="s">
        <v>134</v>
      </c>
    </row>
    <row r="116" s="2" customFormat="1" ht="24.15" customHeight="1">
      <c r="A116" s="40"/>
      <c r="B116" s="41"/>
      <c r="C116" s="206" t="s">
        <v>177</v>
      </c>
      <c r="D116" s="206" t="s">
        <v>128</v>
      </c>
      <c r="E116" s="207" t="s">
        <v>178</v>
      </c>
      <c r="F116" s="208" t="s">
        <v>179</v>
      </c>
      <c r="G116" s="209" t="s">
        <v>173</v>
      </c>
      <c r="H116" s="210">
        <v>54.457999999999998</v>
      </c>
      <c r="I116" s="211"/>
      <c r="J116" s="212">
        <f>ROUND(I116*H116,2)</f>
        <v>0</v>
      </c>
      <c r="K116" s="208" t="s">
        <v>142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133</v>
      </c>
      <c r="AT116" s="217" t="s">
        <v>128</v>
      </c>
      <c r="AU116" s="217" t="s">
        <v>134</v>
      </c>
      <c r="AY116" s="19" t="s">
        <v>125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134</v>
      </c>
      <c r="BK116" s="218">
        <f>ROUND(I116*H116,2)</f>
        <v>0</v>
      </c>
      <c r="BL116" s="19" t="s">
        <v>133</v>
      </c>
      <c r="BM116" s="217" t="s">
        <v>180</v>
      </c>
    </row>
    <row r="117" s="2" customFormat="1">
      <c r="A117" s="40"/>
      <c r="B117" s="41"/>
      <c r="C117" s="42"/>
      <c r="D117" s="219" t="s">
        <v>136</v>
      </c>
      <c r="E117" s="42"/>
      <c r="F117" s="220" t="s">
        <v>181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136</v>
      </c>
      <c r="AU117" s="19" t="s">
        <v>134</v>
      </c>
    </row>
    <row r="118" s="2" customFormat="1">
      <c r="A118" s="40"/>
      <c r="B118" s="41"/>
      <c r="C118" s="42"/>
      <c r="D118" s="224" t="s">
        <v>145</v>
      </c>
      <c r="E118" s="42"/>
      <c r="F118" s="225" t="s">
        <v>182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145</v>
      </c>
      <c r="AU118" s="19" t="s">
        <v>134</v>
      </c>
    </row>
    <row r="119" s="2" customFormat="1" ht="24.15" customHeight="1">
      <c r="A119" s="40"/>
      <c r="B119" s="41"/>
      <c r="C119" s="206" t="s">
        <v>183</v>
      </c>
      <c r="D119" s="206" t="s">
        <v>128</v>
      </c>
      <c r="E119" s="207" t="s">
        <v>184</v>
      </c>
      <c r="F119" s="208" t="s">
        <v>185</v>
      </c>
      <c r="G119" s="209" t="s">
        <v>173</v>
      </c>
      <c r="H119" s="210">
        <v>1579.2819999999999</v>
      </c>
      <c r="I119" s="211"/>
      <c r="J119" s="212">
        <f>ROUND(I119*H119,2)</f>
        <v>0</v>
      </c>
      <c r="K119" s="208" t="s">
        <v>142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133</v>
      </c>
      <c r="AT119" s="217" t="s">
        <v>128</v>
      </c>
      <c r="AU119" s="217" t="s">
        <v>134</v>
      </c>
      <c r="AY119" s="19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134</v>
      </c>
      <c r="BK119" s="218">
        <f>ROUND(I119*H119,2)</f>
        <v>0</v>
      </c>
      <c r="BL119" s="19" t="s">
        <v>133</v>
      </c>
      <c r="BM119" s="217" t="s">
        <v>186</v>
      </c>
    </row>
    <row r="120" s="2" customFormat="1">
      <c r="A120" s="40"/>
      <c r="B120" s="41"/>
      <c r="C120" s="42"/>
      <c r="D120" s="219" t="s">
        <v>136</v>
      </c>
      <c r="E120" s="42"/>
      <c r="F120" s="220" t="s">
        <v>187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136</v>
      </c>
      <c r="AU120" s="19" t="s">
        <v>134</v>
      </c>
    </row>
    <row r="121" s="2" customFormat="1">
      <c r="A121" s="40"/>
      <c r="B121" s="41"/>
      <c r="C121" s="42"/>
      <c r="D121" s="224" t="s">
        <v>145</v>
      </c>
      <c r="E121" s="42"/>
      <c r="F121" s="225" t="s">
        <v>188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145</v>
      </c>
      <c r="AU121" s="19" t="s">
        <v>134</v>
      </c>
    </row>
    <row r="122" s="13" customFormat="1">
      <c r="A122" s="13"/>
      <c r="B122" s="226"/>
      <c r="C122" s="227"/>
      <c r="D122" s="219" t="s">
        <v>153</v>
      </c>
      <c r="E122" s="228" t="s">
        <v>19</v>
      </c>
      <c r="F122" s="229" t="s">
        <v>189</v>
      </c>
      <c r="G122" s="227"/>
      <c r="H122" s="230">
        <v>1579.2819999999999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153</v>
      </c>
      <c r="AU122" s="236" t="s">
        <v>134</v>
      </c>
      <c r="AV122" s="13" t="s">
        <v>134</v>
      </c>
      <c r="AW122" s="13" t="s">
        <v>33</v>
      </c>
      <c r="AX122" s="13" t="s">
        <v>80</v>
      </c>
      <c r="AY122" s="236" t="s">
        <v>125</v>
      </c>
    </row>
    <row r="123" s="2" customFormat="1" ht="33" customHeight="1">
      <c r="A123" s="40"/>
      <c r="B123" s="41"/>
      <c r="C123" s="206" t="s">
        <v>137</v>
      </c>
      <c r="D123" s="206" t="s">
        <v>128</v>
      </c>
      <c r="E123" s="207" t="s">
        <v>190</v>
      </c>
      <c r="F123" s="208" t="s">
        <v>191</v>
      </c>
      <c r="G123" s="209" t="s">
        <v>173</v>
      </c>
      <c r="H123" s="210">
        <v>54.457999999999998</v>
      </c>
      <c r="I123" s="211"/>
      <c r="J123" s="212">
        <f>ROUND(I123*H123,2)</f>
        <v>0</v>
      </c>
      <c r="K123" s="208" t="s">
        <v>142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133</v>
      </c>
      <c r="AT123" s="217" t="s">
        <v>128</v>
      </c>
      <c r="AU123" s="217" t="s">
        <v>134</v>
      </c>
      <c r="AY123" s="19" t="s">
        <v>125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134</v>
      </c>
      <c r="BK123" s="218">
        <f>ROUND(I123*H123,2)</f>
        <v>0</v>
      </c>
      <c r="BL123" s="19" t="s">
        <v>133</v>
      </c>
      <c r="BM123" s="217" t="s">
        <v>192</v>
      </c>
    </row>
    <row r="124" s="2" customFormat="1">
      <c r="A124" s="40"/>
      <c r="B124" s="41"/>
      <c r="C124" s="42"/>
      <c r="D124" s="219" t="s">
        <v>136</v>
      </c>
      <c r="E124" s="42"/>
      <c r="F124" s="220" t="s">
        <v>193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136</v>
      </c>
      <c r="AU124" s="19" t="s">
        <v>134</v>
      </c>
    </row>
    <row r="125" s="2" customFormat="1">
      <c r="A125" s="40"/>
      <c r="B125" s="41"/>
      <c r="C125" s="42"/>
      <c r="D125" s="224" t="s">
        <v>145</v>
      </c>
      <c r="E125" s="42"/>
      <c r="F125" s="225" t="s">
        <v>194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145</v>
      </c>
      <c r="AU125" s="19" t="s">
        <v>134</v>
      </c>
    </row>
    <row r="126" s="12" customFormat="1" ht="22.8" customHeight="1">
      <c r="A126" s="12"/>
      <c r="B126" s="190"/>
      <c r="C126" s="191"/>
      <c r="D126" s="192" t="s">
        <v>71</v>
      </c>
      <c r="E126" s="204" t="s">
        <v>195</v>
      </c>
      <c r="F126" s="204" t="s">
        <v>196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SUM(P127:P129)</f>
        <v>0</v>
      </c>
      <c r="Q126" s="198"/>
      <c r="R126" s="199">
        <f>SUM(R127:R129)</f>
        <v>0</v>
      </c>
      <c r="S126" s="198"/>
      <c r="T126" s="200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80</v>
      </c>
      <c r="AT126" s="202" t="s">
        <v>71</v>
      </c>
      <c r="AU126" s="202" t="s">
        <v>80</v>
      </c>
      <c r="AY126" s="201" t="s">
        <v>125</v>
      </c>
      <c r="BK126" s="203">
        <f>SUM(BK127:BK129)</f>
        <v>0</v>
      </c>
    </row>
    <row r="127" s="2" customFormat="1" ht="33" customHeight="1">
      <c r="A127" s="40"/>
      <c r="B127" s="41"/>
      <c r="C127" s="206" t="s">
        <v>197</v>
      </c>
      <c r="D127" s="206" t="s">
        <v>128</v>
      </c>
      <c r="E127" s="207" t="s">
        <v>198</v>
      </c>
      <c r="F127" s="208" t="s">
        <v>199</v>
      </c>
      <c r="G127" s="209" t="s">
        <v>173</v>
      </c>
      <c r="H127" s="210">
        <v>18.408000000000001</v>
      </c>
      <c r="I127" s="211"/>
      <c r="J127" s="212">
        <f>ROUND(I127*H127,2)</f>
        <v>0</v>
      </c>
      <c r="K127" s="208" t="s">
        <v>142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133</v>
      </c>
      <c r="AT127" s="217" t="s">
        <v>128</v>
      </c>
      <c r="AU127" s="217" t="s">
        <v>134</v>
      </c>
      <c r="AY127" s="19" t="s">
        <v>125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134</v>
      </c>
      <c r="BK127" s="218">
        <f>ROUND(I127*H127,2)</f>
        <v>0</v>
      </c>
      <c r="BL127" s="19" t="s">
        <v>133</v>
      </c>
      <c r="BM127" s="217" t="s">
        <v>200</v>
      </c>
    </row>
    <row r="128" s="2" customFormat="1">
      <c r="A128" s="40"/>
      <c r="B128" s="41"/>
      <c r="C128" s="42"/>
      <c r="D128" s="219" t="s">
        <v>136</v>
      </c>
      <c r="E128" s="42"/>
      <c r="F128" s="220" t="s">
        <v>201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136</v>
      </c>
      <c r="AU128" s="19" t="s">
        <v>134</v>
      </c>
    </row>
    <row r="129" s="2" customFormat="1">
      <c r="A129" s="40"/>
      <c r="B129" s="41"/>
      <c r="C129" s="42"/>
      <c r="D129" s="224" t="s">
        <v>145</v>
      </c>
      <c r="E129" s="42"/>
      <c r="F129" s="225" t="s">
        <v>202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145</v>
      </c>
      <c r="AU129" s="19" t="s">
        <v>134</v>
      </c>
    </row>
    <row r="130" s="12" customFormat="1" ht="25.92" customHeight="1">
      <c r="A130" s="12"/>
      <c r="B130" s="190"/>
      <c r="C130" s="191"/>
      <c r="D130" s="192" t="s">
        <v>71</v>
      </c>
      <c r="E130" s="193" t="s">
        <v>203</v>
      </c>
      <c r="F130" s="193" t="s">
        <v>204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P131+P194+P213+P230+P256</f>
        <v>0</v>
      </c>
      <c r="Q130" s="198"/>
      <c r="R130" s="199">
        <f>R131+R194+R213+R230+R256</f>
        <v>13.009413170000002</v>
      </c>
      <c r="S130" s="198"/>
      <c r="T130" s="200">
        <f>T131+T194+T213+T230+T256</f>
        <v>54.458171500000006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134</v>
      </c>
      <c r="AT130" s="202" t="s">
        <v>71</v>
      </c>
      <c r="AU130" s="202" t="s">
        <v>72</v>
      </c>
      <c r="AY130" s="201" t="s">
        <v>125</v>
      </c>
      <c r="BK130" s="203">
        <f>BK131+BK194+BK213+BK230+BK256</f>
        <v>0</v>
      </c>
    </row>
    <row r="131" s="12" customFormat="1" ht="22.8" customHeight="1">
      <c r="A131" s="12"/>
      <c r="B131" s="190"/>
      <c r="C131" s="191"/>
      <c r="D131" s="192" t="s">
        <v>71</v>
      </c>
      <c r="E131" s="204" t="s">
        <v>205</v>
      </c>
      <c r="F131" s="204" t="s">
        <v>206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SUM(P132:P193)</f>
        <v>0</v>
      </c>
      <c r="Q131" s="198"/>
      <c r="R131" s="199">
        <f>SUM(R132:R193)</f>
        <v>7.6485748500000001</v>
      </c>
      <c r="S131" s="198"/>
      <c r="T131" s="200">
        <f>SUM(T132:T193)</f>
        <v>22.062384000000002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134</v>
      </c>
      <c r="AT131" s="202" t="s">
        <v>71</v>
      </c>
      <c r="AU131" s="202" t="s">
        <v>80</v>
      </c>
      <c r="AY131" s="201" t="s">
        <v>125</v>
      </c>
      <c r="BK131" s="203">
        <f>SUM(BK132:BK193)</f>
        <v>0</v>
      </c>
    </row>
    <row r="132" s="2" customFormat="1" ht="24.15" customHeight="1">
      <c r="A132" s="40"/>
      <c r="B132" s="41"/>
      <c r="C132" s="206" t="s">
        <v>207</v>
      </c>
      <c r="D132" s="206" t="s">
        <v>128</v>
      </c>
      <c r="E132" s="207" t="s">
        <v>208</v>
      </c>
      <c r="F132" s="208" t="s">
        <v>209</v>
      </c>
      <c r="G132" s="209" t="s">
        <v>210</v>
      </c>
      <c r="H132" s="210">
        <v>766.05499999999995</v>
      </c>
      <c r="I132" s="211"/>
      <c r="J132" s="212">
        <f>ROUND(I132*H132,2)</f>
        <v>0</v>
      </c>
      <c r="K132" s="208" t="s">
        <v>142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0.0054999999999999997</v>
      </c>
      <c r="T132" s="216">
        <f>S132*H132</f>
        <v>4.2133024999999993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211</v>
      </c>
      <c r="AT132" s="217" t="s">
        <v>128</v>
      </c>
      <c r="AU132" s="217" t="s">
        <v>134</v>
      </c>
      <c r="AY132" s="19" t="s">
        <v>125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134</v>
      </c>
      <c r="BK132" s="218">
        <f>ROUND(I132*H132,2)</f>
        <v>0</v>
      </c>
      <c r="BL132" s="19" t="s">
        <v>211</v>
      </c>
      <c r="BM132" s="217" t="s">
        <v>212</v>
      </c>
    </row>
    <row r="133" s="2" customFormat="1">
      <c r="A133" s="40"/>
      <c r="B133" s="41"/>
      <c r="C133" s="42"/>
      <c r="D133" s="219" t="s">
        <v>136</v>
      </c>
      <c r="E133" s="42"/>
      <c r="F133" s="220" t="s">
        <v>213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134</v>
      </c>
    </row>
    <row r="134" s="2" customFormat="1">
      <c r="A134" s="40"/>
      <c r="B134" s="41"/>
      <c r="C134" s="42"/>
      <c r="D134" s="224" t="s">
        <v>145</v>
      </c>
      <c r="E134" s="42"/>
      <c r="F134" s="225" t="s">
        <v>214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145</v>
      </c>
      <c r="AU134" s="19" t="s">
        <v>134</v>
      </c>
    </row>
    <row r="135" s="13" customFormat="1">
      <c r="A135" s="13"/>
      <c r="B135" s="226"/>
      <c r="C135" s="227"/>
      <c r="D135" s="219" t="s">
        <v>153</v>
      </c>
      <c r="E135" s="228" t="s">
        <v>19</v>
      </c>
      <c r="F135" s="229" t="s">
        <v>215</v>
      </c>
      <c r="G135" s="227"/>
      <c r="H135" s="230">
        <v>766.05499999999995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153</v>
      </c>
      <c r="AU135" s="236" t="s">
        <v>134</v>
      </c>
      <c r="AV135" s="13" t="s">
        <v>134</v>
      </c>
      <c r="AW135" s="13" t="s">
        <v>33</v>
      </c>
      <c r="AX135" s="13" t="s">
        <v>72</v>
      </c>
      <c r="AY135" s="236" t="s">
        <v>125</v>
      </c>
    </row>
    <row r="136" s="14" customFormat="1">
      <c r="A136" s="14"/>
      <c r="B136" s="237"/>
      <c r="C136" s="238"/>
      <c r="D136" s="219" t="s">
        <v>153</v>
      </c>
      <c r="E136" s="239" t="s">
        <v>19</v>
      </c>
      <c r="F136" s="240" t="s">
        <v>168</v>
      </c>
      <c r="G136" s="238"/>
      <c r="H136" s="241">
        <v>766.05499999999995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153</v>
      </c>
      <c r="AU136" s="247" t="s">
        <v>134</v>
      </c>
      <c r="AV136" s="14" t="s">
        <v>133</v>
      </c>
      <c r="AW136" s="14" t="s">
        <v>33</v>
      </c>
      <c r="AX136" s="14" t="s">
        <v>80</v>
      </c>
      <c r="AY136" s="247" t="s">
        <v>125</v>
      </c>
    </row>
    <row r="137" s="2" customFormat="1" ht="33" customHeight="1">
      <c r="A137" s="40"/>
      <c r="B137" s="41"/>
      <c r="C137" s="206" t="s">
        <v>8</v>
      </c>
      <c r="D137" s="206" t="s">
        <v>128</v>
      </c>
      <c r="E137" s="207" t="s">
        <v>216</v>
      </c>
      <c r="F137" s="208" t="s">
        <v>217</v>
      </c>
      <c r="G137" s="209" t="s">
        <v>210</v>
      </c>
      <c r="H137" s="210">
        <v>2298.165</v>
      </c>
      <c r="I137" s="211"/>
      <c r="J137" s="212">
        <f>ROUND(I137*H137,2)</f>
        <v>0</v>
      </c>
      <c r="K137" s="208" t="s">
        <v>142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0.0054999999999999997</v>
      </c>
      <c r="T137" s="216">
        <f>S137*H137</f>
        <v>12.6399075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211</v>
      </c>
      <c r="AT137" s="217" t="s">
        <v>128</v>
      </c>
      <c r="AU137" s="217" t="s">
        <v>134</v>
      </c>
      <c r="AY137" s="19" t="s">
        <v>125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134</v>
      </c>
      <c r="BK137" s="218">
        <f>ROUND(I137*H137,2)</f>
        <v>0</v>
      </c>
      <c r="BL137" s="19" t="s">
        <v>211</v>
      </c>
      <c r="BM137" s="217" t="s">
        <v>218</v>
      </c>
    </row>
    <row r="138" s="2" customFormat="1">
      <c r="A138" s="40"/>
      <c r="B138" s="41"/>
      <c r="C138" s="42"/>
      <c r="D138" s="219" t="s">
        <v>136</v>
      </c>
      <c r="E138" s="42"/>
      <c r="F138" s="220" t="s">
        <v>219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136</v>
      </c>
      <c r="AU138" s="19" t="s">
        <v>134</v>
      </c>
    </row>
    <row r="139" s="2" customFormat="1">
      <c r="A139" s="40"/>
      <c r="B139" s="41"/>
      <c r="C139" s="42"/>
      <c r="D139" s="224" t="s">
        <v>145</v>
      </c>
      <c r="E139" s="42"/>
      <c r="F139" s="225" t="s">
        <v>220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145</v>
      </c>
      <c r="AU139" s="19" t="s">
        <v>134</v>
      </c>
    </row>
    <row r="140" s="13" customFormat="1">
      <c r="A140" s="13"/>
      <c r="B140" s="226"/>
      <c r="C140" s="227"/>
      <c r="D140" s="219" t="s">
        <v>153</v>
      </c>
      <c r="E140" s="228" t="s">
        <v>19</v>
      </c>
      <c r="F140" s="229" t="s">
        <v>221</v>
      </c>
      <c r="G140" s="227"/>
      <c r="H140" s="230">
        <v>2298.165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153</v>
      </c>
      <c r="AU140" s="236" t="s">
        <v>134</v>
      </c>
      <c r="AV140" s="13" t="s">
        <v>134</v>
      </c>
      <c r="AW140" s="13" t="s">
        <v>33</v>
      </c>
      <c r="AX140" s="13" t="s">
        <v>80</v>
      </c>
      <c r="AY140" s="236" t="s">
        <v>125</v>
      </c>
    </row>
    <row r="141" s="2" customFormat="1" ht="24.15" customHeight="1">
      <c r="A141" s="40"/>
      <c r="B141" s="41"/>
      <c r="C141" s="206" t="s">
        <v>222</v>
      </c>
      <c r="D141" s="206" t="s">
        <v>128</v>
      </c>
      <c r="E141" s="207" t="s">
        <v>223</v>
      </c>
      <c r="F141" s="208" t="s">
        <v>224</v>
      </c>
      <c r="G141" s="209" t="s">
        <v>210</v>
      </c>
      <c r="H141" s="210">
        <v>766.05499999999995</v>
      </c>
      <c r="I141" s="211"/>
      <c r="J141" s="212">
        <f>ROUND(I141*H141,2)</f>
        <v>0</v>
      </c>
      <c r="K141" s="208" t="s">
        <v>142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0.00036000000000000002</v>
      </c>
      <c r="R141" s="215">
        <f>Q141*H141</f>
        <v>0.27577980000000002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211</v>
      </c>
      <c r="AT141" s="217" t="s">
        <v>128</v>
      </c>
      <c r="AU141" s="217" t="s">
        <v>134</v>
      </c>
      <c r="AY141" s="19" t="s">
        <v>125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134</v>
      </c>
      <c r="BK141" s="218">
        <f>ROUND(I141*H141,2)</f>
        <v>0</v>
      </c>
      <c r="BL141" s="19" t="s">
        <v>211</v>
      </c>
      <c r="BM141" s="217" t="s">
        <v>225</v>
      </c>
    </row>
    <row r="142" s="2" customFormat="1">
      <c r="A142" s="40"/>
      <c r="B142" s="41"/>
      <c r="C142" s="42"/>
      <c r="D142" s="219" t="s">
        <v>136</v>
      </c>
      <c r="E142" s="42"/>
      <c r="F142" s="220" t="s">
        <v>226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136</v>
      </c>
      <c r="AU142" s="19" t="s">
        <v>134</v>
      </c>
    </row>
    <row r="143" s="2" customFormat="1">
      <c r="A143" s="40"/>
      <c r="B143" s="41"/>
      <c r="C143" s="42"/>
      <c r="D143" s="224" t="s">
        <v>145</v>
      </c>
      <c r="E143" s="42"/>
      <c r="F143" s="225" t="s">
        <v>227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145</v>
      </c>
      <c r="AU143" s="19" t="s">
        <v>134</v>
      </c>
    </row>
    <row r="144" s="2" customFormat="1" ht="49.05" customHeight="1">
      <c r="A144" s="40"/>
      <c r="B144" s="41"/>
      <c r="C144" s="248" t="s">
        <v>228</v>
      </c>
      <c r="D144" s="248" t="s">
        <v>229</v>
      </c>
      <c r="E144" s="249" t="s">
        <v>230</v>
      </c>
      <c r="F144" s="250" t="s">
        <v>231</v>
      </c>
      <c r="G144" s="251" t="s">
        <v>210</v>
      </c>
      <c r="H144" s="252">
        <v>892.83699999999999</v>
      </c>
      <c r="I144" s="253"/>
      <c r="J144" s="254">
        <f>ROUND(I144*H144,2)</f>
        <v>0</v>
      </c>
      <c r="K144" s="250" t="s">
        <v>142</v>
      </c>
      <c r="L144" s="255"/>
      <c r="M144" s="256" t="s">
        <v>19</v>
      </c>
      <c r="N144" s="257" t="s">
        <v>44</v>
      </c>
      <c r="O144" s="86"/>
      <c r="P144" s="215">
        <f>O144*H144</f>
        <v>0</v>
      </c>
      <c r="Q144" s="215">
        <v>0.0054000000000000003</v>
      </c>
      <c r="R144" s="215">
        <f>Q144*H144</f>
        <v>4.8213198000000004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232</v>
      </c>
      <c r="AT144" s="217" t="s">
        <v>229</v>
      </c>
      <c r="AU144" s="217" t="s">
        <v>134</v>
      </c>
      <c r="AY144" s="19" t="s">
        <v>125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134</v>
      </c>
      <c r="BK144" s="218">
        <f>ROUND(I144*H144,2)</f>
        <v>0</v>
      </c>
      <c r="BL144" s="19" t="s">
        <v>211</v>
      </c>
      <c r="BM144" s="217" t="s">
        <v>233</v>
      </c>
    </row>
    <row r="145" s="2" customFormat="1">
      <c r="A145" s="40"/>
      <c r="B145" s="41"/>
      <c r="C145" s="42"/>
      <c r="D145" s="219" t="s">
        <v>136</v>
      </c>
      <c r="E145" s="42"/>
      <c r="F145" s="220" t="s">
        <v>231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136</v>
      </c>
      <c r="AU145" s="19" t="s">
        <v>134</v>
      </c>
    </row>
    <row r="146" s="13" customFormat="1">
      <c r="A146" s="13"/>
      <c r="B146" s="226"/>
      <c r="C146" s="227"/>
      <c r="D146" s="219" t="s">
        <v>153</v>
      </c>
      <c r="E146" s="228" t="s">
        <v>19</v>
      </c>
      <c r="F146" s="229" t="s">
        <v>234</v>
      </c>
      <c r="G146" s="227"/>
      <c r="H146" s="230">
        <v>766.05499999999995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153</v>
      </c>
      <c r="AU146" s="236" t="s">
        <v>134</v>
      </c>
      <c r="AV146" s="13" t="s">
        <v>134</v>
      </c>
      <c r="AW146" s="13" t="s">
        <v>33</v>
      </c>
      <c r="AX146" s="13" t="s">
        <v>80</v>
      </c>
      <c r="AY146" s="236" t="s">
        <v>125</v>
      </c>
    </row>
    <row r="147" s="13" customFormat="1">
      <c r="A147" s="13"/>
      <c r="B147" s="226"/>
      <c r="C147" s="227"/>
      <c r="D147" s="219" t="s">
        <v>153</v>
      </c>
      <c r="E147" s="227"/>
      <c r="F147" s="229" t="s">
        <v>235</v>
      </c>
      <c r="G147" s="227"/>
      <c r="H147" s="230">
        <v>892.83699999999999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153</v>
      </c>
      <c r="AU147" s="236" t="s">
        <v>134</v>
      </c>
      <c r="AV147" s="13" t="s">
        <v>134</v>
      </c>
      <c r="AW147" s="13" t="s">
        <v>4</v>
      </c>
      <c r="AX147" s="13" t="s">
        <v>80</v>
      </c>
      <c r="AY147" s="236" t="s">
        <v>125</v>
      </c>
    </row>
    <row r="148" s="2" customFormat="1" ht="24.15" customHeight="1">
      <c r="A148" s="40"/>
      <c r="B148" s="41"/>
      <c r="C148" s="206" t="s">
        <v>236</v>
      </c>
      <c r="D148" s="206" t="s">
        <v>128</v>
      </c>
      <c r="E148" s="207" t="s">
        <v>237</v>
      </c>
      <c r="F148" s="208" t="s">
        <v>238</v>
      </c>
      <c r="G148" s="209" t="s">
        <v>210</v>
      </c>
      <c r="H148" s="210">
        <v>766.05499999999995</v>
      </c>
      <c r="I148" s="211"/>
      <c r="J148" s="212">
        <f>ROUND(I148*H148,2)</f>
        <v>0</v>
      </c>
      <c r="K148" s="208" t="s">
        <v>132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0.0032000000000000002</v>
      </c>
      <c r="T148" s="216">
        <f>S148*H148</f>
        <v>2.4513759999999998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211</v>
      </c>
      <c r="AT148" s="217" t="s">
        <v>128</v>
      </c>
      <c r="AU148" s="217" t="s">
        <v>134</v>
      </c>
      <c r="AY148" s="19" t="s">
        <v>125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134</v>
      </c>
      <c r="BK148" s="218">
        <f>ROUND(I148*H148,2)</f>
        <v>0</v>
      </c>
      <c r="BL148" s="19" t="s">
        <v>211</v>
      </c>
      <c r="BM148" s="217" t="s">
        <v>239</v>
      </c>
    </row>
    <row r="149" s="2" customFormat="1">
      <c r="A149" s="40"/>
      <c r="B149" s="41"/>
      <c r="C149" s="42"/>
      <c r="D149" s="219" t="s">
        <v>136</v>
      </c>
      <c r="E149" s="42"/>
      <c r="F149" s="220" t="s">
        <v>238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136</v>
      </c>
      <c r="AU149" s="19" t="s">
        <v>134</v>
      </c>
    </row>
    <row r="150" s="2" customFormat="1" ht="37.8" customHeight="1">
      <c r="A150" s="40"/>
      <c r="B150" s="41"/>
      <c r="C150" s="206" t="s">
        <v>211</v>
      </c>
      <c r="D150" s="206" t="s">
        <v>128</v>
      </c>
      <c r="E150" s="207" t="s">
        <v>240</v>
      </c>
      <c r="F150" s="208" t="s">
        <v>241</v>
      </c>
      <c r="G150" s="209" t="s">
        <v>141</v>
      </c>
      <c r="H150" s="210">
        <v>87.799999999999997</v>
      </c>
      <c r="I150" s="211"/>
      <c r="J150" s="212">
        <f>ROUND(I150*H150,2)</f>
        <v>0</v>
      </c>
      <c r="K150" s="208" t="s">
        <v>142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0.0028600000000000001</v>
      </c>
      <c r="R150" s="215">
        <f>Q150*H150</f>
        <v>0.251108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211</v>
      </c>
      <c r="AT150" s="217" t="s">
        <v>128</v>
      </c>
      <c r="AU150" s="217" t="s">
        <v>134</v>
      </c>
      <c r="AY150" s="19" t="s">
        <v>125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134</v>
      </c>
      <c r="BK150" s="218">
        <f>ROUND(I150*H150,2)</f>
        <v>0</v>
      </c>
      <c r="BL150" s="19" t="s">
        <v>211</v>
      </c>
      <c r="BM150" s="217" t="s">
        <v>242</v>
      </c>
    </row>
    <row r="151" s="2" customFormat="1">
      <c r="A151" s="40"/>
      <c r="B151" s="41"/>
      <c r="C151" s="42"/>
      <c r="D151" s="219" t="s">
        <v>136</v>
      </c>
      <c r="E151" s="42"/>
      <c r="F151" s="220" t="s">
        <v>243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136</v>
      </c>
      <c r="AU151" s="19" t="s">
        <v>134</v>
      </c>
    </row>
    <row r="152" s="2" customFormat="1">
      <c r="A152" s="40"/>
      <c r="B152" s="41"/>
      <c r="C152" s="42"/>
      <c r="D152" s="224" t="s">
        <v>145</v>
      </c>
      <c r="E152" s="42"/>
      <c r="F152" s="225" t="s">
        <v>244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145</v>
      </c>
      <c r="AU152" s="19" t="s">
        <v>134</v>
      </c>
    </row>
    <row r="153" s="13" customFormat="1">
      <c r="A153" s="13"/>
      <c r="B153" s="226"/>
      <c r="C153" s="227"/>
      <c r="D153" s="219" t="s">
        <v>153</v>
      </c>
      <c r="E153" s="228" t="s">
        <v>19</v>
      </c>
      <c r="F153" s="229" t="s">
        <v>245</v>
      </c>
      <c r="G153" s="227"/>
      <c r="H153" s="230">
        <v>87.799999999999997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153</v>
      </c>
      <c r="AU153" s="236" t="s">
        <v>134</v>
      </c>
      <c r="AV153" s="13" t="s">
        <v>134</v>
      </c>
      <c r="AW153" s="13" t="s">
        <v>33</v>
      </c>
      <c r="AX153" s="13" t="s">
        <v>72</v>
      </c>
      <c r="AY153" s="236" t="s">
        <v>125</v>
      </c>
    </row>
    <row r="154" s="14" customFormat="1">
      <c r="A154" s="14"/>
      <c r="B154" s="237"/>
      <c r="C154" s="238"/>
      <c r="D154" s="219" t="s">
        <v>153</v>
      </c>
      <c r="E154" s="239" t="s">
        <v>19</v>
      </c>
      <c r="F154" s="240" t="s">
        <v>168</v>
      </c>
      <c r="G154" s="238"/>
      <c r="H154" s="241">
        <v>87.799999999999997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153</v>
      </c>
      <c r="AU154" s="247" t="s">
        <v>134</v>
      </c>
      <c r="AV154" s="14" t="s">
        <v>133</v>
      </c>
      <c r="AW154" s="14" t="s">
        <v>33</v>
      </c>
      <c r="AX154" s="14" t="s">
        <v>80</v>
      </c>
      <c r="AY154" s="247" t="s">
        <v>125</v>
      </c>
    </row>
    <row r="155" s="2" customFormat="1" ht="33" customHeight="1">
      <c r="A155" s="40"/>
      <c r="B155" s="41"/>
      <c r="C155" s="206" t="s">
        <v>246</v>
      </c>
      <c r="D155" s="206" t="s">
        <v>128</v>
      </c>
      <c r="E155" s="207" t="s">
        <v>247</v>
      </c>
      <c r="F155" s="208" t="s">
        <v>248</v>
      </c>
      <c r="G155" s="209" t="s">
        <v>210</v>
      </c>
      <c r="H155" s="210">
        <v>18.149999999999999</v>
      </c>
      <c r="I155" s="211"/>
      <c r="J155" s="212">
        <f>ROUND(I155*H155,2)</f>
        <v>0</v>
      </c>
      <c r="K155" s="208" t="s">
        <v>142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0.01087</v>
      </c>
      <c r="R155" s="215">
        <f>Q155*H155</f>
        <v>0.19729049999999998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211</v>
      </c>
      <c r="AT155" s="217" t="s">
        <v>128</v>
      </c>
      <c r="AU155" s="217" t="s">
        <v>134</v>
      </c>
      <c r="AY155" s="19" t="s">
        <v>125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134</v>
      </c>
      <c r="BK155" s="218">
        <f>ROUND(I155*H155,2)</f>
        <v>0</v>
      </c>
      <c r="BL155" s="19" t="s">
        <v>211</v>
      </c>
      <c r="BM155" s="217" t="s">
        <v>249</v>
      </c>
    </row>
    <row r="156" s="2" customFormat="1">
      <c r="A156" s="40"/>
      <c r="B156" s="41"/>
      <c r="C156" s="42"/>
      <c r="D156" s="219" t="s">
        <v>136</v>
      </c>
      <c r="E156" s="42"/>
      <c r="F156" s="220" t="s">
        <v>250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136</v>
      </c>
      <c r="AU156" s="19" t="s">
        <v>134</v>
      </c>
    </row>
    <row r="157" s="2" customFormat="1">
      <c r="A157" s="40"/>
      <c r="B157" s="41"/>
      <c r="C157" s="42"/>
      <c r="D157" s="224" t="s">
        <v>145</v>
      </c>
      <c r="E157" s="42"/>
      <c r="F157" s="225" t="s">
        <v>251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145</v>
      </c>
      <c r="AU157" s="19" t="s">
        <v>134</v>
      </c>
    </row>
    <row r="158" s="15" customFormat="1">
      <c r="A158" s="15"/>
      <c r="B158" s="258"/>
      <c r="C158" s="259"/>
      <c r="D158" s="219" t="s">
        <v>153</v>
      </c>
      <c r="E158" s="260" t="s">
        <v>19</v>
      </c>
      <c r="F158" s="261" t="s">
        <v>252</v>
      </c>
      <c r="G158" s="259"/>
      <c r="H158" s="260" t="s">
        <v>19</v>
      </c>
      <c r="I158" s="262"/>
      <c r="J158" s="259"/>
      <c r="K158" s="259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153</v>
      </c>
      <c r="AU158" s="267" t="s">
        <v>134</v>
      </c>
      <c r="AV158" s="15" t="s">
        <v>80</v>
      </c>
      <c r="AW158" s="15" t="s">
        <v>33</v>
      </c>
      <c r="AX158" s="15" t="s">
        <v>72</v>
      </c>
      <c r="AY158" s="267" t="s">
        <v>125</v>
      </c>
    </row>
    <row r="159" s="13" customFormat="1">
      <c r="A159" s="13"/>
      <c r="B159" s="226"/>
      <c r="C159" s="227"/>
      <c r="D159" s="219" t="s">
        <v>153</v>
      </c>
      <c r="E159" s="228" t="s">
        <v>19</v>
      </c>
      <c r="F159" s="229" t="s">
        <v>253</v>
      </c>
      <c r="G159" s="227"/>
      <c r="H159" s="230">
        <v>10.5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153</v>
      </c>
      <c r="AU159" s="236" t="s">
        <v>134</v>
      </c>
      <c r="AV159" s="13" t="s">
        <v>134</v>
      </c>
      <c r="AW159" s="13" t="s">
        <v>33</v>
      </c>
      <c r="AX159" s="13" t="s">
        <v>72</v>
      </c>
      <c r="AY159" s="236" t="s">
        <v>125</v>
      </c>
    </row>
    <row r="160" s="15" customFormat="1">
      <c r="A160" s="15"/>
      <c r="B160" s="258"/>
      <c r="C160" s="259"/>
      <c r="D160" s="219" t="s">
        <v>153</v>
      </c>
      <c r="E160" s="260" t="s">
        <v>19</v>
      </c>
      <c r="F160" s="261" t="s">
        <v>254</v>
      </c>
      <c r="G160" s="259"/>
      <c r="H160" s="260" t="s">
        <v>19</v>
      </c>
      <c r="I160" s="262"/>
      <c r="J160" s="259"/>
      <c r="K160" s="259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153</v>
      </c>
      <c r="AU160" s="267" t="s">
        <v>134</v>
      </c>
      <c r="AV160" s="15" t="s">
        <v>80</v>
      </c>
      <c r="AW160" s="15" t="s">
        <v>33</v>
      </c>
      <c r="AX160" s="15" t="s">
        <v>72</v>
      </c>
      <c r="AY160" s="267" t="s">
        <v>125</v>
      </c>
    </row>
    <row r="161" s="13" customFormat="1">
      <c r="A161" s="13"/>
      <c r="B161" s="226"/>
      <c r="C161" s="227"/>
      <c r="D161" s="219" t="s">
        <v>153</v>
      </c>
      <c r="E161" s="228" t="s">
        <v>19</v>
      </c>
      <c r="F161" s="229" t="s">
        <v>255</v>
      </c>
      <c r="G161" s="227"/>
      <c r="H161" s="230">
        <v>7.6500000000000004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153</v>
      </c>
      <c r="AU161" s="236" t="s">
        <v>134</v>
      </c>
      <c r="AV161" s="13" t="s">
        <v>134</v>
      </c>
      <c r="AW161" s="13" t="s">
        <v>33</v>
      </c>
      <c r="AX161" s="13" t="s">
        <v>72</v>
      </c>
      <c r="AY161" s="236" t="s">
        <v>125</v>
      </c>
    </row>
    <row r="162" s="14" customFormat="1">
      <c r="A162" s="14"/>
      <c r="B162" s="237"/>
      <c r="C162" s="238"/>
      <c r="D162" s="219" t="s">
        <v>153</v>
      </c>
      <c r="E162" s="239" t="s">
        <v>19</v>
      </c>
      <c r="F162" s="240" t="s">
        <v>168</v>
      </c>
      <c r="G162" s="238"/>
      <c r="H162" s="241">
        <v>18.149999999999999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153</v>
      </c>
      <c r="AU162" s="247" t="s">
        <v>134</v>
      </c>
      <c r="AV162" s="14" t="s">
        <v>133</v>
      </c>
      <c r="AW162" s="14" t="s">
        <v>33</v>
      </c>
      <c r="AX162" s="14" t="s">
        <v>80</v>
      </c>
      <c r="AY162" s="247" t="s">
        <v>125</v>
      </c>
    </row>
    <row r="163" s="2" customFormat="1" ht="37.8" customHeight="1">
      <c r="A163" s="40"/>
      <c r="B163" s="41"/>
      <c r="C163" s="206" t="s">
        <v>256</v>
      </c>
      <c r="D163" s="206" t="s">
        <v>128</v>
      </c>
      <c r="E163" s="207" t="s">
        <v>257</v>
      </c>
      <c r="F163" s="208" t="s">
        <v>258</v>
      </c>
      <c r="G163" s="209" t="s">
        <v>210</v>
      </c>
      <c r="H163" s="210">
        <v>590.45500000000004</v>
      </c>
      <c r="I163" s="211"/>
      <c r="J163" s="212">
        <f>ROUND(I163*H163,2)</f>
        <v>0</v>
      </c>
      <c r="K163" s="208" t="s">
        <v>142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0.00014999999999999999</v>
      </c>
      <c r="R163" s="215">
        <f>Q163*H163</f>
        <v>0.088568250000000001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211</v>
      </c>
      <c r="AT163" s="217" t="s">
        <v>128</v>
      </c>
      <c r="AU163" s="217" t="s">
        <v>134</v>
      </c>
      <c r="AY163" s="19" t="s">
        <v>125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134</v>
      </c>
      <c r="BK163" s="218">
        <f>ROUND(I163*H163,2)</f>
        <v>0</v>
      </c>
      <c r="BL163" s="19" t="s">
        <v>211</v>
      </c>
      <c r="BM163" s="217" t="s">
        <v>259</v>
      </c>
    </row>
    <row r="164" s="2" customFormat="1">
      <c r="A164" s="40"/>
      <c r="B164" s="41"/>
      <c r="C164" s="42"/>
      <c r="D164" s="219" t="s">
        <v>136</v>
      </c>
      <c r="E164" s="42"/>
      <c r="F164" s="220" t="s">
        <v>260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136</v>
      </c>
      <c r="AU164" s="19" t="s">
        <v>134</v>
      </c>
    </row>
    <row r="165" s="2" customFormat="1">
      <c r="A165" s="40"/>
      <c r="B165" s="41"/>
      <c r="C165" s="42"/>
      <c r="D165" s="224" t="s">
        <v>145</v>
      </c>
      <c r="E165" s="42"/>
      <c r="F165" s="225" t="s">
        <v>261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145</v>
      </c>
      <c r="AU165" s="19" t="s">
        <v>134</v>
      </c>
    </row>
    <row r="166" s="13" customFormat="1">
      <c r="A166" s="13"/>
      <c r="B166" s="226"/>
      <c r="C166" s="227"/>
      <c r="D166" s="219" t="s">
        <v>153</v>
      </c>
      <c r="E166" s="228" t="s">
        <v>19</v>
      </c>
      <c r="F166" s="229" t="s">
        <v>262</v>
      </c>
      <c r="G166" s="227"/>
      <c r="H166" s="230">
        <v>590.45500000000004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153</v>
      </c>
      <c r="AU166" s="236" t="s">
        <v>134</v>
      </c>
      <c r="AV166" s="13" t="s">
        <v>134</v>
      </c>
      <c r="AW166" s="13" t="s">
        <v>33</v>
      </c>
      <c r="AX166" s="13" t="s">
        <v>72</v>
      </c>
      <c r="AY166" s="236" t="s">
        <v>125</v>
      </c>
    </row>
    <row r="167" s="14" customFormat="1">
      <c r="A167" s="14"/>
      <c r="B167" s="237"/>
      <c r="C167" s="238"/>
      <c r="D167" s="219" t="s">
        <v>153</v>
      </c>
      <c r="E167" s="239" t="s">
        <v>19</v>
      </c>
      <c r="F167" s="240" t="s">
        <v>168</v>
      </c>
      <c r="G167" s="238"/>
      <c r="H167" s="241">
        <v>590.45500000000004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153</v>
      </c>
      <c r="AU167" s="247" t="s">
        <v>134</v>
      </c>
      <c r="AV167" s="14" t="s">
        <v>133</v>
      </c>
      <c r="AW167" s="14" t="s">
        <v>33</v>
      </c>
      <c r="AX167" s="14" t="s">
        <v>80</v>
      </c>
      <c r="AY167" s="247" t="s">
        <v>125</v>
      </c>
    </row>
    <row r="168" s="2" customFormat="1" ht="24.15" customHeight="1">
      <c r="A168" s="40"/>
      <c r="B168" s="41"/>
      <c r="C168" s="248" t="s">
        <v>263</v>
      </c>
      <c r="D168" s="248" t="s">
        <v>229</v>
      </c>
      <c r="E168" s="249" t="s">
        <v>264</v>
      </c>
      <c r="F168" s="250" t="s">
        <v>265</v>
      </c>
      <c r="G168" s="251" t="s">
        <v>210</v>
      </c>
      <c r="H168" s="252">
        <v>688.17499999999995</v>
      </c>
      <c r="I168" s="253"/>
      <c r="J168" s="254">
        <f>ROUND(I168*H168,2)</f>
        <v>0</v>
      </c>
      <c r="K168" s="250" t="s">
        <v>142</v>
      </c>
      <c r="L168" s="255"/>
      <c r="M168" s="256" t="s">
        <v>19</v>
      </c>
      <c r="N168" s="257" t="s">
        <v>44</v>
      </c>
      <c r="O168" s="86"/>
      <c r="P168" s="215">
        <f>O168*H168</f>
        <v>0</v>
      </c>
      <c r="Q168" s="215">
        <v>0.0019</v>
      </c>
      <c r="R168" s="215">
        <f>Q168*H168</f>
        <v>1.3075325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232</v>
      </c>
      <c r="AT168" s="217" t="s">
        <v>229</v>
      </c>
      <c r="AU168" s="217" t="s">
        <v>134</v>
      </c>
      <c r="AY168" s="19" t="s">
        <v>125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134</v>
      </c>
      <c r="BK168" s="218">
        <f>ROUND(I168*H168,2)</f>
        <v>0</v>
      </c>
      <c r="BL168" s="19" t="s">
        <v>211</v>
      </c>
      <c r="BM168" s="217" t="s">
        <v>266</v>
      </c>
    </row>
    <row r="169" s="2" customFormat="1">
      <c r="A169" s="40"/>
      <c r="B169" s="41"/>
      <c r="C169" s="42"/>
      <c r="D169" s="219" t="s">
        <v>136</v>
      </c>
      <c r="E169" s="42"/>
      <c r="F169" s="220" t="s">
        <v>265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136</v>
      </c>
      <c r="AU169" s="19" t="s">
        <v>134</v>
      </c>
    </row>
    <row r="170" s="13" customFormat="1">
      <c r="A170" s="13"/>
      <c r="B170" s="226"/>
      <c r="C170" s="227"/>
      <c r="D170" s="219" t="s">
        <v>153</v>
      </c>
      <c r="E170" s="228" t="s">
        <v>19</v>
      </c>
      <c r="F170" s="229" t="s">
        <v>267</v>
      </c>
      <c r="G170" s="227"/>
      <c r="H170" s="230">
        <v>590.45500000000004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153</v>
      </c>
      <c r="AU170" s="236" t="s">
        <v>134</v>
      </c>
      <c r="AV170" s="13" t="s">
        <v>134</v>
      </c>
      <c r="AW170" s="13" t="s">
        <v>33</v>
      </c>
      <c r="AX170" s="13" t="s">
        <v>80</v>
      </c>
      <c r="AY170" s="236" t="s">
        <v>125</v>
      </c>
    </row>
    <row r="171" s="13" customFormat="1">
      <c r="A171" s="13"/>
      <c r="B171" s="226"/>
      <c r="C171" s="227"/>
      <c r="D171" s="219" t="s">
        <v>153</v>
      </c>
      <c r="E171" s="227"/>
      <c r="F171" s="229" t="s">
        <v>268</v>
      </c>
      <c r="G171" s="227"/>
      <c r="H171" s="230">
        <v>688.17499999999995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153</v>
      </c>
      <c r="AU171" s="236" t="s">
        <v>134</v>
      </c>
      <c r="AV171" s="13" t="s">
        <v>134</v>
      </c>
      <c r="AW171" s="13" t="s">
        <v>4</v>
      </c>
      <c r="AX171" s="13" t="s">
        <v>80</v>
      </c>
      <c r="AY171" s="236" t="s">
        <v>125</v>
      </c>
    </row>
    <row r="172" s="2" customFormat="1" ht="37.8" customHeight="1">
      <c r="A172" s="40"/>
      <c r="B172" s="41"/>
      <c r="C172" s="206" t="s">
        <v>269</v>
      </c>
      <c r="D172" s="206" t="s">
        <v>128</v>
      </c>
      <c r="E172" s="207" t="s">
        <v>270</v>
      </c>
      <c r="F172" s="208" t="s">
        <v>271</v>
      </c>
      <c r="G172" s="209" t="s">
        <v>210</v>
      </c>
      <c r="H172" s="210">
        <v>175.59999999999999</v>
      </c>
      <c r="I172" s="211"/>
      <c r="J172" s="212">
        <f>ROUND(I172*H172,2)</f>
        <v>0</v>
      </c>
      <c r="K172" s="208" t="s">
        <v>142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0.00029999999999999997</v>
      </c>
      <c r="R172" s="215">
        <f>Q172*H172</f>
        <v>0.052679999999999991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211</v>
      </c>
      <c r="AT172" s="217" t="s">
        <v>128</v>
      </c>
      <c r="AU172" s="217" t="s">
        <v>134</v>
      </c>
      <c r="AY172" s="19" t="s">
        <v>125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134</v>
      </c>
      <c r="BK172" s="218">
        <f>ROUND(I172*H172,2)</f>
        <v>0</v>
      </c>
      <c r="BL172" s="19" t="s">
        <v>211</v>
      </c>
      <c r="BM172" s="217" t="s">
        <v>272</v>
      </c>
    </row>
    <row r="173" s="2" customFormat="1">
      <c r="A173" s="40"/>
      <c r="B173" s="41"/>
      <c r="C173" s="42"/>
      <c r="D173" s="219" t="s">
        <v>136</v>
      </c>
      <c r="E173" s="42"/>
      <c r="F173" s="220" t="s">
        <v>273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136</v>
      </c>
      <c r="AU173" s="19" t="s">
        <v>134</v>
      </c>
    </row>
    <row r="174" s="2" customFormat="1">
      <c r="A174" s="40"/>
      <c r="B174" s="41"/>
      <c r="C174" s="42"/>
      <c r="D174" s="224" t="s">
        <v>145</v>
      </c>
      <c r="E174" s="42"/>
      <c r="F174" s="225" t="s">
        <v>274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145</v>
      </c>
      <c r="AU174" s="19" t="s">
        <v>134</v>
      </c>
    </row>
    <row r="175" s="13" customFormat="1">
      <c r="A175" s="13"/>
      <c r="B175" s="226"/>
      <c r="C175" s="227"/>
      <c r="D175" s="219" t="s">
        <v>153</v>
      </c>
      <c r="E175" s="228" t="s">
        <v>19</v>
      </c>
      <c r="F175" s="229" t="s">
        <v>275</v>
      </c>
      <c r="G175" s="227"/>
      <c r="H175" s="230">
        <v>175.59999999999999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153</v>
      </c>
      <c r="AU175" s="236" t="s">
        <v>134</v>
      </c>
      <c r="AV175" s="13" t="s">
        <v>134</v>
      </c>
      <c r="AW175" s="13" t="s">
        <v>33</v>
      </c>
      <c r="AX175" s="13" t="s">
        <v>72</v>
      </c>
      <c r="AY175" s="236" t="s">
        <v>125</v>
      </c>
    </row>
    <row r="176" s="14" customFormat="1">
      <c r="A176" s="14"/>
      <c r="B176" s="237"/>
      <c r="C176" s="238"/>
      <c r="D176" s="219" t="s">
        <v>153</v>
      </c>
      <c r="E176" s="239" t="s">
        <v>19</v>
      </c>
      <c r="F176" s="240" t="s">
        <v>168</v>
      </c>
      <c r="G176" s="238"/>
      <c r="H176" s="241">
        <v>175.59999999999999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153</v>
      </c>
      <c r="AU176" s="247" t="s">
        <v>134</v>
      </c>
      <c r="AV176" s="14" t="s">
        <v>133</v>
      </c>
      <c r="AW176" s="14" t="s">
        <v>33</v>
      </c>
      <c r="AX176" s="14" t="s">
        <v>80</v>
      </c>
      <c r="AY176" s="247" t="s">
        <v>125</v>
      </c>
    </row>
    <row r="177" s="2" customFormat="1" ht="24.15" customHeight="1">
      <c r="A177" s="40"/>
      <c r="B177" s="41"/>
      <c r="C177" s="248" t="s">
        <v>7</v>
      </c>
      <c r="D177" s="248" t="s">
        <v>229</v>
      </c>
      <c r="E177" s="249" t="s">
        <v>264</v>
      </c>
      <c r="F177" s="250" t="s">
        <v>265</v>
      </c>
      <c r="G177" s="251" t="s">
        <v>210</v>
      </c>
      <c r="H177" s="252">
        <v>204.66200000000001</v>
      </c>
      <c r="I177" s="253"/>
      <c r="J177" s="254">
        <f>ROUND(I177*H177,2)</f>
        <v>0</v>
      </c>
      <c r="K177" s="250" t="s">
        <v>142</v>
      </c>
      <c r="L177" s="255"/>
      <c r="M177" s="256" t="s">
        <v>19</v>
      </c>
      <c r="N177" s="257" t="s">
        <v>44</v>
      </c>
      <c r="O177" s="86"/>
      <c r="P177" s="215">
        <f>O177*H177</f>
        <v>0</v>
      </c>
      <c r="Q177" s="215">
        <v>0.0019</v>
      </c>
      <c r="R177" s="215">
        <f>Q177*H177</f>
        <v>0.38885780000000003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232</v>
      </c>
      <c r="AT177" s="217" t="s">
        <v>229</v>
      </c>
      <c r="AU177" s="217" t="s">
        <v>134</v>
      </c>
      <c r="AY177" s="19" t="s">
        <v>125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134</v>
      </c>
      <c r="BK177" s="218">
        <f>ROUND(I177*H177,2)</f>
        <v>0</v>
      </c>
      <c r="BL177" s="19" t="s">
        <v>211</v>
      </c>
      <c r="BM177" s="217" t="s">
        <v>276</v>
      </c>
    </row>
    <row r="178" s="2" customFormat="1">
      <c r="A178" s="40"/>
      <c r="B178" s="41"/>
      <c r="C178" s="42"/>
      <c r="D178" s="219" t="s">
        <v>136</v>
      </c>
      <c r="E178" s="42"/>
      <c r="F178" s="220" t="s">
        <v>265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136</v>
      </c>
      <c r="AU178" s="19" t="s">
        <v>134</v>
      </c>
    </row>
    <row r="179" s="13" customFormat="1">
      <c r="A179" s="13"/>
      <c r="B179" s="226"/>
      <c r="C179" s="227"/>
      <c r="D179" s="219" t="s">
        <v>153</v>
      </c>
      <c r="E179" s="228" t="s">
        <v>19</v>
      </c>
      <c r="F179" s="229" t="s">
        <v>277</v>
      </c>
      <c r="G179" s="227"/>
      <c r="H179" s="230">
        <v>175.59999999999999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153</v>
      </c>
      <c r="AU179" s="236" t="s">
        <v>134</v>
      </c>
      <c r="AV179" s="13" t="s">
        <v>134</v>
      </c>
      <c r="AW179" s="13" t="s">
        <v>33</v>
      </c>
      <c r="AX179" s="13" t="s">
        <v>80</v>
      </c>
      <c r="AY179" s="236" t="s">
        <v>125</v>
      </c>
    </row>
    <row r="180" s="13" customFormat="1">
      <c r="A180" s="13"/>
      <c r="B180" s="226"/>
      <c r="C180" s="227"/>
      <c r="D180" s="219" t="s">
        <v>153</v>
      </c>
      <c r="E180" s="227"/>
      <c r="F180" s="229" t="s">
        <v>278</v>
      </c>
      <c r="G180" s="227"/>
      <c r="H180" s="230">
        <v>204.66200000000001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153</v>
      </c>
      <c r="AU180" s="236" t="s">
        <v>134</v>
      </c>
      <c r="AV180" s="13" t="s">
        <v>134</v>
      </c>
      <c r="AW180" s="13" t="s">
        <v>4</v>
      </c>
      <c r="AX180" s="13" t="s">
        <v>80</v>
      </c>
      <c r="AY180" s="236" t="s">
        <v>125</v>
      </c>
    </row>
    <row r="181" s="2" customFormat="1" ht="24.15" customHeight="1">
      <c r="A181" s="40"/>
      <c r="B181" s="41"/>
      <c r="C181" s="206" t="s">
        <v>279</v>
      </c>
      <c r="D181" s="206" t="s">
        <v>128</v>
      </c>
      <c r="E181" s="207" t="s">
        <v>280</v>
      </c>
      <c r="F181" s="208" t="s">
        <v>281</v>
      </c>
      <c r="G181" s="209" t="s">
        <v>210</v>
      </c>
      <c r="H181" s="210">
        <v>766.05499999999995</v>
      </c>
      <c r="I181" s="211"/>
      <c r="J181" s="212">
        <f>ROUND(I181*H181,2)</f>
        <v>0</v>
      </c>
      <c r="K181" s="208" t="s">
        <v>142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0.0035999999999999999</v>
      </c>
      <c r="T181" s="216">
        <f>S181*H181</f>
        <v>2.7577979999999997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211</v>
      </c>
      <c r="AT181" s="217" t="s">
        <v>128</v>
      </c>
      <c r="AU181" s="217" t="s">
        <v>134</v>
      </c>
      <c r="AY181" s="19" t="s">
        <v>125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134</v>
      </c>
      <c r="BK181" s="218">
        <f>ROUND(I181*H181,2)</f>
        <v>0</v>
      </c>
      <c r="BL181" s="19" t="s">
        <v>211</v>
      </c>
      <c r="BM181" s="217" t="s">
        <v>282</v>
      </c>
    </row>
    <row r="182" s="2" customFormat="1">
      <c r="A182" s="40"/>
      <c r="B182" s="41"/>
      <c r="C182" s="42"/>
      <c r="D182" s="219" t="s">
        <v>136</v>
      </c>
      <c r="E182" s="42"/>
      <c r="F182" s="220" t="s">
        <v>283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136</v>
      </c>
      <c r="AU182" s="19" t="s">
        <v>134</v>
      </c>
    </row>
    <row r="183" s="2" customFormat="1">
      <c r="A183" s="40"/>
      <c r="B183" s="41"/>
      <c r="C183" s="42"/>
      <c r="D183" s="224" t="s">
        <v>145</v>
      </c>
      <c r="E183" s="42"/>
      <c r="F183" s="225" t="s">
        <v>284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145</v>
      </c>
      <c r="AU183" s="19" t="s">
        <v>134</v>
      </c>
    </row>
    <row r="184" s="2" customFormat="1" ht="24.15" customHeight="1">
      <c r="A184" s="40"/>
      <c r="B184" s="41"/>
      <c r="C184" s="206" t="s">
        <v>285</v>
      </c>
      <c r="D184" s="206" t="s">
        <v>128</v>
      </c>
      <c r="E184" s="207" t="s">
        <v>286</v>
      </c>
      <c r="F184" s="208" t="s">
        <v>287</v>
      </c>
      <c r="G184" s="209" t="s">
        <v>210</v>
      </c>
      <c r="H184" s="210">
        <v>766.05499999999995</v>
      </c>
      <c r="I184" s="211"/>
      <c r="J184" s="212">
        <f>ROUND(I184*H184,2)</f>
        <v>0</v>
      </c>
      <c r="K184" s="208" t="s">
        <v>142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211</v>
      </c>
      <c r="AT184" s="217" t="s">
        <v>128</v>
      </c>
      <c r="AU184" s="217" t="s">
        <v>134</v>
      </c>
      <c r="AY184" s="19" t="s">
        <v>125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134</v>
      </c>
      <c r="BK184" s="218">
        <f>ROUND(I184*H184,2)</f>
        <v>0</v>
      </c>
      <c r="BL184" s="19" t="s">
        <v>211</v>
      </c>
      <c r="BM184" s="217" t="s">
        <v>288</v>
      </c>
    </row>
    <row r="185" s="2" customFormat="1">
      <c r="A185" s="40"/>
      <c r="B185" s="41"/>
      <c r="C185" s="42"/>
      <c r="D185" s="219" t="s">
        <v>136</v>
      </c>
      <c r="E185" s="42"/>
      <c r="F185" s="220" t="s">
        <v>289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136</v>
      </c>
      <c r="AU185" s="19" t="s">
        <v>134</v>
      </c>
    </row>
    <row r="186" s="2" customFormat="1">
      <c r="A186" s="40"/>
      <c r="B186" s="41"/>
      <c r="C186" s="42"/>
      <c r="D186" s="224" t="s">
        <v>145</v>
      </c>
      <c r="E186" s="42"/>
      <c r="F186" s="225" t="s">
        <v>290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145</v>
      </c>
      <c r="AU186" s="19" t="s">
        <v>134</v>
      </c>
    </row>
    <row r="187" s="2" customFormat="1" ht="16.5" customHeight="1">
      <c r="A187" s="40"/>
      <c r="B187" s="41"/>
      <c r="C187" s="248" t="s">
        <v>291</v>
      </c>
      <c r="D187" s="248" t="s">
        <v>229</v>
      </c>
      <c r="E187" s="249" t="s">
        <v>292</v>
      </c>
      <c r="F187" s="250" t="s">
        <v>293</v>
      </c>
      <c r="G187" s="251" t="s">
        <v>210</v>
      </c>
      <c r="H187" s="252">
        <v>884.79399999999998</v>
      </c>
      <c r="I187" s="253"/>
      <c r="J187" s="254">
        <f>ROUND(I187*H187,2)</f>
        <v>0</v>
      </c>
      <c r="K187" s="250" t="s">
        <v>142</v>
      </c>
      <c r="L187" s="255"/>
      <c r="M187" s="256" t="s">
        <v>19</v>
      </c>
      <c r="N187" s="257" t="s">
        <v>44</v>
      </c>
      <c r="O187" s="86"/>
      <c r="P187" s="215">
        <f>O187*H187</f>
        <v>0</v>
      </c>
      <c r="Q187" s="215">
        <v>0.00029999999999999997</v>
      </c>
      <c r="R187" s="215">
        <f>Q187*H187</f>
        <v>0.26543819999999996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232</v>
      </c>
      <c r="AT187" s="217" t="s">
        <v>229</v>
      </c>
      <c r="AU187" s="217" t="s">
        <v>134</v>
      </c>
      <c r="AY187" s="19" t="s">
        <v>125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134</v>
      </c>
      <c r="BK187" s="218">
        <f>ROUND(I187*H187,2)</f>
        <v>0</v>
      </c>
      <c r="BL187" s="19" t="s">
        <v>211</v>
      </c>
      <c r="BM187" s="217" t="s">
        <v>294</v>
      </c>
    </row>
    <row r="188" s="2" customFormat="1">
      <c r="A188" s="40"/>
      <c r="B188" s="41"/>
      <c r="C188" s="42"/>
      <c r="D188" s="219" t="s">
        <v>136</v>
      </c>
      <c r="E188" s="42"/>
      <c r="F188" s="220" t="s">
        <v>293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136</v>
      </c>
      <c r="AU188" s="19" t="s">
        <v>134</v>
      </c>
    </row>
    <row r="189" s="13" customFormat="1">
      <c r="A189" s="13"/>
      <c r="B189" s="226"/>
      <c r="C189" s="227"/>
      <c r="D189" s="219" t="s">
        <v>153</v>
      </c>
      <c r="E189" s="228" t="s">
        <v>19</v>
      </c>
      <c r="F189" s="229" t="s">
        <v>234</v>
      </c>
      <c r="G189" s="227"/>
      <c r="H189" s="230">
        <v>766.05499999999995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153</v>
      </c>
      <c r="AU189" s="236" t="s">
        <v>134</v>
      </c>
      <c r="AV189" s="13" t="s">
        <v>134</v>
      </c>
      <c r="AW189" s="13" t="s">
        <v>33</v>
      </c>
      <c r="AX189" s="13" t="s">
        <v>80</v>
      </c>
      <c r="AY189" s="236" t="s">
        <v>125</v>
      </c>
    </row>
    <row r="190" s="13" customFormat="1">
      <c r="A190" s="13"/>
      <c r="B190" s="226"/>
      <c r="C190" s="227"/>
      <c r="D190" s="219" t="s">
        <v>153</v>
      </c>
      <c r="E190" s="227"/>
      <c r="F190" s="229" t="s">
        <v>295</v>
      </c>
      <c r="G190" s="227"/>
      <c r="H190" s="230">
        <v>884.79399999999998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153</v>
      </c>
      <c r="AU190" s="236" t="s">
        <v>134</v>
      </c>
      <c r="AV190" s="13" t="s">
        <v>134</v>
      </c>
      <c r="AW190" s="13" t="s">
        <v>4</v>
      </c>
      <c r="AX190" s="13" t="s">
        <v>80</v>
      </c>
      <c r="AY190" s="236" t="s">
        <v>125</v>
      </c>
    </row>
    <row r="191" s="2" customFormat="1" ht="33" customHeight="1">
      <c r="A191" s="40"/>
      <c r="B191" s="41"/>
      <c r="C191" s="206" t="s">
        <v>296</v>
      </c>
      <c r="D191" s="206" t="s">
        <v>128</v>
      </c>
      <c r="E191" s="207" t="s">
        <v>297</v>
      </c>
      <c r="F191" s="208" t="s">
        <v>298</v>
      </c>
      <c r="G191" s="209" t="s">
        <v>299</v>
      </c>
      <c r="H191" s="268"/>
      <c r="I191" s="211"/>
      <c r="J191" s="212">
        <f>ROUND(I191*H191,2)</f>
        <v>0</v>
      </c>
      <c r="K191" s="208" t="s">
        <v>142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211</v>
      </c>
      <c r="AT191" s="217" t="s">
        <v>128</v>
      </c>
      <c r="AU191" s="217" t="s">
        <v>134</v>
      </c>
      <c r="AY191" s="19" t="s">
        <v>125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134</v>
      </c>
      <c r="BK191" s="218">
        <f>ROUND(I191*H191,2)</f>
        <v>0</v>
      </c>
      <c r="BL191" s="19" t="s">
        <v>211</v>
      </c>
      <c r="BM191" s="217" t="s">
        <v>300</v>
      </c>
    </row>
    <row r="192" s="2" customFormat="1">
      <c r="A192" s="40"/>
      <c r="B192" s="41"/>
      <c r="C192" s="42"/>
      <c r="D192" s="219" t="s">
        <v>136</v>
      </c>
      <c r="E192" s="42"/>
      <c r="F192" s="220" t="s">
        <v>301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136</v>
      </c>
      <c r="AU192" s="19" t="s">
        <v>134</v>
      </c>
    </row>
    <row r="193" s="2" customFormat="1">
      <c r="A193" s="40"/>
      <c r="B193" s="41"/>
      <c r="C193" s="42"/>
      <c r="D193" s="224" t="s">
        <v>145</v>
      </c>
      <c r="E193" s="42"/>
      <c r="F193" s="225" t="s">
        <v>302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145</v>
      </c>
      <c r="AU193" s="19" t="s">
        <v>134</v>
      </c>
    </row>
    <row r="194" s="12" customFormat="1" ht="22.8" customHeight="1">
      <c r="A194" s="12"/>
      <c r="B194" s="190"/>
      <c r="C194" s="191"/>
      <c r="D194" s="192" t="s">
        <v>71</v>
      </c>
      <c r="E194" s="204" t="s">
        <v>303</v>
      </c>
      <c r="F194" s="204" t="s">
        <v>304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SUM(P195:P212)</f>
        <v>0</v>
      </c>
      <c r="Q194" s="198"/>
      <c r="R194" s="199">
        <f>SUM(R195:R212)</f>
        <v>4.8874323999999998</v>
      </c>
      <c r="S194" s="198"/>
      <c r="T194" s="200">
        <f>SUM(T195:T212)</f>
        <v>31.791282500000001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134</v>
      </c>
      <c r="AT194" s="202" t="s">
        <v>71</v>
      </c>
      <c r="AU194" s="202" t="s">
        <v>80</v>
      </c>
      <c r="AY194" s="201" t="s">
        <v>125</v>
      </c>
      <c r="BK194" s="203">
        <f>SUM(BK195:BK212)</f>
        <v>0</v>
      </c>
    </row>
    <row r="195" s="2" customFormat="1" ht="37.8" customHeight="1">
      <c r="A195" s="40"/>
      <c r="B195" s="41"/>
      <c r="C195" s="206" t="s">
        <v>305</v>
      </c>
      <c r="D195" s="206" t="s">
        <v>128</v>
      </c>
      <c r="E195" s="207" t="s">
        <v>306</v>
      </c>
      <c r="F195" s="208" t="s">
        <v>307</v>
      </c>
      <c r="G195" s="209" t="s">
        <v>210</v>
      </c>
      <c r="H195" s="210">
        <v>766.05499999999995</v>
      </c>
      <c r="I195" s="211"/>
      <c r="J195" s="212">
        <f>ROUND(I195*H195,2)</f>
        <v>0</v>
      </c>
      <c r="K195" s="208" t="s">
        <v>142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0.035000000000000003</v>
      </c>
      <c r="T195" s="216">
        <f>S195*H195</f>
        <v>26.811925000000002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211</v>
      </c>
      <c r="AT195" s="217" t="s">
        <v>128</v>
      </c>
      <c r="AU195" s="217" t="s">
        <v>134</v>
      </c>
      <c r="AY195" s="19" t="s">
        <v>125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134</v>
      </c>
      <c r="BK195" s="218">
        <f>ROUND(I195*H195,2)</f>
        <v>0</v>
      </c>
      <c r="BL195" s="19" t="s">
        <v>211</v>
      </c>
      <c r="BM195" s="217" t="s">
        <v>308</v>
      </c>
    </row>
    <row r="196" s="2" customFormat="1">
      <c r="A196" s="40"/>
      <c r="B196" s="41"/>
      <c r="C196" s="42"/>
      <c r="D196" s="219" t="s">
        <v>136</v>
      </c>
      <c r="E196" s="42"/>
      <c r="F196" s="220" t="s">
        <v>309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136</v>
      </c>
      <c r="AU196" s="19" t="s">
        <v>134</v>
      </c>
    </row>
    <row r="197" s="2" customFormat="1">
      <c r="A197" s="40"/>
      <c r="B197" s="41"/>
      <c r="C197" s="42"/>
      <c r="D197" s="224" t="s">
        <v>145</v>
      </c>
      <c r="E197" s="42"/>
      <c r="F197" s="225" t="s">
        <v>310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145</v>
      </c>
      <c r="AU197" s="19" t="s">
        <v>134</v>
      </c>
    </row>
    <row r="198" s="2" customFormat="1" ht="24.15" customHeight="1">
      <c r="A198" s="40"/>
      <c r="B198" s="41"/>
      <c r="C198" s="206" t="s">
        <v>311</v>
      </c>
      <c r="D198" s="206" t="s">
        <v>128</v>
      </c>
      <c r="E198" s="207" t="s">
        <v>312</v>
      </c>
      <c r="F198" s="208" t="s">
        <v>313</v>
      </c>
      <c r="G198" s="209" t="s">
        <v>210</v>
      </c>
      <c r="H198" s="210">
        <v>766.05499999999995</v>
      </c>
      <c r="I198" s="211"/>
      <c r="J198" s="212">
        <f>ROUND(I198*H198,2)</f>
        <v>0</v>
      </c>
      <c r="K198" s="208" t="s">
        <v>132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0.0064999999999999997</v>
      </c>
      <c r="T198" s="216">
        <f>S198*H198</f>
        <v>4.9793574999999999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211</v>
      </c>
      <c r="AT198" s="217" t="s">
        <v>128</v>
      </c>
      <c r="AU198" s="217" t="s">
        <v>134</v>
      </c>
      <c r="AY198" s="19" t="s">
        <v>125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134</v>
      </c>
      <c r="BK198" s="218">
        <f>ROUND(I198*H198,2)</f>
        <v>0</v>
      </c>
      <c r="BL198" s="19" t="s">
        <v>211</v>
      </c>
      <c r="BM198" s="217" t="s">
        <v>314</v>
      </c>
    </row>
    <row r="199" s="2" customFormat="1">
      <c r="A199" s="40"/>
      <c r="B199" s="41"/>
      <c r="C199" s="42"/>
      <c r="D199" s="219" t="s">
        <v>136</v>
      </c>
      <c r="E199" s="42"/>
      <c r="F199" s="220" t="s">
        <v>313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136</v>
      </c>
      <c r="AU199" s="19" t="s">
        <v>134</v>
      </c>
    </row>
    <row r="200" s="2" customFormat="1" ht="24.15" customHeight="1">
      <c r="A200" s="40"/>
      <c r="B200" s="41"/>
      <c r="C200" s="206" t="s">
        <v>315</v>
      </c>
      <c r="D200" s="206" t="s">
        <v>128</v>
      </c>
      <c r="E200" s="207" t="s">
        <v>316</v>
      </c>
      <c r="F200" s="208" t="s">
        <v>317</v>
      </c>
      <c r="G200" s="209" t="s">
        <v>210</v>
      </c>
      <c r="H200" s="210">
        <v>766.05499999999995</v>
      </c>
      <c r="I200" s="211"/>
      <c r="J200" s="212">
        <f>ROUND(I200*H200,2)</f>
        <v>0</v>
      </c>
      <c r="K200" s="208" t="s">
        <v>142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211</v>
      </c>
      <c r="AT200" s="217" t="s">
        <v>128</v>
      </c>
      <c r="AU200" s="217" t="s">
        <v>134</v>
      </c>
      <c r="AY200" s="19" t="s">
        <v>125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134</v>
      </c>
      <c r="BK200" s="218">
        <f>ROUND(I200*H200,2)</f>
        <v>0</v>
      </c>
      <c r="BL200" s="19" t="s">
        <v>211</v>
      </c>
      <c r="BM200" s="217" t="s">
        <v>318</v>
      </c>
    </row>
    <row r="201" s="2" customFormat="1">
      <c r="A201" s="40"/>
      <c r="B201" s="41"/>
      <c r="C201" s="42"/>
      <c r="D201" s="219" t="s">
        <v>136</v>
      </c>
      <c r="E201" s="42"/>
      <c r="F201" s="220" t="s">
        <v>319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136</v>
      </c>
      <c r="AU201" s="19" t="s">
        <v>134</v>
      </c>
    </row>
    <row r="202" s="2" customFormat="1">
      <c r="A202" s="40"/>
      <c r="B202" s="41"/>
      <c r="C202" s="42"/>
      <c r="D202" s="224" t="s">
        <v>145</v>
      </c>
      <c r="E202" s="42"/>
      <c r="F202" s="225" t="s">
        <v>320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145</v>
      </c>
      <c r="AU202" s="19" t="s">
        <v>134</v>
      </c>
    </row>
    <row r="203" s="2" customFormat="1" ht="24.15" customHeight="1">
      <c r="A203" s="40"/>
      <c r="B203" s="41"/>
      <c r="C203" s="248" t="s">
        <v>321</v>
      </c>
      <c r="D203" s="248" t="s">
        <v>229</v>
      </c>
      <c r="E203" s="249" t="s">
        <v>322</v>
      </c>
      <c r="F203" s="250" t="s">
        <v>323</v>
      </c>
      <c r="G203" s="251" t="s">
        <v>210</v>
      </c>
      <c r="H203" s="252">
        <v>1608.7159999999999</v>
      </c>
      <c r="I203" s="253"/>
      <c r="J203" s="254">
        <f>ROUND(I203*H203,2)</f>
        <v>0</v>
      </c>
      <c r="K203" s="250" t="s">
        <v>142</v>
      </c>
      <c r="L203" s="255"/>
      <c r="M203" s="256" t="s">
        <v>19</v>
      </c>
      <c r="N203" s="257" t="s">
        <v>44</v>
      </c>
      <c r="O203" s="86"/>
      <c r="P203" s="215">
        <f>O203*H203</f>
        <v>0</v>
      </c>
      <c r="Q203" s="215">
        <v>0.0030000000000000001</v>
      </c>
      <c r="R203" s="215">
        <f>Q203*H203</f>
        <v>4.8261479999999999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232</v>
      </c>
      <c r="AT203" s="217" t="s">
        <v>229</v>
      </c>
      <c r="AU203" s="217" t="s">
        <v>134</v>
      </c>
      <c r="AY203" s="19" t="s">
        <v>125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134</v>
      </c>
      <c r="BK203" s="218">
        <f>ROUND(I203*H203,2)</f>
        <v>0</v>
      </c>
      <c r="BL203" s="19" t="s">
        <v>211</v>
      </c>
      <c r="BM203" s="217" t="s">
        <v>324</v>
      </c>
    </row>
    <row r="204" s="2" customFormat="1">
      <c r="A204" s="40"/>
      <c r="B204" s="41"/>
      <c r="C204" s="42"/>
      <c r="D204" s="219" t="s">
        <v>136</v>
      </c>
      <c r="E204" s="42"/>
      <c r="F204" s="220" t="s">
        <v>323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136</v>
      </c>
      <c r="AU204" s="19" t="s">
        <v>134</v>
      </c>
    </row>
    <row r="205" s="13" customFormat="1">
      <c r="A205" s="13"/>
      <c r="B205" s="226"/>
      <c r="C205" s="227"/>
      <c r="D205" s="219" t="s">
        <v>153</v>
      </c>
      <c r="E205" s="228" t="s">
        <v>19</v>
      </c>
      <c r="F205" s="229" t="s">
        <v>234</v>
      </c>
      <c r="G205" s="227"/>
      <c r="H205" s="230">
        <v>766.05499999999995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153</v>
      </c>
      <c r="AU205" s="236" t="s">
        <v>134</v>
      </c>
      <c r="AV205" s="13" t="s">
        <v>134</v>
      </c>
      <c r="AW205" s="13" t="s">
        <v>33</v>
      </c>
      <c r="AX205" s="13" t="s">
        <v>80</v>
      </c>
      <c r="AY205" s="236" t="s">
        <v>125</v>
      </c>
    </row>
    <row r="206" s="13" customFormat="1">
      <c r="A206" s="13"/>
      <c r="B206" s="226"/>
      <c r="C206" s="227"/>
      <c r="D206" s="219" t="s">
        <v>153</v>
      </c>
      <c r="E206" s="227"/>
      <c r="F206" s="229" t="s">
        <v>325</v>
      </c>
      <c r="G206" s="227"/>
      <c r="H206" s="230">
        <v>1608.7159999999999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153</v>
      </c>
      <c r="AU206" s="236" t="s">
        <v>134</v>
      </c>
      <c r="AV206" s="13" t="s">
        <v>134</v>
      </c>
      <c r="AW206" s="13" t="s">
        <v>4</v>
      </c>
      <c r="AX206" s="13" t="s">
        <v>80</v>
      </c>
      <c r="AY206" s="236" t="s">
        <v>125</v>
      </c>
    </row>
    <row r="207" s="2" customFormat="1" ht="37.8" customHeight="1">
      <c r="A207" s="40"/>
      <c r="B207" s="41"/>
      <c r="C207" s="206" t="s">
        <v>326</v>
      </c>
      <c r="D207" s="206" t="s">
        <v>128</v>
      </c>
      <c r="E207" s="207" t="s">
        <v>327</v>
      </c>
      <c r="F207" s="208" t="s">
        <v>328</v>
      </c>
      <c r="G207" s="209" t="s">
        <v>210</v>
      </c>
      <c r="H207" s="210">
        <v>766.05499999999995</v>
      </c>
      <c r="I207" s="211"/>
      <c r="J207" s="212">
        <f>ROUND(I207*H207,2)</f>
        <v>0</v>
      </c>
      <c r="K207" s="208" t="s">
        <v>142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8.0000000000000007E-05</v>
      </c>
      <c r="R207" s="215">
        <f>Q207*H207</f>
        <v>0.061284400000000003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211</v>
      </c>
      <c r="AT207" s="217" t="s">
        <v>128</v>
      </c>
      <c r="AU207" s="217" t="s">
        <v>134</v>
      </c>
      <c r="AY207" s="19" t="s">
        <v>125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134</v>
      </c>
      <c r="BK207" s="218">
        <f>ROUND(I207*H207,2)</f>
        <v>0</v>
      </c>
      <c r="BL207" s="19" t="s">
        <v>211</v>
      </c>
      <c r="BM207" s="217" t="s">
        <v>329</v>
      </c>
    </row>
    <row r="208" s="2" customFormat="1">
      <c r="A208" s="40"/>
      <c r="B208" s="41"/>
      <c r="C208" s="42"/>
      <c r="D208" s="219" t="s">
        <v>136</v>
      </c>
      <c r="E208" s="42"/>
      <c r="F208" s="220" t="s">
        <v>330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136</v>
      </c>
      <c r="AU208" s="19" t="s">
        <v>134</v>
      </c>
    </row>
    <row r="209" s="2" customFormat="1">
      <c r="A209" s="40"/>
      <c r="B209" s="41"/>
      <c r="C209" s="42"/>
      <c r="D209" s="224" t="s">
        <v>145</v>
      </c>
      <c r="E209" s="42"/>
      <c r="F209" s="225" t="s">
        <v>331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145</v>
      </c>
      <c r="AU209" s="19" t="s">
        <v>134</v>
      </c>
    </row>
    <row r="210" s="2" customFormat="1" ht="33" customHeight="1">
      <c r="A210" s="40"/>
      <c r="B210" s="41"/>
      <c r="C210" s="206" t="s">
        <v>332</v>
      </c>
      <c r="D210" s="206" t="s">
        <v>128</v>
      </c>
      <c r="E210" s="207" t="s">
        <v>333</v>
      </c>
      <c r="F210" s="208" t="s">
        <v>334</v>
      </c>
      <c r="G210" s="209" t="s">
        <v>299</v>
      </c>
      <c r="H210" s="268"/>
      <c r="I210" s="211"/>
      <c r="J210" s="212">
        <f>ROUND(I210*H210,2)</f>
        <v>0</v>
      </c>
      <c r="K210" s="208" t="s">
        <v>142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211</v>
      </c>
      <c r="AT210" s="217" t="s">
        <v>128</v>
      </c>
      <c r="AU210" s="217" t="s">
        <v>134</v>
      </c>
      <c r="AY210" s="19" t="s">
        <v>125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134</v>
      </c>
      <c r="BK210" s="218">
        <f>ROUND(I210*H210,2)</f>
        <v>0</v>
      </c>
      <c r="BL210" s="19" t="s">
        <v>211</v>
      </c>
      <c r="BM210" s="217" t="s">
        <v>335</v>
      </c>
    </row>
    <row r="211" s="2" customFormat="1">
      <c r="A211" s="40"/>
      <c r="B211" s="41"/>
      <c r="C211" s="42"/>
      <c r="D211" s="219" t="s">
        <v>136</v>
      </c>
      <c r="E211" s="42"/>
      <c r="F211" s="220" t="s">
        <v>336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136</v>
      </c>
      <c r="AU211" s="19" t="s">
        <v>134</v>
      </c>
    </row>
    <row r="212" s="2" customFormat="1">
      <c r="A212" s="40"/>
      <c r="B212" s="41"/>
      <c r="C212" s="42"/>
      <c r="D212" s="224" t="s">
        <v>145</v>
      </c>
      <c r="E212" s="42"/>
      <c r="F212" s="225" t="s">
        <v>337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145</v>
      </c>
      <c r="AU212" s="19" t="s">
        <v>134</v>
      </c>
    </row>
    <row r="213" s="12" customFormat="1" ht="22.8" customHeight="1">
      <c r="A213" s="12"/>
      <c r="B213" s="190"/>
      <c r="C213" s="191"/>
      <c r="D213" s="192" t="s">
        <v>71</v>
      </c>
      <c r="E213" s="204" t="s">
        <v>338</v>
      </c>
      <c r="F213" s="204" t="s">
        <v>339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SUM(P214:P229)</f>
        <v>0</v>
      </c>
      <c r="Q213" s="198"/>
      <c r="R213" s="199">
        <f>SUM(R214:R229)</f>
        <v>0.013779999999999999</v>
      </c>
      <c r="S213" s="198"/>
      <c r="T213" s="200">
        <f>SUM(T214:T229)</f>
        <v>0.080439999999999998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134</v>
      </c>
      <c r="AT213" s="202" t="s">
        <v>71</v>
      </c>
      <c r="AU213" s="202" t="s">
        <v>80</v>
      </c>
      <c r="AY213" s="201" t="s">
        <v>125</v>
      </c>
      <c r="BK213" s="203">
        <f>SUM(BK214:BK229)</f>
        <v>0</v>
      </c>
    </row>
    <row r="214" s="2" customFormat="1" ht="16.5" customHeight="1">
      <c r="A214" s="40"/>
      <c r="B214" s="41"/>
      <c r="C214" s="206" t="s">
        <v>232</v>
      </c>
      <c r="D214" s="206" t="s">
        <v>128</v>
      </c>
      <c r="E214" s="207" t="s">
        <v>340</v>
      </c>
      <c r="F214" s="208" t="s">
        <v>341</v>
      </c>
      <c r="G214" s="209" t="s">
        <v>131</v>
      </c>
      <c r="H214" s="210">
        <v>4</v>
      </c>
      <c r="I214" s="211"/>
      <c r="J214" s="212">
        <f>ROUND(I214*H214,2)</f>
        <v>0</v>
      </c>
      <c r="K214" s="208" t="s">
        <v>142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0.020109999999999999</v>
      </c>
      <c r="T214" s="216">
        <f>S214*H214</f>
        <v>0.080439999999999998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211</v>
      </c>
      <c r="AT214" s="217" t="s">
        <v>128</v>
      </c>
      <c r="AU214" s="217" t="s">
        <v>134</v>
      </c>
      <c r="AY214" s="19" t="s">
        <v>125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134</v>
      </c>
      <c r="BK214" s="218">
        <f>ROUND(I214*H214,2)</f>
        <v>0</v>
      </c>
      <c r="BL214" s="19" t="s">
        <v>211</v>
      </c>
      <c r="BM214" s="217" t="s">
        <v>342</v>
      </c>
    </row>
    <row r="215" s="2" customFormat="1">
      <c r="A215" s="40"/>
      <c r="B215" s="41"/>
      <c r="C215" s="42"/>
      <c r="D215" s="219" t="s">
        <v>136</v>
      </c>
      <c r="E215" s="42"/>
      <c r="F215" s="220" t="s">
        <v>343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136</v>
      </c>
      <c r="AU215" s="19" t="s">
        <v>134</v>
      </c>
    </row>
    <row r="216" s="2" customFormat="1">
      <c r="A216" s="40"/>
      <c r="B216" s="41"/>
      <c r="C216" s="42"/>
      <c r="D216" s="224" t="s">
        <v>145</v>
      </c>
      <c r="E216" s="42"/>
      <c r="F216" s="225" t="s">
        <v>344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145</v>
      </c>
      <c r="AU216" s="19" t="s">
        <v>134</v>
      </c>
    </row>
    <row r="217" s="2" customFormat="1" ht="24.15" customHeight="1">
      <c r="A217" s="40"/>
      <c r="B217" s="41"/>
      <c r="C217" s="206" t="s">
        <v>345</v>
      </c>
      <c r="D217" s="206" t="s">
        <v>128</v>
      </c>
      <c r="E217" s="207" t="s">
        <v>346</v>
      </c>
      <c r="F217" s="208" t="s">
        <v>347</v>
      </c>
      <c r="G217" s="209" t="s">
        <v>131</v>
      </c>
      <c r="H217" s="210">
        <v>4</v>
      </c>
      <c r="I217" s="211"/>
      <c r="J217" s="212">
        <f>ROUND(I217*H217,2)</f>
        <v>0</v>
      </c>
      <c r="K217" s="208" t="s">
        <v>142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0.0024299999999999999</v>
      </c>
      <c r="R217" s="215">
        <f>Q217*H217</f>
        <v>0.0097199999999999995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211</v>
      </c>
      <c r="AT217" s="217" t="s">
        <v>128</v>
      </c>
      <c r="AU217" s="217" t="s">
        <v>134</v>
      </c>
      <c r="AY217" s="19" t="s">
        <v>125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134</v>
      </c>
      <c r="BK217" s="218">
        <f>ROUND(I217*H217,2)</f>
        <v>0</v>
      </c>
      <c r="BL217" s="19" t="s">
        <v>211</v>
      </c>
      <c r="BM217" s="217" t="s">
        <v>348</v>
      </c>
    </row>
    <row r="218" s="2" customFormat="1">
      <c r="A218" s="40"/>
      <c r="B218" s="41"/>
      <c r="C218" s="42"/>
      <c r="D218" s="219" t="s">
        <v>136</v>
      </c>
      <c r="E218" s="42"/>
      <c r="F218" s="220" t="s">
        <v>349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136</v>
      </c>
      <c r="AU218" s="19" t="s">
        <v>134</v>
      </c>
    </row>
    <row r="219" s="2" customFormat="1">
      <c r="A219" s="40"/>
      <c r="B219" s="41"/>
      <c r="C219" s="42"/>
      <c r="D219" s="224" t="s">
        <v>145</v>
      </c>
      <c r="E219" s="42"/>
      <c r="F219" s="225" t="s">
        <v>350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145</v>
      </c>
      <c r="AU219" s="19" t="s">
        <v>134</v>
      </c>
    </row>
    <row r="220" s="15" customFormat="1">
      <c r="A220" s="15"/>
      <c r="B220" s="258"/>
      <c r="C220" s="259"/>
      <c r="D220" s="219" t="s">
        <v>153</v>
      </c>
      <c r="E220" s="260" t="s">
        <v>19</v>
      </c>
      <c r="F220" s="261" t="s">
        <v>351</v>
      </c>
      <c r="G220" s="259"/>
      <c r="H220" s="260" t="s">
        <v>19</v>
      </c>
      <c r="I220" s="262"/>
      <c r="J220" s="259"/>
      <c r="K220" s="259"/>
      <c r="L220" s="263"/>
      <c r="M220" s="264"/>
      <c r="N220" s="265"/>
      <c r="O220" s="265"/>
      <c r="P220" s="265"/>
      <c r="Q220" s="265"/>
      <c r="R220" s="265"/>
      <c r="S220" s="265"/>
      <c r="T220" s="26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7" t="s">
        <v>153</v>
      </c>
      <c r="AU220" s="267" t="s">
        <v>134</v>
      </c>
      <c r="AV220" s="15" t="s">
        <v>80</v>
      </c>
      <c r="AW220" s="15" t="s">
        <v>33</v>
      </c>
      <c r="AX220" s="15" t="s">
        <v>72</v>
      </c>
      <c r="AY220" s="267" t="s">
        <v>125</v>
      </c>
    </row>
    <row r="221" s="13" customFormat="1">
      <c r="A221" s="13"/>
      <c r="B221" s="226"/>
      <c r="C221" s="227"/>
      <c r="D221" s="219" t="s">
        <v>153</v>
      </c>
      <c r="E221" s="228" t="s">
        <v>19</v>
      </c>
      <c r="F221" s="229" t="s">
        <v>133</v>
      </c>
      <c r="G221" s="227"/>
      <c r="H221" s="230">
        <v>4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153</v>
      </c>
      <c r="AU221" s="236" t="s">
        <v>134</v>
      </c>
      <c r="AV221" s="13" t="s">
        <v>134</v>
      </c>
      <c r="AW221" s="13" t="s">
        <v>33</v>
      </c>
      <c r="AX221" s="13" t="s">
        <v>80</v>
      </c>
      <c r="AY221" s="236" t="s">
        <v>125</v>
      </c>
    </row>
    <row r="222" s="2" customFormat="1" ht="24.15" customHeight="1">
      <c r="A222" s="40"/>
      <c r="B222" s="41"/>
      <c r="C222" s="206" t="s">
        <v>352</v>
      </c>
      <c r="D222" s="206" t="s">
        <v>128</v>
      </c>
      <c r="E222" s="207" t="s">
        <v>353</v>
      </c>
      <c r="F222" s="208" t="s">
        <v>354</v>
      </c>
      <c r="G222" s="209" t="s">
        <v>131</v>
      </c>
      <c r="H222" s="210">
        <v>14</v>
      </c>
      <c r="I222" s="211"/>
      <c r="J222" s="212">
        <f>ROUND(I222*H222,2)</f>
        <v>0</v>
      </c>
      <c r="K222" s="208" t="s">
        <v>142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3.0000000000000001E-05</v>
      </c>
      <c r="R222" s="215">
        <f>Q222*H222</f>
        <v>0.00042000000000000002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211</v>
      </c>
      <c r="AT222" s="217" t="s">
        <v>128</v>
      </c>
      <c r="AU222" s="217" t="s">
        <v>134</v>
      </c>
      <c r="AY222" s="19" t="s">
        <v>125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134</v>
      </c>
      <c r="BK222" s="218">
        <f>ROUND(I222*H222,2)</f>
        <v>0</v>
      </c>
      <c r="BL222" s="19" t="s">
        <v>211</v>
      </c>
      <c r="BM222" s="217" t="s">
        <v>355</v>
      </c>
    </row>
    <row r="223" s="2" customFormat="1">
      <c r="A223" s="40"/>
      <c r="B223" s="41"/>
      <c r="C223" s="42"/>
      <c r="D223" s="219" t="s">
        <v>136</v>
      </c>
      <c r="E223" s="42"/>
      <c r="F223" s="220" t="s">
        <v>356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134</v>
      </c>
    </row>
    <row r="224" s="2" customFormat="1">
      <c r="A224" s="40"/>
      <c r="B224" s="41"/>
      <c r="C224" s="42"/>
      <c r="D224" s="224" t="s">
        <v>145</v>
      </c>
      <c r="E224" s="42"/>
      <c r="F224" s="225" t="s">
        <v>357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145</v>
      </c>
      <c r="AU224" s="19" t="s">
        <v>134</v>
      </c>
    </row>
    <row r="225" s="2" customFormat="1" ht="24.15" customHeight="1">
      <c r="A225" s="40"/>
      <c r="B225" s="41"/>
      <c r="C225" s="248" t="s">
        <v>358</v>
      </c>
      <c r="D225" s="248" t="s">
        <v>229</v>
      </c>
      <c r="E225" s="249" t="s">
        <v>359</v>
      </c>
      <c r="F225" s="250" t="s">
        <v>360</v>
      </c>
      <c r="G225" s="251" t="s">
        <v>131</v>
      </c>
      <c r="H225" s="252">
        <v>14</v>
      </c>
      <c r="I225" s="253"/>
      <c r="J225" s="254">
        <f>ROUND(I225*H225,2)</f>
        <v>0</v>
      </c>
      <c r="K225" s="250" t="s">
        <v>142</v>
      </c>
      <c r="L225" s="255"/>
      <c r="M225" s="256" t="s">
        <v>19</v>
      </c>
      <c r="N225" s="257" t="s">
        <v>44</v>
      </c>
      <c r="O225" s="86"/>
      <c r="P225" s="215">
        <f>O225*H225</f>
        <v>0</v>
      </c>
      <c r="Q225" s="215">
        <v>0.00025999999999999998</v>
      </c>
      <c r="R225" s="215">
        <f>Q225*H225</f>
        <v>0.0036399999999999996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232</v>
      </c>
      <c r="AT225" s="217" t="s">
        <v>229</v>
      </c>
      <c r="AU225" s="217" t="s">
        <v>134</v>
      </c>
      <c r="AY225" s="19" t="s">
        <v>125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134</v>
      </c>
      <c r="BK225" s="218">
        <f>ROUND(I225*H225,2)</f>
        <v>0</v>
      </c>
      <c r="BL225" s="19" t="s">
        <v>211</v>
      </c>
      <c r="BM225" s="217" t="s">
        <v>361</v>
      </c>
    </row>
    <row r="226" s="2" customFormat="1">
      <c r="A226" s="40"/>
      <c r="B226" s="41"/>
      <c r="C226" s="42"/>
      <c r="D226" s="219" t="s">
        <v>136</v>
      </c>
      <c r="E226" s="42"/>
      <c r="F226" s="220" t="s">
        <v>360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136</v>
      </c>
      <c r="AU226" s="19" t="s">
        <v>134</v>
      </c>
    </row>
    <row r="227" s="2" customFormat="1" ht="33" customHeight="1">
      <c r="A227" s="40"/>
      <c r="B227" s="41"/>
      <c r="C227" s="206" t="s">
        <v>362</v>
      </c>
      <c r="D227" s="206" t="s">
        <v>128</v>
      </c>
      <c r="E227" s="207" t="s">
        <v>363</v>
      </c>
      <c r="F227" s="208" t="s">
        <v>364</v>
      </c>
      <c r="G227" s="209" t="s">
        <v>299</v>
      </c>
      <c r="H227" s="268"/>
      <c r="I227" s="211"/>
      <c r="J227" s="212">
        <f>ROUND(I227*H227,2)</f>
        <v>0</v>
      </c>
      <c r="K227" s="208" t="s">
        <v>142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211</v>
      </c>
      <c r="AT227" s="217" t="s">
        <v>128</v>
      </c>
      <c r="AU227" s="217" t="s">
        <v>134</v>
      </c>
      <c r="AY227" s="19" t="s">
        <v>125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134</v>
      </c>
      <c r="BK227" s="218">
        <f>ROUND(I227*H227,2)</f>
        <v>0</v>
      </c>
      <c r="BL227" s="19" t="s">
        <v>211</v>
      </c>
      <c r="BM227" s="217" t="s">
        <v>365</v>
      </c>
    </row>
    <row r="228" s="2" customFormat="1">
      <c r="A228" s="40"/>
      <c r="B228" s="41"/>
      <c r="C228" s="42"/>
      <c r="D228" s="219" t="s">
        <v>136</v>
      </c>
      <c r="E228" s="42"/>
      <c r="F228" s="220" t="s">
        <v>366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136</v>
      </c>
      <c r="AU228" s="19" t="s">
        <v>134</v>
      </c>
    </row>
    <row r="229" s="2" customFormat="1">
      <c r="A229" s="40"/>
      <c r="B229" s="41"/>
      <c r="C229" s="42"/>
      <c r="D229" s="224" t="s">
        <v>145</v>
      </c>
      <c r="E229" s="42"/>
      <c r="F229" s="225" t="s">
        <v>367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145</v>
      </c>
      <c r="AU229" s="19" t="s">
        <v>134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368</v>
      </c>
      <c r="F230" s="204" t="s">
        <v>369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SUM(P231:P255)</f>
        <v>0</v>
      </c>
      <c r="Q230" s="198"/>
      <c r="R230" s="199">
        <f>SUM(R231:R255)</f>
        <v>0.45962592000000002</v>
      </c>
      <c r="S230" s="198"/>
      <c r="T230" s="200">
        <f>SUM(T231:T255)</f>
        <v>0.17600000000000002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134</v>
      </c>
      <c r="AT230" s="202" t="s">
        <v>71</v>
      </c>
      <c r="AU230" s="202" t="s">
        <v>80</v>
      </c>
      <c r="AY230" s="201" t="s">
        <v>125</v>
      </c>
      <c r="BK230" s="203">
        <f>SUM(BK231:BK255)</f>
        <v>0</v>
      </c>
    </row>
    <row r="231" s="2" customFormat="1" ht="24.15" customHeight="1">
      <c r="A231" s="40"/>
      <c r="B231" s="41"/>
      <c r="C231" s="206" t="s">
        <v>370</v>
      </c>
      <c r="D231" s="206" t="s">
        <v>128</v>
      </c>
      <c r="E231" s="207" t="s">
        <v>371</v>
      </c>
      <c r="F231" s="208" t="s">
        <v>372</v>
      </c>
      <c r="G231" s="209" t="s">
        <v>141</v>
      </c>
      <c r="H231" s="210">
        <v>40</v>
      </c>
      <c r="I231" s="211"/>
      <c r="J231" s="212">
        <f>ROUND(I231*H231,2)</f>
        <v>0</v>
      </c>
      <c r="K231" s="208" t="s">
        <v>142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0.0044000000000000003</v>
      </c>
      <c r="T231" s="216">
        <f>S231*H231</f>
        <v>0.17600000000000002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211</v>
      </c>
      <c r="AT231" s="217" t="s">
        <v>128</v>
      </c>
      <c r="AU231" s="217" t="s">
        <v>134</v>
      </c>
      <c r="AY231" s="19" t="s">
        <v>125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134</v>
      </c>
      <c r="BK231" s="218">
        <f>ROUND(I231*H231,2)</f>
        <v>0</v>
      </c>
      <c r="BL231" s="19" t="s">
        <v>211</v>
      </c>
      <c r="BM231" s="217" t="s">
        <v>373</v>
      </c>
    </row>
    <row r="232" s="2" customFormat="1">
      <c r="A232" s="40"/>
      <c r="B232" s="41"/>
      <c r="C232" s="42"/>
      <c r="D232" s="219" t="s">
        <v>136</v>
      </c>
      <c r="E232" s="42"/>
      <c r="F232" s="220" t="s">
        <v>374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136</v>
      </c>
      <c r="AU232" s="19" t="s">
        <v>134</v>
      </c>
    </row>
    <row r="233" s="2" customFormat="1">
      <c r="A233" s="40"/>
      <c r="B233" s="41"/>
      <c r="C233" s="42"/>
      <c r="D233" s="224" t="s">
        <v>145</v>
      </c>
      <c r="E233" s="42"/>
      <c r="F233" s="225" t="s">
        <v>375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145</v>
      </c>
      <c r="AU233" s="19" t="s">
        <v>134</v>
      </c>
    </row>
    <row r="234" s="15" customFormat="1">
      <c r="A234" s="15"/>
      <c r="B234" s="258"/>
      <c r="C234" s="259"/>
      <c r="D234" s="219" t="s">
        <v>153</v>
      </c>
      <c r="E234" s="260" t="s">
        <v>19</v>
      </c>
      <c r="F234" s="261" t="s">
        <v>376</v>
      </c>
      <c r="G234" s="259"/>
      <c r="H234" s="260" t="s">
        <v>19</v>
      </c>
      <c r="I234" s="262"/>
      <c r="J234" s="259"/>
      <c r="K234" s="259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153</v>
      </c>
      <c r="AU234" s="267" t="s">
        <v>134</v>
      </c>
      <c r="AV234" s="15" t="s">
        <v>80</v>
      </c>
      <c r="AW234" s="15" t="s">
        <v>33</v>
      </c>
      <c r="AX234" s="15" t="s">
        <v>72</v>
      </c>
      <c r="AY234" s="267" t="s">
        <v>125</v>
      </c>
    </row>
    <row r="235" s="13" customFormat="1">
      <c r="A235" s="13"/>
      <c r="B235" s="226"/>
      <c r="C235" s="227"/>
      <c r="D235" s="219" t="s">
        <v>153</v>
      </c>
      <c r="E235" s="228" t="s">
        <v>19</v>
      </c>
      <c r="F235" s="229" t="s">
        <v>377</v>
      </c>
      <c r="G235" s="227"/>
      <c r="H235" s="230">
        <v>40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153</v>
      </c>
      <c r="AU235" s="236" t="s">
        <v>134</v>
      </c>
      <c r="AV235" s="13" t="s">
        <v>134</v>
      </c>
      <c r="AW235" s="13" t="s">
        <v>33</v>
      </c>
      <c r="AX235" s="13" t="s">
        <v>72</v>
      </c>
      <c r="AY235" s="236" t="s">
        <v>125</v>
      </c>
    </row>
    <row r="236" s="14" customFormat="1">
      <c r="A236" s="14"/>
      <c r="B236" s="237"/>
      <c r="C236" s="238"/>
      <c r="D236" s="219" t="s">
        <v>153</v>
      </c>
      <c r="E236" s="239" t="s">
        <v>19</v>
      </c>
      <c r="F236" s="240" t="s">
        <v>168</v>
      </c>
      <c r="G236" s="238"/>
      <c r="H236" s="241">
        <v>40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153</v>
      </c>
      <c r="AU236" s="247" t="s">
        <v>134</v>
      </c>
      <c r="AV236" s="14" t="s">
        <v>133</v>
      </c>
      <c r="AW236" s="14" t="s">
        <v>33</v>
      </c>
      <c r="AX236" s="14" t="s">
        <v>80</v>
      </c>
      <c r="AY236" s="247" t="s">
        <v>125</v>
      </c>
    </row>
    <row r="237" s="2" customFormat="1" ht="24.15" customHeight="1">
      <c r="A237" s="40"/>
      <c r="B237" s="41"/>
      <c r="C237" s="206" t="s">
        <v>378</v>
      </c>
      <c r="D237" s="206" t="s">
        <v>128</v>
      </c>
      <c r="E237" s="207" t="s">
        <v>379</v>
      </c>
      <c r="F237" s="208" t="s">
        <v>380</v>
      </c>
      <c r="G237" s="209" t="s">
        <v>210</v>
      </c>
      <c r="H237" s="210">
        <v>10</v>
      </c>
      <c r="I237" s="211"/>
      <c r="J237" s="212">
        <f>ROUND(I237*H237,2)</f>
        <v>0</v>
      </c>
      <c r="K237" s="208" t="s">
        <v>142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0.019460000000000002</v>
      </c>
      <c r="R237" s="215">
        <f>Q237*H237</f>
        <v>0.19460000000000002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211</v>
      </c>
      <c r="AT237" s="217" t="s">
        <v>128</v>
      </c>
      <c r="AU237" s="217" t="s">
        <v>134</v>
      </c>
      <c r="AY237" s="19" t="s">
        <v>125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134</v>
      </c>
      <c r="BK237" s="218">
        <f>ROUND(I237*H237,2)</f>
        <v>0</v>
      </c>
      <c r="BL237" s="19" t="s">
        <v>211</v>
      </c>
      <c r="BM237" s="217" t="s">
        <v>381</v>
      </c>
    </row>
    <row r="238" s="2" customFormat="1">
      <c r="A238" s="40"/>
      <c r="B238" s="41"/>
      <c r="C238" s="42"/>
      <c r="D238" s="219" t="s">
        <v>136</v>
      </c>
      <c r="E238" s="42"/>
      <c r="F238" s="220" t="s">
        <v>382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136</v>
      </c>
      <c r="AU238" s="19" t="s">
        <v>134</v>
      </c>
    </row>
    <row r="239" s="2" customFormat="1">
      <c r="A239" s="40"/>
      <c r="B239" s="41"/>
      <c r="C239" s="42"/>
      <c r="D239" s="224" t="s">
        <v>145</v>
      </c>
      <c r="E239" s="42"/>
      <c r="F239" s="225" t="s">
        <v>383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145</v>
      </c>
      <c r="AU239" s="19" t="s">
        <v>134</v>
      </c>
    </row>
    <row r="240" s="15" customFormat="1">
      <c r="A240" s="15"/>
      <c r="B240" s="258"/>
      <c r="C240" s="259"/>
      <c r="D240" s="219" t="s">
        <v>153</v>
      </c>
      <c r="E240" s="260" t="s">
        <v>19</v>
      </c>
      <c r="F240" s="261" t="s">
        <v>376</v>
      </c>
      <c r="G240" s="259"/>
      <c r="H240" s="260" t="s">
        <v>19</v>
      </c>
      <c r="I240" s="262"/>
      <c r="J240" s="259"/>
      <c r="K240" s="259"/>
      <c r="L240" s="263"/>
      <c r="M240" s="264"/>
      <c r="N240" s="265"/>
      <c r="O240" s="265"/>
      <c r="P240" s="265"/>
      <c r="Q240" s="265"/>
      <c r="R240" s="265"/>
      <c r="S240" s="265"/>
      <c r="T240" s="26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7" t="s">
        <v>153</v>
      </c>
      <c r="AU240" s="267" t="s">
        <v>134</v>
      </c>
      <c r="AV240" s="15" t="s">
        <v>80</v>
      </c>
      <c r="AW240" s="15" t="s">
        <v>33</v>
      </c>
      <c r="AX240" s="15" t="s">
        <v>72</v>
      </c>
      <c r="AY240" s="267" t="s">
        <v>125</v>
      </c>
    </row>
    <row r="241" s="13" customFormat="1">
      <c r="A241" s="13"/>
      <c r="B241" s="226"/>
      <c r="C241" s="227"/>
      <c r="D241" s="219" t="s">
        <v>153</v>
      </c>
      <c r="E241" s="228" t="s">
        <v>19</v>
      </c>
      <c r="F241" s="229" t="s">
        <v>384</v>
      </c>
      <c r="G241" s="227"/>
      <c r="H241" s="230">
        <v>10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153</v>
      </c>
      <c r="AU241" s="236" t="s">
        <v>134</v>
      </c>
      <c r="AV241" s="13" t="s">
        <v>134</v>
      </c>
      <c r="AW241" s="13" t="s">
        <v>33</v>
      </c>
      <c r="AX241" s="13" t="s">
        <v>72</v>
      </c>
      <c r="AY241" s="236" t="s">
        <v>125</v>
      </c>
    </row>
    <row r="242" s="14" customFormat="1">
      <c r="A242" s="14"/>
      <c r="B242" s="237"/>
      <c r="C242" s="238"/>
      <c r="D242" s="219" t="s">
        <v>153</v>
      </c>
      <c r="E242" s="239" t="s">
        <v>19</v>
      </c>
      <c r="F242" s="240" t="s">
        <v>168</v>
      </c>
      <c r="G242" s="238"/>
      <c r="H242" s="241">
        <v>10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153</v>
      </c>
      <c r="AU242" s="247" t="s">
        <v>134</v>
      </c>
      <c r="AV242" s="14" t="s">
        <v>133</v>
      </c>
      <c r="AW242" s="14" t="s">
        <v>33</v>
      </c>
      <c r="AX242" s="14" t="s">
        <v>80</v>
      </c>
      <c r="AY242" s="247" t="s">
        <v>125</v>
      </c>
    </row>
    <row r="243" s="2" customFormat="1" ht="44.25" customHeight="1">
      <c r="A243" s="40"/>
      <c r="B243" s="41"/>
      <c r="C243" s="206" t="s">
        <v>385</v>
      </c>
      <c r="D243" s="206" t="s">
        <v>128</v>
      </c>
      <c r="E243" s="207" t="s">
        <v>386</v>
      </c>
      <c r="F243" s="208" t="s">
        <v>387</v>
      </c>
      <c r="G243" s="209" t="s">
        <v>210</v>
      </c>
      <c r="H243" s="210">
        <v>17.449999999999999</v>
      </c>
      <c r="I243" s="211"/>
      <c r="J243" s="212">
        <f>ROUND(I243*H243,2)</f>
        <v>0</v>
      </c>
      <c r="K243" s="208" t="s">
        <v>132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0.01396</v>
      </c>
      <c r="R243" s="215">
        <f>Q243*H243</f>
        <v>0.24360199999999999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211</v>
      </c>
      <c r="AT243" s="217" t="s">
        <v>128</v>
      </c>
      <c r="AU243" s="217" t="s">
        <v>134</v>
      </c>
      <c r="AY243" s="19" t="s">
        <v>125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134</v>
      </c>
      <c r="BK243" s="218">
        <f>ROUND(I243*H243,2)</f>
        <v>0</v>
      </c>
      <c r="BL243" s="19" t="s">
        <v>211</v>
      </c>
      <c r="BM243" s="217" t="s">
        <v>388</v>
      </c>
    </row>
    <row r="244" s="2" customFormat="1">
      <c r="A244" s="40"/>
      <c r="B244" s="41"/>
      <c r="C244" s="42"/>
      <c r="D244" s="219" t="s">
        <v>136</v>
      </c>
      <c r="E244" s="42"/>
      <c r="F244" s="220" t="s">
        <v>389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136</v>
      </c>
      <c r="AU244" s="19" t="s">
        <v>134</v>
      </c>
    </row>
    <row r="245" s="13" customFormat="1">
      <c r="A245" s="13"/>
      <c r="B245" s="226"/>
      <c r="C245" s="227"/>
      <c r="D245" s="219" t="s">
        <v>153</v>
      </c>
      <c r="E245" s="228" t="s">
        <v>19</v>
      </c>
      <c r="F245" s="229" t="s">
        <v>390</v>
      </c>
      <c r="G245" s="227"/>
      <c r="H245" s="230">
        <v>17.449999999999999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153</v>
      </c>
      <c r="AU245" s="236" t="s">
        <v>134</v>
      </c>
      <c r="AV245" s="13" t="s">
        <v>134</v>
      </c>
      <c r="AW245" s="13" t="s">
        <v>33</v>
      </c>
      <c r="AX245" s="13" t="s">
        <v>72</v>
      </c>
      <c r="AY245" s="236" t="s">
        <v>125</v>
      </c>
    </row>
    <row r="246" s="14" customFormat="1">
      <c r="A246" s="14"/>
      <c r="B246" s="237"/>
      <c r="C246" s="238"/>
      <c r="D246" s="219" t="s">
        <v>153</v>
      </c>
      <c r="E246" s="239" t="s">
        <v>19</v>
      </c>
      <c r="F246" s="240" t="s">
        <v>168</v>
      </c>
      <c r="G246" s="238"/>
      <c r="H246" s="241">
        <v>17.449999999999999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153</v>
      </c>
      <c r="AU246" s="247" t="s">
        <v>134</v>
      </c>
      <c r="AV246" s="14" t="s">
        <v>133</v>
      </c>
      <c r="AW246" s="14" t="s">
        <v>33</v>
      </c>
      <c r="AX246" s="14" t="s">
        <v>80</v>
      </c>
      <c r="AY246" s="247" t="s">
        <v>125</v>
      </c>
    </row>
    <row r="247" s="2" customFormat="1" ht="24.15" customHeight="1">
      <c r="A247" s="40"/>
      <c r="B247" s="41"/>
      <c r="C247" s="206" t="s">
        <v>391</v>
      </c>
      <c r="D247" s="206" t="s">
        <v>128</v>
      </c>
      <c r="E247" s="207" t="s">
        <v>392</v>
      </c>
      <c r="F247" s="208" t="s">
        <v>393</v>
      </c>
      <c r="G247" s="209" t="s">
        <v>163</v>
      </c>
      <c r="H247" s="210">
        <v>0.93799999999999994</v>
      </c>
      <c r="I247" s="211"/>
      <c r="J247" s="212">
        <f>ROUND(I247*H247,2)</f>
        <v>0</v>
      </c>
      <c r="K247" s="208" t="s">
        <v>142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0.022839999999999999</v>
      </c>
      <c r="R247" s="215">
        <f>Q247*H247</f>
        <v>0.021423919999999999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211</v>
      </c>
      <c r="AT247" s="217" t="s">
        <v>128</v>
      </c>
      <c r="AU247" s="217" t="s">
        <v>134</v>
      </c>
      <c r="AY247" s="19" t="s">
        <v>125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134</v>
      </c>
      <c r="BK247" s="218">
        <f>ROUND(I247*H247,2)</f>
        <v>0</v>
      </c>
      <c r="BL247" s="19" t="s">
        <v>211</v>
      </c>
      <c r="BM247" s="217" t="s">
        <v>394</v>
      </c>
    </row>
    <row r="248" s="2" customFormat="1">
      <c r="A248" s="40"/>
      <c r="B248" s="41"/>
      <c r="C248" s="42"/>
      <c r="D248" s="219" t="s">
        <v>136</v>
      </c>
      <c r="E248" s="42"/>
      <c r="F248" s="220" t="s">
        <v>395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136</v>
      </c>
      <c r="AU248" s="19" t="s">
        <v>134</v>
      </c>
    </row>
    <row r="249" s="2" customFormat="1">
      <c r="A249" s="40"/>
      <c r="B249" s="41"/>
      <c r="C249" s="42"/>
      <c r="D249" s="224" t="s">
        <v>145</v>
      </c>
      <c r="E249" s="42"/>
      <c r="F249" s="225" t="s">
        <v>396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145</v>
      </c>
      <c r="AU249" s="19" t="s">
        <v>134</v>
      </c>
    </row>
    <row r="250" s="13" customFormat="1">
      <c r="A250" s="13"/>
      <c r="B250" s="226"/>
      <c r="C250" s="227"/>
      <c r="D250" s="219" t="s">
        <v>153</v>
      </c>
      <c r="E250" s="228" t="s">
        <v>19</v>
      </c>
      <c r="F250" s="229" t="s">
        <v>397</v>
      </c>
      <c r="G250" s="227"/>
      <c r="H250" s="230">
        <v>0.69799999999999995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153</v>
      </c>
      <c r="AU250" s="236" t="s">
        <v>134</v>
      </c>
      <c r="AV250" s="13" t="s">
        <v>134</v>
      </c>
      <c r="AW250" s="13" t="s">
        <v>33</v>
      </c>
      <c r="AX250" s="13" t="s">
        <v>72</v>
      </c>
      <c r="AY250" s="236" t="s">
        <v>125</v>
      </c>
    </row>
    <row r="251" s="13" customFormat="1">
      <c r="A251" s="13"/>
      <c r="B251" s="226"/>
      <c r="C251" s="227"/>
      <c r="D251" s="219" t="s">
        <v>153</v>
      </c>
      <c r="E251" s="228" t="s">
        <v>19</v>
      </c>
      <c r="F251" s="229" t="s">
        <v>398</v>
      </c>
      <c r="G251" s="227"/>
      <c r="H251" s="230">
        <v>0.23999999999999999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153</v>
      </c>
      <c r="AU251" s="236" t="s">
        <v>134</v>
      </c>
      <c r="AV251" s="13" t="s">
        <v>134</v>
      </c>
      <c r="AW251" s="13" t="s">
        <v>33</v>
      </c>
      <c r="AX251" s="13" t="s">
        <v>72</v>
      </c>
      <c r="AY251" s="236" t="s">
        <v>125</v>
      </c>
    </row>
    <row r="252" s="14" customFormat="1">
      <c r="A252" s="14"/>
      <c r="B252" s="237"/>
      <c r="C252" s="238"/>
      <c r="D252" s="219" t="s">
        <v>153</v>
      </c>
      <c r="E252" s="239" t="s">
        <v>19</v>
      </c>
      <c r="F252" s="240" t="s">
        <v>168</v>
      </c>
      <c r="G252" s="238"/>
      <c r="H252" s="241">
        <v>0.93799999999999994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153</v>
      </c>
      <c r="AU252" s="247" t="s">
        <v>134</v>
      </c>
      <c r="AV252" s="14" t="s">
        <v>133</v>
      </c>
      <c r="AW252" s="14" t="s">
        <v>33</v>
      </c>
      <c r="AX252" s="14" t="s">
        <v>80</v>
      </c>
      <c r="AY252" s="247" t="s">
        <v>125</v>
      </c>
    </row>
    <row r="253" s="2" customFormat="1" ht="33" customHeight="1">
      <c r="A253" s="40"/>
      <c r="B253" s="41"/>
      <c r="C253" s="206" t="s">
        <v>399</v>
      </c>
      <c r="D253" s="206" t="s">
        <v>128</v>
      </c>
      <c r="E253" s="207" t="s">
        <v>400</v>
      </c>
      <c r="F253" s="208" t="s">
        <v>401</v>
      </c>
      <c r="G253" s="209" t="s">
        <v>299</v>
      </c>
      <c r="H253" s="268"/>
      <c r="I253" s="211"/>
      <c r="J253" s="212">
        <f>ROUND(I253*H253,2)</f>
        <v>0</v>
      </c>
      <c r="K253" s="208" t="s">
        <v>142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211</v>
      </c>
      <c r="AT253" s="217" t="s">
        <v>128</v>
      </c>
      <c r="AU253" s="217" t="s">
        <v>134</v>
      </c>
      <c r="AY253" s="19" t="s">
        <v>125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134</v>
      </c>
      <c r="BK253" s="218">
        <f>ROUND(I253*H253,2)</f>
        <v>0</v>
      </c>
      <c r="BL253" s="19" t="s">
        <v>211</v>
      </c>
      <c r="BM253" s="217" t="s">
        <v>402</v>
      </c>
    </row>
    <row r="254" s="2" customFormat="1">
      <c r="A254" s="40"/>
      <c r="B254" s="41"/>
      <c r="C254" s="42"/>
      <c r="D254" s="219" t="s">
        <v>136</v>
      </c>
      <c r="E254" s="42"/>
      <c r="F254" s="220" t="s">
        <v>403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136</v>
      </c>
      <c r="AU254" s="19" t="s">
        <v>134</v>
      </c>
    </row>
    <row r="255" s="2" customFormat="1">
      <c r="A255" s="40"/>
      <c r="B255" s="41"/>
      <c r="C255" s="42"/>
      <c r="D255" s="224" t="s">
        <v>145</v>
      </c>
      <c r="E255" s="42"/>
      <c r="F255" s="225" t="s">
        <v>404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145</v>
      </c>
      <c r="AU255" s="19" t="s">
        <v>134</v>
      </c>
    </row>
    <row r="256" s="12" customFormat="1" ht="22.8" customHeight="1">
      <c r="A256" s="12"/>
      <c r="B256" s="190"/>
      <c r="C256" s="191"/>
      <c r="D256" s="192" t="s">
        <v>71</v>
      </c>
      <c r="E256" s="204" t="s">
        <v>405</v>
      </c>
      <c r="F256" s="204" t="s">
        <v>406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SUM(P257:P274)</f>
        <v>0</v>
      </c>
      <c r="Q256" s="198"/>
      <c r="R256" s="199">
        <f>SUM(R257:R274)</f>
        <v>0</v>
      </c>
      <c r="S256" s="198"/>
      <c r="T256" s="200">
        <f>SUM(T257:T274)</f>
        <v>0.34806500000000001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134</v>
      </c>
      <c r="AT256" s="202" t="s">
        <v>71</v>
      </c>
      <c r="AU256" s="202" t="s">
        <v>80</v>
      </c>
      <c r="AY256" s="201" t="s">
        <v>125</v>
      </c>
      <c r="BK256" s="203">
        <f>SUM(BK257:BK274)</f>
        <v>0</v>
      </c>
    </row>
    <row r="257" s="2" customFormat="1" ht="24.15" customHeight="1">
      <c r="A257" s="40"/>
      <c r="B257" s="41"/>
      <c r="C257" s="206" t="s">
        <v>407</v>
      </c>
      <c r="D257" s="206" t="s">
        <v>128</v>
      </c>
      <c r="E257" s="207" t="s">
        <v>408</v>
      </c>
      <c r="F257" s="208" t="s">
        <v>409</v>
      </c>
      <c r="G257" s="209" t="s">
        <v>141</v>
      </c>
      <c r="H257" s="210">
        <v>87.799999999999997</v>
      </c>
      <c r="I257" s="211"/>
      <c r="J257" s="212">
        <f>ROUND(I257*H257,2)</f>
        <v>0</v>
      </c>
      <c r="K257" s="208" t="s">
        <v>142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0.0017700000000000001</v>
      </c>
      <c r="T257" s="216">
        <f>S257*H257</f>
        <v>0.15540600000000002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211</v>
      </c>
      <c r="AT257" s="217" t="s">
        <v>128</v>
      </c>
      <c r="AU257" s="217" t="s">
        <v>134</v>
      </c>
      <c r="AY257" s="19" t="s">
        <v>125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134</v>
      </c>
      <c r="BK257" s="218">
        <f>ROUND(I257*H257,2)</f>
        <v>0</v>
      </c>
      <c r="BL257" s="19" t="s">
        <v>211</v>
      </c>
      <c r="BM257" s="217" t="s">
        <v>410</v>
      </c>
    </row>
    <row r="258" s="2" customFormat="1">
      <c r="A258" s="40"/>
      <c r="B258" s="41"/>
      <c r="C258" s="42"/>
      <c r="D258" s="219" t="s">
        <v>136</v>
      </c>
      <c r="E258" s="42"/>
      <c r="F258" s="220" t="s">
        <v>411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136</v>
      </c>
      <c r="AU258" s="19" t="s">
        <v>134</v>
      </c>
    </row>
    <row r="259" s="2" customFormat="1">
      <c r="A259" s="40"/>
      <c r="B259" s="41"/>
      <c r="C259" s="42"/>
      <c r="D259" s="224" t="s">
        <v>145</v>
      </c>
      <c r="E259" s="42"/>
      <c r="F259" s="225" t="s">
        <v>412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145</v>
      </c>
      <c r="AU259" s="19" t="s">
        <v>134</v>
      </c>
    </row>
    <row r="260" s="13" customFormat="1">
      <c r="A260" s="13"/>
      <c r="B260" s="226"/>
      <c r="C260" s="227"/>
      <c r="D260" s="219" t="s">
        <v>153</v>
      </c>
      <c r="E260" s="228" t="s">
        <v>19</v>
      </c>
      <c r="F260" s="229" t="s">
        <v>245</v>
      </c>
      <c r="G260" s="227"/>
      <c r="H260" s="230">
        <v>87.799999999999997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153</v>
      </c>
      <c r="AU260" s="236" t="s">
        <v>134</v>
      </c>
      <c r="AV260" s="13" t="s">
        <v>134</v>
      </c>
      <c r="AW260" s="13" t="s">
        <v>33</v>
      </c>
      <c r="AX260" s="13" t="s">
        <v>72</v>
      </c>
      <c r="AY260" s="236" t="s">
        <v>125</v>
      </c>
    </row>
    <row r="261" s="14" customFormat="1">
      <c r="A261" s="14"/>
      <c r="B261" s="237"/>
      <c r="C261" s="238"/>
      <c r="D261" s="219" t="s">
        <v>153</v>
      </c>
      <c r="E261" s="239" t="s">
        <v>19</v>
      </c>
      <c r="F261" s="240" t="s">
        <v>168</v>
      </c>
      <c r="G261" s="238"/>
      <c r="H261" s="241">
        <v>87.799999999999997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153</v>
      </c>
      <c r="AU261" s="247" t="s">
        <v>134</v>
      </c>
      <c r="AV261" s="14" t="s">
        <v>133</v>
      </c>
      <c r="AW261" s="14" t="s">
        <v>33</v>
      </c>
      <c r="AX261" s="14" t="s">
        <v>80</v>
      </c>
      <c r="AY261" s="247" t="s">
        <v>125</v>
      </c>
    </row>
    <row r="262" s="2" customFormat="1" ht="24.15" customHeight="1">
      <c r="A262" s="40"/>
      <c r="B262" s="41"/>
      <c r="C262" s="206" t="s">
        <v>413</v>
      </c>
      <c r="D262" s="206" t="s">
        <v>128</v>
      </c>
      <c r="E262" s="207" t="s">
        <v>414</v>
      </c>
      <c r="F262" s="208" t="s">
        <v>415</v>
      </c>
      <c r="G262" s="209" t="s">
        <v>141</v>
      </c>
      <c r="H262" s="210">
        <v>34.899999999999999</v>
      </c>
      <c r="I262" s="211"/>
      <c r="J262" s="212">
        <f>ROUND(I262*H262,2)</f>
        <v>0</v>
      </c>
      <c r="K262" s="208" t="s">
        <v>142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0.00191</v>
      </c>
      <c r="T262" s="216">
        <f>S262*H262</f>
        <v>0.066658999999999996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211</v>
      </c>
      <c r="AT262" s="217" t="s">
        <v>128</v>
      </c>
      <c r="AU262" s="217" t="s">
        <v>134</v>
      </c>
      <c r="AY262" s="19" t="s">
        <v>125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134</v>
      </c>
      <c r="BK262" s="218">
        <f>ROUND(I262*H262,2)</f>
        <v>0</v>
      </c>
      <c r="BL262" s="19" t="s">
        <v>211</v>
      </c>
      <c r="BM262" s="217" t="s">
        <v>416</v>
      </c>
    </row>
    <row r="263" s="2" customFormat="1">
      <c r="A263" s="40"/>
      <c r="B263" s="41"/>
      <c r="C263" s="42"/>
      <c r="D263" s="219" t="s">
        <v>136</v>
      </c>
      <c r="E263" s="42"/>
      <c r="F263" s="220" t="s">
        <v>417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136</v>
      </c>
      <c r="AU263" s="19" t="s">
        <v>134</v>
      </c>
    </row>
    <row r="264" s="2" customFormat="1">
      <c r="A264" s="40"/>
      <c r="B264" s="41"/>
      <c r="C264" s="42"/>
      <c r="D264" s="224" t="s">
        <v>145</v>
      </c>
      <c r="E264" s="42"/>
      <c r="F264" s="225" t="s">
        <v>418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145</v>
      </c>
      <c r="AU264" s="19" t="s">
        <v>134</v>
      </c>
    </row>
    <row r="265" s="13" customFormat="1">
      <c r="A265" s="13"/>
      <c r="B265" s="226"/>
      <c r="C265" s="227"/>
      <c r="D265" s="219" t="s">
        <v>153</v>
      </c>
      <c r="E265" s="228" t="s">
        <v>19</v>
      </c>
      <c r="F265" s="229" t="s">
        <v>419</v>
      </c>
      <c r="G265" s="227"/>
      <c r="H265" s="230">
        <v>34.899999999999999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153</v>
      </c>
      <c r="AU265" s="236" t="s">
        <v>134</v>
      </c>
      <c r="AV265" s="13" t="s">
        <v>134</v>
      </c>
      <c r="AW265" s="13" t="s">
        <v>33</v>
      </c>
      <c r="AX265" s="13" t="s">
        <v>72</v>
      </c>
      <c r="AY265" s="236" t="s">
        <v>125</v>
      </c>
    </row>
    <row r="266" s="14" customFormat="1">
      <c r="A266" s="14"/>
      <c r="B266" s="237"/>
      <c r="C266" s="238"/>
      <c r="D266" s="219" t="s">
        <v>153</v>
      </c>
      <c r="E266" s="239" t="s">
        <v>19</v>
      </c>
      <c r="F266" s="240" t="s">
        <v>168</v>
      </c>
      <c r="G266" s="238"/>
      <c r="H266" s="241">
        <v>34.899999999999999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153</v>
      </c>
      <c r="AU266" s="247" t="s">
        <v>134</v>
      </c>
      <c r="AV266" s="14" t="s">
        <v>133</v>
      </c>
      <c r="AW266" s="14" t="s">
        <v>33</v>
      </c>
      <c r="AX266" s="14" t="s">
        <v>80</v>
      </c>
      <c r="AY266" s="247" t="s">
        <v>125</v>
      </c>
    </row>
    <row r="267" s="2" customFormat="1" ht="16.5" customHeight="1">
      <c r="A267" s="40"/>
      <c r="B267" s="41"/>
      <c r="C267" s="206" t="s">
        <v>420</v>
      </c>
      <c r="D267" s="206" t="s">
        <v>128</v>
      </c>
      <c r="E267" s="207" t="s">
        <v>421</v>
      </c>
      <c r="F267" s="208" t="s">
        <v>422</v>
      </c>
      <c r="G267" s="209" t="s">
        <v>141</v>
      </c>
      <c r="H267" s="210">
        <v>72</v>
      </c>
      <c r="I267" s="211"/>
      <c r="J267" s="212">
        <f>ROUND(I267*H267,2)</f>
        <v>0</v>
      </c>
      <c r="K267" s="208" t="s">
        <v>142</v>
      </c>
      <c r="L267" s="46"/>
      <c r="M267" s="213" t="s">
        <v>19</v>
      </c>
      <c r="N267" s="214" t="s">
        <v>44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0.00175</v>
      </c>
      <c r="T267" s="216">
        <f>S267*H267</f>
        <v>0.126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211</v>
      </c>
      <c r="AT267" s="217" t="s">
        <v>128</v>
      </c>
      <c r="AU267" s="217" t="s">
        <v>134</v>
      </c>
      <c r="AY267" s="19" t="s">
        <v>125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134</v>
      </c>
      <c r="BK267" s="218">
        <f>ROUND(I267*H267,2)</f>
        <v>0</v>
      </c>
      <c r="BL267" s="19" t="s">
        <v>211</v>
      </c>
      <c r="BM267" s="217" t="s">
        <v>423</v>
      </c>
    </row>
    <row r="268" s="2" customFormat="1">
      <c r="A268" s="40"/>
      <c r="B268" s="41"/>
      <c r="C268" s="42"/>
      <c r="D268" s="219" t="s">
        <v>136</v>
      </c>
      <c r="E268" s="42"/>
      <c r="F268" s="220" t="s">
        <v>424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136</v>
      </c>
      <c r="AU268" s="19" t="s">
        <v>134</v>
      </c>
    </row>
    <row r="269" s="2" customFormat="1">
      <c r="A269" s="40"/>
      <c r="B269" s="41"/>
      <c r="C269" s="42"/>
      <c r="D269" s="224" t="s">
        <v>145</v>
      </c>
      <c r="E269" s="42"/>
      <c r="F269" s="225" t="s">
        <v>425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145</v>
      </c>
      <c r="AU269" s="19" t="s">
        <v>134</v>
      </c>
    </row>
    <row r="270" s="13" customFormat="1">
      <c r="A270" s="13"/>
      <c r="B270" s="226"/>
      <c r="C270" s="227"/>
      <c r="D270" s="219" t="s">
        <v>153</v>
      </c>
      <c r="E270" s="228" t="s">
        <v>19</v>
      </c>
      <c r="F270" s="229" t="s">
        <v>426</v>
      </c>
      <c r="G270" s="227"/>
      <c r="H270" s="230">
        <v>72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153</v>
      </c>
      <c r="AU270" s="236" t="s">
        <v>134</v>
      </c>
      <c r="AV270" s="13" t="s">
        <v>134</v>
      </c>
      <c r="AW270" s="13" t="s">
        <v>33</v>
      </c>
      <c r="AX270" s="13" t="s">
        <v>72</v>
      </c>
      <c r="AY270" s="236" t="s">
        <v>125</v>
      </c>
    </row>
    <row r="271" s="14" customFormat="1">
      <c r="A271" s="14"/>
      <c r="B271" s="237"/>
      <c r="C271" s="238"/>
      <c r="D271" s="219" t="s">
        <v>153</v>
      </c>
      <c r="E271" s="239" t="s">
        <v>19</v>
      </c>
      <c r="F271" s="240" t="s">
        <v>168</v>
      </c>
      <c r="G271" s="238"/>
      <c r="H271" s="241">
        <v>72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153</v>
      </c>
      <c r="AU271" s="247" t="s">
        <v>134</v>
      </c>
      <c r="AV271" s="14" t="s">
        <v>133</v>
      </c>
      <c r="AW271" s="14" t="s">
        <v>33</v>
      </c>
      <c r="AX271" s="14" t="s">
        <v>80</v>
      </c>
      <c r="AY271" s="247" t="s">
        <v>125</v>
      </c>
    </row>
    <row r="272" s="2" customFormat="1" ht="33" customHeight="1">
      <c r="A272" s="40"/>
      <c r="B272" s="41"/>
      <c r="C272" s="206" t="s">
        <v>427</v>
      </c>
      <c r="D272" s="206" t="s">
        <v>128</v>
      </c>
      <c r="E272" s="207" t="s">
        <v>428</v>
      </c>
      <c r="F272" s="208" t="s">
        <v>429</v>
      </c>
      <c r="G272" s="209" t="s">
        <v>299</v>
      </c>
      <c r="H272" s="268"/>
      <c r="I272" s="211"/>
      <c r="J272" s="212">
        <f>ROUND(I272*H272,2)</f>
        <v>0</v>
      </c>
      <c r="K272" s="208" t="s">
        <v>142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211</v>
      </c>
      <c r="AT272" s="217" t="s">
        <v>128</v>
      </c>
      <c r="AU272" s="217" t="s">
        <v>134</v>
      </c>
      <c r="AY272" s="19" t="s">
        <v>125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134</v>
      </c>
      <c r="BK272" s="218">
        <f>ROUND(I272*H272,2)</f>
        <v>0</v>
      </c>
      <c r="BL272" s="19" t="s">
        <v>211</v>
      </c>
      <c r="BM272" s="217" t="s">
        <v>430</v>
      </c>
    </row>
    <row r="273" s="2" customFormat="1">
      <c r="A273" s="40"/>
      <c r="B273" s="41"/>
      <c r="C273" s="42"/>
      <c r="D273" s="219" t="s">
        <v>136</v>
      </c>
      <c r="E273" s="42"/>
      <c r="F273" s="220" t="s">
        <v>431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136</v>
      </c>
      <c r="AU273" s="19" t="s">
        <v>134</v>
      </c>
    </row>
    <row r="274" s="2" customFormat="1">
      <c r="A274" s="40"/>
      <c r="B274" s="41"/>
      <c r="C274" s="42"/>
      <c r="D274" s="224" t="s">
        <v>145</v>
      </c>
      <c r="E274" s="42"/>
      <c r="F274" s="225" t="s">
        <v>432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145</v>
      </c>
      <c r="AU274" s="19" t="s">
        <v>134</v>
      </c>
    </row>
    <row r="275" s="12" customFormat="1" ht="25.92" customHeight="1">
      <c r="A275" s="12"/>
      <c r="B275" s="190"/>
      <c r="C275" s="191"/>
      <c r="D275" s="192" t="s">
        <v>71</v>
      </c>
      <c r="E275" s="193" t="s">
        <v>433</v>
      </c>
      <c r="F275" s="193" t="s">
        <v>434</v>
      </c>
      <c r="G275" s="191"/>
      <c r="H275" s="191"/>
      <c r="I275" s="194"/>
      <c r="J275" s="195">
        <f>BK275</f>
        <v>0</v>
      </c>
      <c r="K275" s="191"/>
      <c r="L275" s="196"/>
      <c r="M275" s="197"/>
      <c r="N275" s="198"/>
      <c r="O275" s="198"/>
      <c r="P275" s="199">
        <f>SUM(P276:P280)</f>
        <v>0</v>
      </c>
      <c r="Q275" s="198"/>
      <c r="R275" s="199">
        <f>SUM(R276:R280)</f>
        <v>0</v>
      </c>
      <c r="S275" s="198"/>
      <c r="T275" s="200">
        <f>SUM(T276:T280)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133</v>
      </c>
      <c r="AT275" s="202" t="s">
        <v>71</v>
      </c>
      <c r="AU275" s="202" t="s">
        <v>72</v>
      </c>
      <c r="AY275" s="201" t="s">
        <v>125</v>
      </c>
      <c r="BK275" s="203">
        <f>SUM(BK276:BK280)</f>
        <v>0</v>
      </c>
    </row>
    <row r="276" s="2" customFormat="1" ht="21.75" customHeight="1">
      <c r="A276" s="40"/>
      <c r="B276" s="41"/>
      <c r="C276" s="206" t="s">
        <v>435</v>
      </c>
      <c r="D276" s="206" t="s">
        <v>128</v>
      </c>
      <c r="E276" s="207" t="s">
        <v>436</v>
      </c>
      <c r="F276" s="208" t="s">
        <v>437</v>
      </c>
      <c r="G276" s="209" t="s">
        <v>438</v>
      </c>
      <c r="H276" s="210">
        <v>48</v>
      </c>
      <c r="I276" s="211"/>
      <c r="J276" s="212">
        <f>ROUND(I276*H276,2)</f>
        <v>0</v>
      </c>
      <c r="K276" s="208" t="s">
        <v>142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439</v>
      </c>
      <c r="AT276" s="217" t="s">
        <v>128</v>
      </c>
      <c r="AU276" s="217" t="s">
        <v>80</v>
      </c>
      <c r="AY276" s="19" t="s">
        <v>125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134</v>
      </c>
      <c r="BK276" s="218">
        <f>ROUND(I276*H276,2)</f>
        <v>0</v>
      </c>
      <c r="BL276" s="19" t="s">
        <v>439</v>
      </c>
      <c r="BM276" s="217" t="s">
        <v>440</v>
      </c>
    </row>
    <row r="277" s="2" customFormat="1">
      <c r="A277" s="40"/>
      <c r="B277" s="41"/>
      <c r="C277" s="42"/>
      <c r="D277" s="219" t="s">
        <v>136</v>
      </c>
      <c r="E277" s="42"/>
      <c r="F277" s="220" t="s">
        <v>441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136</v>
      </c>
      <c r="AU277" s="19" t="s">
        <v>80</v>
      </c>
    </row>
    <row r="278" s="2" customFormat="1">
      <c r="A278" s="40"/>
      <c r="B278" s="41"/>
      <c r="C278" s="42"/>
      <c r="D278" s="224" t="s">
        <v>145</v>
      </c>
      <c r="E278" s="42"/>
      <c r="F278" s="225" t="s">
        <v>442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145</v>
      </c>
      <c r="AU278" s="19" t="s">
        <v>80</v>
      </c>
    </row>
    <row r="279" s="15" customFormat="1">
      <c r="A279" s="15"/>
      <c r="B279" s="258"/>
      <c r="C279" s="259"/>
      <c r="D279" s="219" t="s">
        <v>153</v>
      </c>
      <c r="E279" s="260" t="s">
        <v>19</v>
      </c>
      <c r="F279" s="261" t="s">
        <v>443</v>
      </c>
      <c r="G279" s="259"/>
      <c r="H279" s="260" t="s">
        <v>19</v>
      </c>
      <c r="I279" s="262"/>
      <c r="J279" s="259"/>
      <c r="K279" s="259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153</v>
      </c>
      <c r="AU279" s="267" t="s">
        <v>80</v>
      </c>
      <c r="AV279" s="15" t="s">
        <v>80</v>
      </c>
      <c r="AW279" s="15" t="s">
        <v>33</v>
      </c>
      <c r="AX279" s="15" t="s">
        <v>72</v>
      </c>
      <c r="AY279" s="267" t="s">
        <v>125</v>
      </c>
    </row>
    <row r="280" s="13" customFormat="1">
      <c r="A280" s="13"/>
      <c r="B280" s="226"/>
      <c r="C280" s="227"/>
      <c r="D280" s="219" t="s">
        <v>153</v>
      </c>
      <c r="E280" s="228" t="s">
        <v>19</v>
      </c>
      <c r="F280" s="229" t="s">
        <v>444</v>
      </c>
      <c r="G280" s="227"/>
      <c r="H280" s="230">
        <v>48</v>
      </c>
      <c r="I280" s="231"/>
      <c r="J280" s="227"/>
      <c r="K280" s="227"/>
      <c r="L280" s="232"/>
      <c r="M280" s="269"/>
      <c r="N280" s="270"/>
      <c r="O280" s="270"/>
      <c r="P280" s="270"/>
      <c r="Q280" s="270"/>
      <c r="R280" s="270"/>
      <c r="S280" s="270"/>
      <c r="T280" s="27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153</v>
      </c>
      <c r="AU280" s="236" t="s">
        <v>80</v>
      </c>
      <c r="AV280" s="13" t="s">
        <v>134</v>
      </c>
      <c r="AW280" s="13" t="s">
        <v>33</v>
      </c>
      <c r="AX280" s="13" t="s">
        <v>80</v>
      </c>
      <c r="AY280" s="236" t="s">
        <v>125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mIvfCkimnx6Ky2YaqzF9NVSaHPkfJcbCUZLR+C5KhVmhD3L2wIp28cmWnTbc8meeEHFkDvK/OsHmte9UMH6VZg==" hashValue="TeTMVykXEqxacX+QRGBtFabnCe3e5JT1ULp+GcMuBsRGVjGmujDoKfUCQaHBtK4b5owGMU9GSkPu0rm3Q0or/A==" algorithmName="SHA-512" password="CC35"/>
  <autoFilter ref="C90:K28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9" r:id="rId1" display="https://podminky.urs.cz/item/CS_URS_2024_02/949411122"/>
    <hyperlink ref="F102" r:id="rId2" display="https://podminky.urs.cz/item/CS_URS_2024_02/949411222"/>
    <hyperlink ref="F106" r:id="rId3" display="https://podminky.urs.cz/item/CS_URS_2024_02/949411822"/>
    <hyperlink ref="F109" r:id="rId4" display="https://podminky.urs.cz/item/CS_URS_2024_02/993121111"/>
    <hyperlink ref="F115" r:id="rId5" display="https://podminky.urs.cz/item/CS_URS_2024_02/997013154"/>
    <hyperlink ref="F118" r:id="rId6" display="https://podminky.urs.cz/item/CS_URS_2024_02/997013501"/>
    <hyperlink ref="F121" r:id="rId7" display="https://podminky.urs.cz/item/CS_URS_2024_02/997013509"/>
    <hyperlink ref="F125" r:id="rId8" display="https://podminky.urs.cz/item/CS_URS_2024_02/997013631"/>
    <hyperlink ref="F129" r:id="rId9" display="https://podminky.urs.cz/item/CS_URS_2024_02/998012043"/>
    <hyperlink ref="F134" r:id="rId10" display="https://podminky.urs.cz/item/CS_URS_2024_02/712340841"/>
    <hyperlink ref="F139" r:id="rId11" display="https://podminky.urs.cz/item/CS_URS_2024_02/712340844"/>
    <hyperlink ref="F143" r:id="rId12" display="https://podminky.urs.cz/item/CS_URS_2024_02/712341659"/>
    <hyperlink ref="F152" r:id="rId13" display="https://podminky.urs.cz/item/CS_URS_2024_02/712363357"/>
    <hyperlink ref="F157" r:id="rId14" display="https://podminky.urs.cz/item/CS_URS_2024_02/712363384"/>
    <hyperlink ref="F165" r:id="rId15" display="https://podminky.urs.cz/item/CS_URS_2024_02/712363551"/>
    <hyperlink ref="F174" r:id="rId16" display="https://podminky.urs.cz/item/CS_URS_2024_02/712363552"/>
    <hyperlink ref="F183" r:id="rId17" display="https://podminky.urs.cz/item/CS_URS_2024_02/712363801"/>
    <hyperlink ref="F186" r:id="rId18" display="https://podminky.urs.cz/item/CS_URS_2024_02/712391172"/>
    <hyperlink ref="F193" r:id="rId19" display="https://podminky.urs.cz/item/CS_URS_2024_02/998712213"/>
    <hyperlink ref="F197" r:id="rId20" display="https://podminky.urs.cz/item/CS_URS_2024_02/713140813"/>
    <hyperlink ref="F202" r:id="rId21" display="https://podminky.urs.cz/item/CS_URS_2024_02/713141152"/>
    <hyperlink ref="F209" r:id="rId22" display="https://podminky.urs.cz/item/CS_URS_2024_02/713141252"/>
    <hyperlink ref="F212" r:id="rId23" display="https://podminky.urs.cz/item/CS_URS_2024_02/998713213"/>
    <hyperlink ref="F216" r:id="rId24" display="https://podminky.urs.cz/item/CS_URS_2024_02/721210823"/>
    <hyperlink ref="F219" r:id="rId25" display="https://podminky.urs.cz/item/CS_URS_2024_02/721233213"/>
    <hyperlink ref="F224" r:id="rId26" display="https://podminky.urs.cz/item/CS_URS_2024_02/721279153"/>
    <hyperlink ref="F229" r:id="rId27" display="https://podminky.urs.cz/item/CS_URS_2024_02/998721213"/>
    <hyperlink ref="F233" r:id="rId28" display="https://podminky.urs.cz/item/CS_URS_2024_02/762341931"/>
    <hyperlink ref="F239" r:id="rId29" display="https://podminky.urs.cz/item/CS_URS_2024_02/762343911"/>
    <hyperlink ref="F249" r:id="rId30" display="https://podminky.urs.cz/item/CS_URS_2024_02/762395000"/>
    <hyperlink ref="F255" r:id="rId31" display="https://podminky.urs.cz/item/CS_URS_2024_02/998762213"/>
    <hyperlink ref="F259" r:id="rId32" display="https://podminky.urs.cz/item/CS_URS_2024_02/764002811"/>
    <hyperlink ref="F264" r:id="rId33" display="https://podminky.urs.cz/item/CS_URS_2024_02/764002841"/>
    <hyperlink ref="F269" r:id="rId34" display="https://podminky.urs.cz/item/CS_URS_2024_02/764002871"/>
    <hyperlink ref="F274" r:id="rId35" display="https://podminky.urs.cz/item/CS_URS_2024_02/998764213"/>
    <hyperlink ref="F278" r:id="rId36" display="https://podminky.urs.cz/item/CS_URS_2024_02/HZS12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 xml:space="preserve">Dům s byty zvláštního určení Severní 5, 360 01  Karlovy Vary - stavební úpravy střechy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445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ROUND((SUM(BE86:BE186)),  2)</f>
        <v>0</v>
      </c>
      <c r="G33" s="40"/>
      <c r="H33" s="40"/>
      <c r="I33" s="150">
        <v>0.20999999999999999</v>
      </c>
      <c r="J33" s="149">
        <f>ROUND(((SUM(BE86:BE186))*I33),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ROUND((SUM(BF86:BF186)),  2)</f>
        <v>0</v>
      </c>
      <c r="G34" s="40"/>
      <c r="H34" s="40"/>
      <c r="I34" s="150">
        <v>0.12</v>
      </c>
      <c r="J34" s="149">
        <f>ROUND(((SUM(BF86:BF186))*I34),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ROUND((SUM(BG86:BG186)),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ROUND((SUM(BH86:BH186)),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ROUND((SUM(BI86:BI186)),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 xml:space="preserve">Dům s byty zvláštního určení Severní 5, 360 01  Karlovy Vary - stavební úpravy střechy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Severní 5, Karlovy Vary</v>
      </c>
      <c r="G52" s="42"/>
      <c r="H52" s="42"/>
      <c r="I52" s="34" t="s">
        <v>23</v>
      </c>
      <c r="J52" s="74" t="str">
        <f>IF(J12="","",J12)</f>
        <v>11. 8. 2024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Městské zařízení sociálních služeb,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103</v>
      </c>
      <c r="E62" s="170"/>
      <c r="F62" s="170"/>
      <c r="G62" s="170"/>
      <c r="H62" s="170"/>
      <c r="I62" s="170"/>
      <c r="J62" s="171">
        <f>J102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446</v>
      </c>
      <c r="E64" s="176"/>
      <c r="F64" s="176"/>
      <c r="G64" s="176"/>
      <c r="H64" s="176"/>
      <c r="I64" s="176"/>
      <c r="J64" s="177">
        <f>J114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447</v>
      </c>
      <c r="E65" s="176"/>
      <c r="F65" s="176"/>
      <c r="G65" s="176"/>
      <c r="H65" s="176"/>
      <c r="I65" s="176"/>
      <c r="J65" s="177">
        <f>J163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109</v>
      </c>
      <c r="E66" s="170"/>
      <c r="F66" s="170"/>
      <c r="G66" s="170"/>
      <c r="H66" s="170"/>
      <c r="I66" s="170"/>
      <c r="J66" s="171">
        <f>J176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2" t="str">
        <f>E7</f>
        <v xml:space="preserve">Dům s byty zvláštního určení Severní 5, 360 01  Karlovy Vary - stavební úpravy střechy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02 - Vzduchotechnika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Severní 5, Karlovy Vary</v>
      </c>
      <c r="G80" s="42"/>
      <c r="H80" s="42"/>
      <c r="I80" s="34" t="s">
        <v>23</v>
      </c>
      <c r="J80" s="74" t="str">
        <f>IF(J12="","",J12)</f>
        <v>11. 8. 2024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Městské zařízení sociálních služeb, p.o.</v>
      </c>
      <c r="G82" s="42"/>
      <c r="H82" s="42"/>
      <c r="I82" s="34" t="s">
        <v>31</v>
      </c>
      <c r="J82" s="38" t="str">
        <f>E21</f>
        <v>Ing. Roman Gajdoš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Bc. Martin Frous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111</v>
      </c>
      <c r="D85" s="182" t="s">
        <v>57</v>
      </c>
      <c r="E85" s="182" t="s">
        <v>53</v>
      </c>
      <c r="F85" s="182" t="s">
        <v>54</v>
      </c>
      <c r="G85" s="182" t="s">
        <v>112</v>
      </c>
      <c r="H85" s="182" t="s">
        <v>113</v>
      </c>
      <c r="I85" s="182" t="s">
        <v>114</v>
      </c>
      <c r="J85" s="182" t="s">
        <v>96</v>
      </c>
      <c r="K85" s="183" t="s">
        <v>115</v>
      </c>
      <c r="L85" s="184"/>
      <c r="M85" s="94" t="s">
        <v>19</v>
      </c>
      <c r="N85" s="95" t="s">
        <v>42</v>
      </c>
      <c r="O85" s="95" t="s">
        <v>116</v>
      </c>
      <c r="P85" s="95" t="s">
        <v>117</v>
      </c>
      <c r="Q85" s="95" t="s">
        <v>118</v>
      </c>
      <c r="R85" s="95" t="s">
        <v>119</v>
      </c>
      <c r="S85" s="95" t="s">
        <v>120</v>
      </c>
      <c r="T85" s="96" t="s">
        <v>121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122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P87+P102+P176</f>
        <v>0</v>
      </c>
      <c r="Q86" s="98"/>
      <c r="R86" s="187">
        <f>R87+R102+R176</f>
        <v>160.31654</v>
      </c>
      <c r="S86" s="98"/>
      <c r="T86" s="188">
        <f>T87+T102+T176</f>
        <v>0.24368000000000001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97</v>
      </c>
      <c r="BK86" s="189">
        <f>BK87+BK102+BK176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123</v>
      </c>
      <c r="F87" s="193" t="s">
        <v>124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125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169</v>
      </c>
      <c r="F88" s="204" t="s">
        <v>170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SUM(P89:P101)</f>
        <v>0</v>
      </c>
      <c r="Q88" s="198"/>
      <c r="R88" s="199">
        <f>SUM(R89:R101)</f>
        <v>0</v>
      </c>
      <c r="S88" s="198"/>
      <c r="T88" s="200">
        <f>SUM(T89:T101)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125</v>
      </c>
      <c r="BK88" s="203">
        <f>SUM(BK89:BK101)</f>
        <v>0</v>
      </c>
    </row>
    <row r="89" s="2" customFormat="1" ht="24.15" customHeight="1">
      <c r="A89" s="40"/>
      <c r="B89" s="41"/>
      <c r="C89" s="206" t="s">
        <v>80</v>
      </c>
      <c r="D89" s="206" t="s">
        <v>128</v>
      </c>
      <c r="E89" s="207" t="s">
        <v>448</v>
      </c>
      <c r="F89" s="208" t="s">
        <v>449</v>
      </c>
      <c r="G89" s="209" t="s">
        <v>173</v>
      </c>
      <c r="H89" s="210">
        <v>0.244</v>
      </c>
      <c r="I89" s="211"/>
      <c r="J89" s="212">
        <f>ROUND(I89*H89,2)</f>
        <v>0</v>
      </c>
      <c r="K89" s="208" t="s">
        <v>142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133</v>
      </c>
      <c r="AT89" s="217" t="s">
        <v>128</v>
      </c>
      <c r="AU89" s="217" t="s">
        <v>134</v>
      </c>
      <c r="AY89" s="19" t="s">
        <v>125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134</v>
      </c>
      <c r="BK89" s="218">
        <f>ROUND(I89*H89,2)</f>
        <v>0</v>
      </c>
      <c r="BL89" s="19" t="s">
        <v>133</v>
      </c>
      <c r="BM89" s="217" t="s">
        <v>450</v>
      </c>
    </row>
    <row r="90" s="2" customFormat="1">
      <c r="A90" s="40"/>
      <c r="B90" s="41"/>
      <c r="C90" s="42"/>
      <c r="D90" s="219" t="s">
        <v>136</v>
      </c>
      <c r="E90" s="42"/>
      <c r="F90" s="220" t="s">
        <v>451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134</v>
      </c>
    </row>
    <row r="91" s="2" customFormat="1">
      <c r="A91" s="40"/>
      <c r="B91" s="41"/>
      <c r="C91" s="42"/>
      <c r="D91" s="224" t="s">
        <v>145</v>
      </c>
      <c r="E91" s="42"/>
      <c r="F91" s="225" t="s">
        <v>452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145</v>
      </c>
      <c r="AU91" s="19" t="s">
        <v>134</v>
      </c>
    </row>
    <row r="92" s="2" customFormat="1" ht="24.15" customHeight="1">
      <c r="A92" s="40"/>
      <c r="B92" s="41"/>
      <c r="C92" s="206" t="s">
        <v>134</v>
      </c>
      <c r="D92" s="206" t="s">
        <v>128</v>
      </c>
      <c r="E92" s="207" t="s">
        <v>178</v>
      </c>
      <c r="F92" s="208" t="s">
        <v>179</v>
      </c>
      <c r="G92" s="209" t="s">
        <v>173</v>
      </c>
      <c r="H92" s="210">
        <v>0.244</v>
      </c>
      <c r="I92" s="211"/>
      <c r="J92" s="212">
        <f>ROUND(I92*H92,2)</f>
        <v>0</v>
      </c>
      <c r="K92" s="208" t="s">
        <v>142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133</v>
      </c>
      <c r="AT92" s="217" t="s">
        <v>128</v>
      </c>
      <c r="AU92" s="217" t="s">
        <v>134</v>
      </c>
      <c r="AY92" s="19" t="s">
        <v>125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134</v>
      </c>
      <c r="BK92" s="218">
        <f>ROUND(I92*H92,2)</f>
        <v>0</v>
      </c>
      <c r="BL92" s="19" t="s">
        <v>133</v>
      </c>
      <c r="BM92" s="217" t="s">
        <v>453</v>
      </c>
    </row>
    <row r="93" s="2" customFormat="1">
      <c r="A93" s="40"/>
      <c r="B93" s="41"/>
      <c r="C93" s="42"/>
      <c r="D93" s="219" t="s">
        <v>136</v>
      </c>
      <c r="E93" s="42"/>
      <c r="F93" s="220" t="s">
        <v>181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134</v>
      </c>
    </row>
    <row r="94" s="2" customFormat="1">
      <c r="A94" s="40"/>
      <c r="B94" s="41"/>
      <c r="C94" s="42"/>
      <c r="D94" s="224" t="s">
        <v>145</v>
      </c>
      <c r="E94" s="42"/>
      <c r="F94" s="225" t="s">
        <v>182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145</v>
      </c>
      <c r="AU94" s="19" t="s">
        <v>134</v>
      </c>
    </row>
    <row r="95" s="2" customFormat="1" ht="24.15" customHeight="1">
      <c r="A95" s="40"/>
      <c r="B95" s="41"/>
      <c r="C95" s="206" t="s">
        <v>147</v>
      </c>
      <c r="D95" s="206" t="s">
        <v>128</v>
      </c>
      <c r="E95" s="207" t="s">
        <v>184</v>
      </c>
      <c r="F95" s="208" t="s">
        <v>185</v>
      </c>
      <c r="G95" s="209" t="s">
        <v>173</v>
      </c>
      <c r="H95" s="210">
        <v>7.0759999999999996</v>
      </c>
      <c r="I95" s="211"/>
      <c r="J95" s="212">
        <f>ROUND(I95*H95,2)</f>
        <v>0</v>
      </c>
      <c r="K95" s="208" t="s">
        <v>142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133</v>
      </c>
      <c r="AT95" s="217" t="s">
        <v>128</v>
      </c>
      <c r="AU95" s="217" t="s">
        <v>134</v>
      </c>
      <c r="AY95" s="19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134</v>
      </c>
      <c r="BK95" s="218">
        <f>ROUND(I95*H95,2)</f>
        <v>0</v>
      </c>
      <c r="BL95" s="19" t="s">
        <v>133</v>
      </c>
      <c r="BM95" s="217" t="s">
        <v>454</v>
      </c>
    </row>
    <row r="96" s="2" customFormat="1">
      <c r="A96" s="40"/>
      <c r="B96" s="41"/>
      <c r="C96" s="42"/>
      <c r="D96" s="219" t="s">
        <v>136</v>
      </c>
      <c r="E96" s="42"/>
      <c r="F96" s="220" t="s">
        <v>187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136</v>
      </c>
      <c r="AU96" s="19" t="s">
        <v>134</v>
      </c>
    </row>
    <row r="97" s="2" customFormat="1">
      <c r="A97" s="40"/>
      <c r="B97" s="41"/>
      <c r="C97" s="42"/>
      <c r="D97" s="224" t="s">
        <v>145</v>
      </c>
      <c r="E97" s="42"/>
      <c r="F97" s="225" t="s">
        <v>188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145</v>
      </c>
      <c r="AU97" s="19" t="s">
        <v>134</v>
      </c>
    </row>
    <row r="98" s="13" customFormat="1">
      <c r="A98" s="13"/>
      <c r="B98" s="226"/>
      <c r="C98" s="227"/>
      <c r="D98" s="219" t="s">
        <v>153</v>
      </c>
      <c r="E98" s="228" t="s">
        <v>19</v>
      </c>
      <c r="F98" s="229" t="s">
        <v>455</v>
      </c>
      <c r="G98" s="227"/>
      <c r="H98" s="230">
        <v>7.0759999999999996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153</v>
      </c>
      <c r="AU98" s="236" t="s">
        <v>134</v>
      </c>
      <c r="AV98" s="13" t="s">
        <v>134</v>
      </c>
      <c r="AW98" s="13" t="s">
        <v>33</v>
      </c>
      <c r="AX98" s="13" t="s">
        <v>80</v>
      </c>
      <c r="AY98" s="236" t="s">
        <v>125</v>
      </c>
    </row>
    <row r="99" s="2" customFormat="1" ht="24.15" customHeight="1">
      <c r="A99" s="40"/>
      <c r="B99" s="41"/>
      <c r="C99" s="206" t="s">
        <v>133</v>
      </c>
      <c r="D99" s="206" t="s">
        <v>128</v>
      </c>
      <c r="E99" s="207" t="s">
        <v>456</v>
      </c>
      <c r="F99" s="208" t="s">
        <v>457</v>
      </c>
      <c r="G99" s="209" t="s">
        <v>173</v>
      </c>
      <c r="H99" s="210">
        <v>0.244</v>
      </c>
      <c r="I99" s="211"/>
      <c r="J99" s="212">
        <f>ROUND(I99*H99,2)</f>
        <v>0</v>
      </c>
      <c r="K99" s="208" t="s">
        <v>142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133</v>
      </c>
      <c r="AT99" s="217" t="s">
        <v>128</v>
      </c>
      <c r="AU99" s="217" t="s">
        <v>134</v>
      </c>
      <c r="AY99" s="19" t="s">
        <v>125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134</v>
      </c>
      <c r="BK99" s="218">
        <f>ROUND(I99*H99,2)</f>
        <v>0</v>
      </c>
      <c r="BL99" s="19" t="s">
        <v>133</v>
      </c>
      <c r="BM99" s="217" t="s">
        <v>458</v>
      </c>
    </row>
    <row r="100" s="2" customFormat="1">
      <c r="A100" s="40"/>
      <c r="B100" s="41"/>
      <c r="C100" s="42"/>
      <c r="D100" s="219" t="s">
        <v>136</v>
      </c>
      <c r="E100" s="42"/>
      <c r="F100" s="220" t="s">
        <v>459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136</v>
      </c>
      <c r="AU100" s="19" t="s">
        <v>134</v>
      </c>
    </row>
    <row r="101" s="2" customFormat="1">
      <c r="A101" s="40"/>
      <c r="B101" s="41"/>
      <c r="C101" s="42"/>
      <c r="D101" s="224" t="s">
        <v>145</v>
      </c>
      <c r="E101" s="42"/>
      <c r="F101" s="225" t="s">
        <v>460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145</v>
      </c>
      <c r="AU101" s="19" t="s">
        <v>134</v>
      </c>
    </row>
    <row r="102" s="12" customFormat="1" ht="25.92" customHeight="1">
      <c r="A102" s="12"/>
      <c r="B102" s="190"/>
      <c r="C102" s="191"/>
      <c r="D102" s="192" t="s">
        <v>71</v>
      </c>
      <c r="E102" s="193" t="s">
        <v>203</v>
      </c>
      <c r="F102" s="193" t="s">
        <v>204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P103+P114+P163</f>
        <v>0</v>
      </c>
      <c r="Q102" s="198"/>
      <c r="R102" s="199">
        <f>R103+R114+R163</f>
        <v>160.31654</v>
      </c>
      <c r="S102" s="198"/>
      <c r="T102" s="200">
        <f>T103+T114+T163</f>
        <v>0.24368000000000001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134</v>
      </c>
      <c r="AT102" s="202" t="s">
        <v>71</v>
      </c>
      <c r="AU102" s="202" t="s">
        <v>72</v>
      </c>
      <c r="AY102" s="201" t="s">
        <v>125</v>
      </c>
      <c r="BK102" s="203">
        <f>BK103+BK114+BK163</f>
        <v>0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303</v>
      </c>
      <c r="F103" s="204" t="s">
        <v>304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SUM(P104:P113)</f>
        <v>0</v>
      </c>
      <c r="Q103" s="198"/>
      <c r="R103" s="199">
        <f>SUM(R104:R113)</f>
        <v>0.049439999999999998</v>
      </c>
      <c r="S103" s="198"/>
      <c r="T103" s="200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134</v>
      </c>
      <c r="AT103" s="202" t="s">
        <v>71</v>
      </c>
      <c r="AU103" s="202" t="s">
        <v>80</v>
      </c>
      <c r="AY103" s="201" t="s">
        <v>125</v>
      </c>
      <c r="BK103" s="203">
        <f>SUM(BK104:BK113)</f>
        <v>0</v>
      </c>
    </row>
    <row r="104" s="2" customFormat="1" ht="24.15" customHeight="1">
      <c r="A104" s="40"/>
      <c r="B104" s="41"/>
      <c r="C104" s="206" t="s">
        <v>160</v>
      </c>
      <c r="D104" s="206" t="s">
        <v>128</v>
      </c>
      <c r="E104" s="207" t="s">
        <v>461</v>
      </c>
      <c r="F104" s="208" t="s">
        <v>462</v>
      </c>
      <c r="G104" s="209" t="s">
        <v>210</v>
      </c>
      <c r="H104" s="210">
        <v>16</v>
      </c>
      <c r="I104" s="211"/>
      <c r="J104" s="212">
        <f>ROUND(I104*H104,2)</f>
        <v>0</v>
      </c>
      <c r="K104" s="208" t="s">
        <v>142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0.00036000000000000002</v>
      </c>
      <c r="R104" s="215">
        <f>Q104*H104</f>
        <v>0.0057600000000000004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211</v>
      </c>
      <c r="AT104" s="217" t="s">
        <v>128</v>
      </c>
      <c r="AU104" s="217" t="s">
        <v>134</v>
      </c>
      <c r="AY104" s="19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134</v>
      </c>
      <c r="BK104" s="218">
        <f>ROUND(I104*H104,2)</f>
        <v>0</v>
      </c>
      <c r="BL104" s="19" t="s">
        <v>211</v>
      </c>
      <c r="BM104" s="217" t="s">
        <v>463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464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134</v>
      </c>
    </row>
    <row r="106" s="2" customFormat="1">
      <c r="A106" s="40"/>
      <c r="B106" s="41"/>
      <c r="C106" s="42"/>
      <c r="D106" s="224" t="s">
        <v>145</v>
      </c>
      <c r="E106" s="42"/>
      <c r="F106" s="225" t="s">
        <v>465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145</v>
      </c>
      <c r="AU106" s="19" t="s">
        <v>134</v>
      </c>
    </row>
    <row r="107" s="2" customFormat="1" ht="24.15" customHeight="1">
      <c r="A107" s="40"/>
      <c r="B107" s="41"/>
      <c r="C107" s="248" t="s">
        <v>126</v>
      </c>
      <c r="D107" s="248" t="s">
        <v>229</v>
      </c>
      <c r="E107" s="249" t="s">
        <v>466</v>
      </c>
      <c r="F107" s="250" t="s">
        <v>467</v>
      </c>
      <c r="G107" s="251" t="s">
        <v>210</v>
      </c>
      <c r="H107" s="252">
        <v>16.800000000000001</v>
      </c>
      <c r="I107" s="253"/>
      <c r="J107" s="254">
        <f>ROUND(I107*H107,2)</f>
        <v>0</v>
      </c>
      <c r="K107" s="250" t="s">
        <v>142</v>
      </c>
      <c r="L107" s="255"/>
      <c r="M107" s="256" t="s">
        <v>19</v>
      </c>
      <c r="N107" s="257" t="s">
        <v>44</v>
      </c>
      <c r="O107" s="86"/>
      <c r="P107" s="215">
        <f>O107*H107</f>
        <v>0</v>
      </c>
      <c r="Q107" s="215">
        <v>0.0025999999999999999</v>
      </c>
      <c r="R107" s="215">
        <f>Q107*H107</f>
        <v>0.043679999999999997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232</v>
      </c>
      <c r="AT107" s="217" t="s">
        <v>229</v>
      </c>
      <c r="AU107" s="217" t="s">
        <v>134</v>
      </c>
      <c r="AY107" s="19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134</v>
      </c>
      <c r="BK107" s="218">
        <f>ROUND(I107*H107,2)</f>
        <v>0</v>
      </c>
      <c r="BL107" s="19" t="s">
        <v>211</v>
      </c>
      <c r="BM107" s="217" t="s">
        <v>468</v>
      </c>
    </row>
    <row r="108" s="2" customFormat="1">
      <c r="A108" s="40"/>
      <c r="B108" s="41"/>
      <c r="C108" s="42"/>
      <c r="D108" s="219" t="s">
        <v>136</v>
      </c>
      <c r="E108" s="42"/>
      <c r="F108" s="220" t="s">
        <v>467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134</v>
      </c>
    </row>
    <row r="109" s="13" customFormat="1">
      <c r="A109" s="13"/>
      <c r="B109" s="226"/>
      <c r="C109" s="227"/>
      <c r="D109" s="219" t="s">
        <v>153</v>
      </c>
      <c r="E109" s="228" t="s">
        <v>19</v>
      </c>
      <c r="F109" s="229" t="s">
        <v>211</v>
      </c>
      <c r="G109" s="227"/>
      <c r="H109" s="230">
        <v>16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153</v>
      </c>
      <c r="AU109" s="236" t="s">
        <v>134</v>
      </c>
      <c r="AV109" s="13" t="s">
        <v>134</v>
      </c>
      <c r="AW109" s="13" t="s">
        <v>33</v>
      </c>
      <c r="AX109" s="13" t="s">
        <v>80</v>
      </c>
      <c r="AY109" s="236" t="s">
        <v>125</v>
      </c>
    </row>
    <row r="110" s="13" customFormat="1">
      <c r="A110" s="13"/>
      <c r="B110" s="226"/>
      <c r="C110" s="227"/>
      <c r="D110" s="219" t="s">
        <v>153</v>
      </c>
      <c r="E110" s="227"/>
      <c r="F110" s="229" t="s">
        <v>469</v>
      </c>
      <c r="G110" s="227"/>
      <c r="H110" s="230">
        <v>16.800000000000001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153</v>
      </c>
      <c r="AU110" s="236" t="s">
        <v>134</v>
      </c>
      <c r="AV110" s="13" t="s">
        <v>134</v>
      </c>
      <c r="AW110" s="13" t="s">
        <v>4</v>
      </c>
      <c r="AX110" s="13" t="s">
        <v>80</v>
      </c>
      <c r="AY110" s="236" t="s">
        <v>125</v>
      </c>
    </row>
    <row r="111" s="2" customFormat="1" ht="24.15" customHeight="1">
      <c r="A111" s="40"/>
      <c r="B111" s="41"/>
      <c r="C111" s="206" t="s">
        <v>177</v>
      </c>
      <c r="D111" s="206" t="s">
        <v>128</v>
      </c>
      <c r="E111" s="207" t="s">
        <v>470</v>
      </c>
      <c r="F111" s="208" t="s">
        <v>471</v>
      </c>
      <c r="G111" s="209" t="s">
        <v>299</v>
      </c>
      <c r="H111" s="268"/>
      <c r="I111" s="211"/>
      <c r="J111" s="212">
        <f>ROUND(I111*H111,2)</f>
        <v>0</v>
      </c>
      <c r="K111" s="208" t="s">
        <v>142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211</v>
      </c>
      <c r="AT111" s="217" t="s">
        <v>128</v>
      </c>
      <c r="AU111" s="217" t="s">
        <v>134</v>
      </c>
      <c r="AY111" s="19" t="s">
        <v>125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134</v>
      </c>
      <c r="BK111" s="218">
        <f>ROUND(I111*H111,2)</f>
        <v>0</v>
      </c>
      <c r="BL111" s="19" t="s">
        <v>211</v>
      </c>
      <c r="BM111" s="217" t="s">
        <v>472</v>
      </c>
    </row>
    <row r="112" s="2" customFormat="1">
      <c r="A112" s="40"/>
      <c r="B112" s="41"/>
      <c r="C112" s="42"/>
      <c r="D112" s="219" t="s">
        <v>136</v>
      </c>
      <c r="E112" s="42"/>
      <c r="F112" s="220" t="s">
        <v>473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134</v>
      </c>
    </row>
    <row r="113" s="2" customFormat="1">
      <c r="A113" s="40"/>
      <c r="B113" s="41"/>
      <c r="C113" s="42"/>
      <c r="D113" s="224" t="s">
        <v>145</v>
      </c>
      <c r="E113" s="42"/>
      <c r="F113" s="225" t="s">
        <v>474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145</v>
      </c>
      <c r="AU113" s="19" t="s">
        <v>134</v>
      </c>
    </row>
    <row r="114" s="12" customFormat="1" ht="22.8" customHeight="1">
      <c r="A114" s="12"/>
      <c r="B114" s="190"/>
      <c r="C114" s="191"/>
      <c r="D114" s="192" t="s">
        <v>71</v>
      </c>
      <c r="E114" s="204" t="s">
        <v>475</v>
      </c>
      <c r="F114" s="204" t="s">
        <v>83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SUM(P115:P162)</f>
        <v>0</v>
      </c>
      <c r="Q114" s="198"/>
      <c r="R114" s="199">
        <f>SUM(R115:R162)</f>
        <v>0.25590000000000002</v>
      </c>
      <c r="S114" s="198"/>
      <c r="T114" s="200">
        <f>SUM(T115:T162)</f>
        <v>0.24368000000000001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134</v>
      </c>
      <c r="AT114" s="202" t="s">
        <v>71</v>
      </c>
      <c r="AU114" s="202" t="s">
        <v>80</v>
      </c>
      <c r="AY114" s="201" t="s">
        <v>125</v>
      </c>
      <c r="BK114" s="203">
        <f>SUM(BK115:BK162)</f>
        <v>0</v>
      </c>
    </row>
    <row r="115" s="2" customFormat="1" ht="24.15" customHeight="1">
      <c r="A115" s="40"/>
      <c r="B115" s="41"/>
      <c r="C115" s="206" t="s">
        <v>183</v>
      </c>
      <c r="D115" s="206" t="s">
        <v>128</v>
      </c>
      <c r="E115" s="207" t="s">
        <v>476</v>
      </c>
      <c r="F115" s="208" t="s">
        <v>477</v>
      </c>
      <c r="G115" s="209" t="s">
        <v>131</v>
      </c>
      <c r="H115" s="210">
        <v>15</v>
      </c>
      <c r="I115" s="211"/>
      <c r="J115" s="212">
        <f>ROUND(I115*H115,2)</f>
        <v>0</v>
      </c>
      <c r="K115" s="208" t="s">
        <v>142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211</v>
      </c>
      <c r="AT115" s="217" t="s">
        <v>128</v>
      </c>
      <c r="AU115" s="217" t="s">
        <v>134</v>
      </c>
      <c r="AY115" s="19" t="s">
        <v>125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134</v>
      </c>
      <c r="BK115" s="218">
        <f>ROUND(I115*H115,2)</f>
        <v>0</v>
      </c>
      <c r="BL115" s="19" t="s">
        <v>211</v>
      </c>
      <c r="BM115" s="217" t="s">
        <v>478</v>
      </c>
    </row>
    <row r="116" s="2" customFormat="1">
      <c r="A116" s="40"/>
      <c r="B116" s="41"/>
      <c r="C116" s="42"/>
      <c r="D116" s="219" t="s">
        <v>136</v>
      </c>
      <c r="E116" s="42"/>
      <c r="F116" s="220" t="s">
        <v>479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134</v>
      </c>
    </row>
    <row r="117" s="2" customFormat="1">
      <c r="A117" s="40"/>
      <c r="B117" s="41"/>
      <c r="C117" s="42"/>
      <c r="D117" s="224" t="s">
        <v>145</v>
      </c>
      <c r="E117" s="42"/>
      <c r="F117" s="225" t="s">
        <v>480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145</v>
      </c>
      <c r="AU117" s="19" t="s">
        <v>134</v>
      </c>
    </row>
    <row r="118" s="2" customFormat="1" ht="33" customHeight="1">
      <c r="A118" s="40"/>
      <c r="B118" s="41"/>
      <c r="C118" s="248" t="s">
        <v>137</v>
      </c>
      <c r="D118" s="248" t="s">
        <v>229</v>
      </c>
      <c r="E118" s="249" t="s">
        <v>481</v>
      </c>
      <c r="F118" s="250" t="s">
        <v>482</v>
      </c>
      <c r="G118" s="251" t="s">
        <v>131</v>
      </c>
      <c r="H118" s="252">
        <v>15</v>
      </c>
      <c r="I118" s="253"/>
      <c r="J118" s="254">
        <f>ROUND(I118*H118,2)</f>
        <v>0</v>
      </c>
      <c r="K118" s="250" t="s">
        <v>142</v>
      </c>
      <c r="L118" s="255"/>
      <c r="M118" s="256" t="s">
        <v>19</v>
      </c>
      <c r="N118" s="257" t="s">
        <v>44</v>
      </c>
      <c r="O118" s="86"/>
      <c r="P118" s="215">
        <f>O118*H118</f>
        <v>0</v>
      </c>
      <c r="Q118" s="215">
        <v>0.0055999999999999999</v>
      </c>
      <c r="R118" s="215">
        <f>Q118*H118</f>
        <v>0.084000000000000005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232</v>
      </c>
      <c r="AT118" s="217" t="s">
        <v>229</v>
      </c>
      <c r="AU118" s="217" t="s">
        <v>134</v>
      </c>
      <c r="AY118" s="19" t="s">
        <v>125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134</v>
      </c>
      <c r="BK118" s="218">
        <f>ROUND(I118*H118,2)</f>
        <v>0</v>
      </c>
      <c r="BL118" s="19" t="s">
        <v>211</v>
      </c>
      <c r="BM118" s="217" t="s">
        <v>483</v>
      </c>
    </row>
    <row r="119" s="2" customFormat="1">
      <c r="A119" s="40"/>
      <c r="B119" s="41"/>
      <c r="C119" s="42"/>
      <c r="D119" s="219" t="s">
        <v>136</v>
      </c>
      <c r="E119" s="42"/>
      <c r="F119" s="220" t="s">
        <v>482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134</v>
      </c>
    </row>
    <row r="120" s="2" customFormat="1" ht="24.15" customHeight="1">
      <c r="A120" s="40"/>
      <c r="B120" s="41"/>
      <c r="C120" s="206" t="s">
        <v>197</v>
      </c>
      <c r="D120" s="206" t="s">
        <v>128</v>
      </c>
      <c r="E120" s="207" t="s">
        <v>484</v>
      </c>
      <c r="F120" s="208" t="s">
        <v>485</v>
      </c>
      <c r="G120" s="209" t="s">
        <v>131</v>
      </c>
      <c r="H120" s="210">
        <v>8</v>
      </c>
      <c r="I120" s="211"/>
      <c r="J120" s="212">
        <f>ROUND(I120*H120,2)</f>
        <v>0</v>
      </c>
      <c r="K120" s="208" t="s">
        <v>142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0.0089999999999999993</v>
      </c>
      <c r="T120" s="216">
        <f>S120*H120</f>
        <v>0.071999999999999995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211</v>
      </c>
      <c r="AT120" s="217" t="s">
        <v>128</v>
      </c>
      <c r="AU120" s="217" t="s">
        <v>134</v>
      </c>
      <c r="AY120" s="19" t="s">
        <v>125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134</v>
      </c>
      <c r="BK120" s="218">
        <f>ROUND(I120*H120,2)</f>
        <v>0</v>
      </c>
      <c r="BL120" s="19" t="s">
        <v>211</v>
      </c>
      <c r="BM120" s="217" t="s">
        <v>486</v>
      </c>
    </row>
    <row r="121" s="2" customFormat="1">
      <c r="A121" s="40"/>
      <c r="B121" s="41"/>
      <c r="C121" s="42"/>
      <c r="D121" s="219" t="s">
        <v>136</v>
      </c>
      <c r="E121" s="42"/>
      <c r="F121" s="220" t="s">
        <v>487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136</v>
      </c>
      <c r="AU121" s="19" t="s">
        <v>134</v>
      </c>
    </row>
    <row r="122" s="2" customFormat="1">
      <c r="A122" s="40"/>
      <c r="B122" s="41"/>
      <c r="C122" s="42"/>
      <c r="D122" s="224" t="s">
        <v>145</v>
      </c>
      <c r="E122" s="42"/>
      <c r="F122" s="225" t="s">
        <v>488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145</v>
      </c>
      <c r="AU122" s="19" t="s">
        <v>134</v>
      </c>
    </row>
    <row r="123" s="15" customFormat="1">
      <c r="A123" s="15"/>
      <c r="B123" s="258"/>
      <c r="C123" s="259"/>
      <c r="D123" s="219" t="s">
        <v>153</v>
      </c>
      <c r="E123" s="260" t="s">
        <v>19</v>
      </c>
      <c r="F123" s="261" t="s">
        <v>489</v>
      </c>
      <c r="G123" s="259"/>
      <c r="H123" s="260" t="s">
        <v>19</v>
      </c>
      <c r="I123" s="262"/>
      <c r="J123" s="259"/>
      <c r="K123" s="259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153</v>
      </c>
      <c r="AU123" s="267" t="s">
        <v>134</v>
      </c>
      <c r="AV123" s="15" t="s">
        <v>80</v>
      </c>
      <c r="AW123" s="15" t="s">
        <v>33</v>
      </c>
      <c r="AX123" s="15" t="s">
        <v>72</v>
      </c>
      <c r="AY123" s="267" t="s">
        <v>125</v>
      </c>
    </row>
    <row r="124" s="13" customFormat="1">
      <c r="A124" s="13"/>
      <c r="B124" s="226"/>
      <c r="C124" s="227"/>
      <c r="D124" s="219" t="s">
        <v>153</v>
      </c>
      <c r="E124" s="228" t="s">
        <v>19</v>
      </c>
      <c r="F124" s="229" t="s">
        <v>183</v>
      </c>
      <c r="G124" s="227"/>
      <c r="H124" s="230">
        <v>8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153</v>
      </c>
      <c r="AU124" s="236" t="s">
        <v>134</v>
      </c>
      <c r="AV124" s="13" t="s">
        <v>134</v>
      </c>
      <c r="AW124" s="13" t="s">
        <v>33</v>
      </c>
      <c r="AX124" s="13" t="s">
        <v>80</v>
      </c>
      <c r="AY124" s="236" t="s">
        <v>125</v>
      </c>
    </row>
    <row r="125" s="2" customFormat="1" ht="24.15" customHeight="1">
      <c r="A125" s="40"/>
      <c r="B125" s="41"/>
      <c r="C125" s="206" t="s">
        <v>207</v>
      </c>
      <c r="D125" s="206" t="s">
        <v>128</v>
      </c>
      <c r="E125" s="207" t="s">
        <v>490</v>
      </c>
      <c r="F125" s="208" t="s">
        <v>491</v>
      </c>
      <c r="G125" s="209" t="s">
        <v>131</v>
      </c>
      <c r="H125" s="210">
        <v>15</v>
      </c>
      <c r="I125" s="211"/>
      <c r="J125" s="212">
        <f>ROUND(I125*H125,2)</f>
        <v>0</v>
      </c>
      <c r="K125" s="208" t="s">
        <v>142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211</v>
      </c>
      <c r="AT125" s="217" t="s">
        <v>128</v>
      </c>
      <c r="AU125" s="217" t="s">
        <v>134</v>
      </c>
      <c r="AY125" s="19" t="s">
        <v>125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134</v>
      </c>
      <c r="BK125" s="218">
        <f>ROUND(I125*H125,2)</f>
        <v>0</v>
      </c>
      <c r="BL125" s="19" t="s">
        <v>211</v>
      </c>
      <c r="BM125" s="217" t="s">
        <v>492</v>
      </c>
    </row>
    <row r="126" s="2" customFormat="1">
      <c r="A126" s="40"/>
      <c r="B126" s="41"/>
      <c r="C126" s="42"/>
      <c r="D126" s="219" t="s">
        <v>136</v>
      </c>
      <c r="E126" s="42"/>
      <c r="F126" s="220" t="s">
        <v>493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134</v>
      </c>
    </row>
    <row r="127" s="2" customFormat="1">
      <c r="A127" s="40"/>
      <c r="B127" s="41"/>
      <c r="C127" s="42"/>
      <c r="D127" s="224" t="s">
        <v>145</v>
      </c>
      <c r="E127" s="42"/>
      <c r="F127" s="225" t="s">
        <v>494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145</v>
      </c>
      <c r="AU127" s="19" t="s">
        <v>134</v>
      </c>
    </row>
    <row r="128" s="2" customFormat="1" ht="16.5" customHeight="1">
      <c r="A128" s="40"/>
      <c r="B128" s="41"/>
      <c r="C128" s="248" t="s">
        <v>8</v>
      </c>
      <c r="D128" s="248" t="s">
        <v>229</v>
      </c>
      <c r="E128" s="249" t="s">
        <v>495</v>
      </c>
      <c r="F128" s="250" t="s">
        <v>496</v>
      </c>
      <c r="G128" s="251" t="s">
        <v>131</v>
      </c>
      <c r="H128" s="252">
        <v>15</v>
      </c>
      <c r="I128" s="253"/>
      <c r="J128" s="254">
        <f>ROUND(I128*H128,2)</f>
        <v>0</v>
      </c>
      <c r="K128" s="250" t="s">
        <v>132</v>
      </c>
      <c r="L128" s="255"/>
      <c r="M128" s="256" t="s">
        <v>19</v>
      </c>
      <c r="N128" s="257" t="s">
        <v>44</v>
      </c>
      <c r="O128" s="86"/>
      <c r="P128" s="215">
        <f>O128*H128</f>
        <v>0</v>
      </c>
      <c r="Q128" s="215">
        <v>0.0068999999999999999</v>
      </c>
      <c r="R128" s="215">
        <f>Q128*H128</f>
        <v>0.1035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232</v>
      </c>
      <c r="AT128" s="217" t="s">
        <v>229</v>
      </c>
      <c r="AU128" s="217" t="s">
        <v>134</v>
      </c>
      <c r="AY128" s="19" t="s">
        <v>125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134</v>
      </c>
      <c r="BK128" s="218">
        <f>ROUND(I128*H128,2)</f>
        <v>0</v>
      </c>
      <c r="BL128" s="19" t="s">
        <v>211</v>
      </c>
      <c r="BM128" s="217" t="s">
        <v>497</v>
      </c>
    </row>
    <row r="129" s="2" customFormat="1">
      <c r="A129" s="40"/>
      <c r="B129" s="41"/>
      <c r="C129" s="42"/>
      <c r="D129" s="219" t="s">
        <v>136</v>
      </c>
      <c r="E129" s="42"/>
      <c r="F129" s="220" t="s">
        <v>496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134</v>
      </c>
    </row>
    <row r="130" s="15" customFormat="1">
      <c r="A130" s="15"/>
      <c r="B130" s="258"/>
      <c r="C130" s="259"/>
      <c r="D130" s="219" t="s">
        <v>153</v>
      </c>
      <c r="E130" s="260" t="s">
        <v>19</v>
      </c>
      <c r="F130" s="261" t="s">
        <v>498</v>
      </c>
      <c r="G130" s="259"/>
      <c r="H130" s="260" t="s">
        <v>19</v>
      </c>
      <c r="I130" s="262"/>
      <c r="J130" s="259"/>
      <c r="K130" s="259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153</v>
      </c>
      <c r="AU130" s="267" t="s">
        <v>134</v>
      </c>
      <c r="AV130" s="15" t="s">
        <v>80</v>
      </c>
      <c r="AW130" s="15" t="s">
        <v>33</v>
      </c>
      <c r="AX130" s="15" t="s">
        <v>72</v>
      </c>
      <c r="AY130" s="267" t="s">
        <v>125</v>
      </c>
    </row>
    <row r="131" s="13" customFormat="1">
      <c r="A131" s="13"/>
      <c r="B131" s="226"/>
      <c r="C131" s="227"/>
      <c r="D131" s="219" t="s">
        <v>153</v>
      </c>
      <c r="E131" s="228" t="s">
        <v>19</v>
      </c>
      <c r="F131" s="229" t="s">
        <v>236</v>
      </c>
      <c r="G131" s="227"/>
      <c r="H131" s="230">
        <v>15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153</v>
      </c>
      <c r="AU131" s="236" t="s">
        <v>134</v>
      </c>
      <c r="AV131" s="13" t="s">
        <v>134</v>
      </c>
      <c r="AW131" s="13" t="s">
        <v>33</v>
      </c>
      <c r="AX131" s="13" t="s">
        <v>80</v>
      </c>
      <c r="AY131" s="236" t="s">
        <v>125</v>
      </c>
    </row>
    <row r="132" s="2" customFormat="1" ht="37.8" customHeight="1">
      <c r="A132" s="40"/>
      <c r="B132" s="41"/>
      <c r="C132" s="206" t="s">
        <v>222</v>
      </c>
      <c r="D132" s="206" t="s">
        <v>128</v>
      </c>
      <c r="E132" s="207" t="s">
        <v>499</v>
      </c>
      <c r="F132" s="208" t="s">
        <v>500</v>
      </c>
      <c r="G132" s="209" t="s">
        <v>141</v>
      </c>
      <c r="H132" s="210">
        <v>12</v>
      </c>
      <c r="I132" s="211"/>
      <c r="J132" s="212">
        <f>ROUND(I132*H132,2)</f>
        <v>0</v>
      </c>
      <c r="K132" s="208" t="s">
        <v>142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0.0034499999999999999</v>
      </c>
      <c r="R132" s="215">
        <f>Q132*H132</f>
        <v>0.041399999999999999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211</v>
      </c>
      <c r="AT132" s="217" t="s">
        <v>128</v>
      </c>
      <c r="AU132" s="217" t="s">
        <v>134</v>
      </c>
      <c r="AY132" s="19" t="s">
        <v>125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134</v>
      </c>
      <c r="BK132" s="218">
        <f>ROUND(I132*H132,2)</f>
        <v>0</v>
      </c>
      <c r="BL132" s="19" t="s">
        <v>211</v>
      </c>
      <c r="BM132" s="217" t="s">
        <v>501</v>
      </c>
    </row>
    <row r="133" s="2" customFormat="1">
      <c r="A133" s="40"/>
      <c r="B133" s="41"/>
      <c r="C133" s="42"/>
      <c r="D133" s="219" t="s">
        <v>136</v>
      </c>
      <c r="E133" s="42"/>
      <c r="F133" s="220" t="s">
        <v>502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134</v>
      </c>
    </row>
    <row r="134" s="2" customFormat="1">
      <c r="A134" s="40"/>
      <c r="B134" s="41"/>
      <c r="C134" s="42"/>
      <c r="D134" s="224" t="s">
        <v>145</v>
      </c>
      <c r="E134" s="42"/>
      <c r="F134" s="225" t="s">
        <v>503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145</v>
      </c>
      <c r="AU134" s="19" t="s">
        <v>134</v>
      </c>
    </row>
    <row r="135" s="2" customFormat="1" ht="37.8" customHeight="1">
      <c r="A135" s="40"/>
      <c r="B135" s="41"/>
      <c r="C135" s="206" t="s">
        <v>228</v>
      </c>
      <c r="D135" s="206" t="s">
        <v>128</v>
      </c>
      <c r="E135" s="207" t="s">
        <v>504</v>
      </c>
      <c r="F135" s="208" t="s">
        <v>505</v>
      </c>
      <c r="G135" s="209" t="s">
        <v>141</v>
      </c>
      <c r="H135" s="210">
        <v>37</v>
      </c>
      <c r="I135" s="211"/>
      <c r="J135" s="212">
        <f>ROUND(I135*H135,2)</f>
        <v>0</v>
      </c>
      <c r="K135" s="208" t="s">
        <v>142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0.00464</v>
      </c>
      <c r="T135" s="216">
        <f>S135*H135</f>
        <v>0.17168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211</v>
      </c>
      <c r="AT135" s="217" t="s">
        <v>128</v>
      </c>
      <c r="AU135" s="217" t="s">
        <v>134</v>
      </c>
      <c r="AY135" s="19" t="s">
        <v>125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134</v>
      </c>
      <c r="BK135" s="218">
        <f>ROUND(I135*H135,2)</f>
        <v>0</v>
      </c>
      <c r="BL135" s="19" t="s">
        <v>211</v>
      </c>
      <c r="BM135" s="217" t="s">
        <v>506</v>
      </c>
    </row>
    <row r="136" s="2" customFormat="1">
      <c r="A136" s="40"/>
      <c r="B136" s="41"/>
      <c r="C136" s="42"/>
      <c r="D136" s="219" t="s">
        <v>136</v>
      </c>
      <c r="E136" s="42"/>
      <c r="F136" s="220" t="s">
        <v>507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136</v>
      </c>
      <c r="AU136" s="19" t="s">
        <v>134</v>
      </c>
    </row>
    <row r="137" s="2" customFormat="1">
      <c r="A137" s="40"/>
      <c r="B137" s="41"/>
      <c r="C137" s="42"/>
      <c r="D137" s="224" t="s">
        <v>145</v>
      </c>
      <c r="E137" s="42"/>
      <c r="F137" s="225" t="s">
        <v>508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145</v>
      </c>
      <c r="AU137" s="19" t="s">
        <v>134</v>
      </c>
    </row>
    <row r="138" s="15" customFormat="1">
      <c r="A138" s="15"/>
      <c r="B138" s="258"/>
      <c r="C138" s="259"/>
      <c r="D138" s="219" t="s">
        <v>153</v>
      </c>
      <c r="E138" s="260" t="s">
        <v>19</v>
      </c>
      <c r="F138" s="261" t="s">
        <v>509</v>
      </c>
      <c r="G138" s="259"/>
      <c r="H138" s="260" t="s">
        <v>19</v>
      </c>
      <c r="I138" s="262"/>
      <c r="J138" s="259"/>
      <c r="K138" s="259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153</v>
      </c>
      <c r="AU138" s="267" t="s">
        <v>134</v>
      </c>
      <c r="AV138" s="15" t="s">
        <v>80</v>
      </c>
      <c r="AW138" s="15" t="s">
        <v>33</v>
      </c>
      <c r="AX138" s="15" t="s">
        <v>72</v>
      </c>
      <c r="AY138" s="267" t="s">
        <v>125</v>
      </c>
    </row>
    <row r="139" s="13" customFormat="1">
      <c r="A139" s="13"/>
      <c r="B139" s="226"/>
      <c r="C139" s="227"/>
      <c r="D139" s="219" t="s">
        <v>153</v>
      </c>
      <c r="E139" s="228" t="s">
        <v>19</v>
      </c>
      <c r="F139" s="229" t="s">
        <v>370</v>
      </c>
      <c r="G139" s="227"/>
      <c r="H139" s="230">
        <v>37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153</v>
      </c>
      <c r="AU139" s="236" t="s">
        <v>134</v>
      </c>
      <c r="AV139" s="13" t="s">
        <v>134</v>
      </c>
      <c r="AW139" s="13" t="s">
        <v>33</v>
      </c>
      <c r="AX139" s="13" t="s">
        <v>80</v>
      </c>
      <c r="AY139" s="236" t="s">
        <v>125</v>
      </c>
    </row>
    <row r="140" s="2" customFormat="1" ht="33" customHeight="1">
      <c r="A140" s="40"/>
      <c r="B140" s="41"/>
      <c r="C140" s="206" t="s">
        <v>236</v>
      </c>
      <c r="D140" s="206" t="s">
        <v>128</v>
      </c>
      <c r="E140" s="207" t="s">
        <v>510</v>
      </c>
      <c r="F140" s="208" t="s">
        <v>511</v>
      </c>
      <c r="G140" s="209" t="s">
        <v>131</v>
      </c>
      <c r="H140" s="210">
        <v>15</v>
      </c>
      <c r="I140" s="211"/>
      <c r="J140" s="212">
        <f>ROUND(I140*H140,2)</f>
        <v>0</v>
      </c>
      <c r="K140" s="208" t="s">
        <v>142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211</v>
      </c>
      <c r="AT140" s="217" t="s">
        <v>128</v>
      </c>
      <c r="AU140" s="217" t="s">
        <v>134</v>
      </c>
      <c r="AY140" s="19" t="s">
        <v>125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134</v>
      </c>
      <c r="BK140" s="218">
        <f>ROUND(I140*H140,2)</f>
        <v>0</v>
      </c>
      <c r="BL140" s="19" t="s">
        <v>211</v>
      </c>
      <c r="BM140" s="217" t="s">
        <v>512</v>
      </c>
    </row>
    <row r="141" s="2" customFormat="1">
      <c r="A141" s="40"/>
      <c r="B141" s="41"/>
      <c r="C141" s="42"/>
      <c r="D141" s="219" t="s">
        <v>136</v>
      </c>
      <c r="E141" s="42"/>
      <c r="F141" s="220" t="s">
        <v>513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136</v>
      </c>
      <c r="AU141" s="19" t="s">
        <v>134</v>
      </c>
    </row>
    <row r="142" s="2" customFormat="1">
      <c r="A142" s="40"/>
      <c r="B142" s="41"/>
      <c r="C142" s="42"/>
      <c r="D142" s="224" t="s">
        <v>145</v>
      </c>
      <c r="E142" s="42"/>
      <c r="F142" s="225" t="s">
        <v>514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145</v>
      </c>
      <c r="AU142" s="19" t="s">
        <v>134</v>
      </c>
    </row>
    <row r="143" s="2" customFormat="1" ht="16.5" customHeight="1">
      <c r="A143" s="40"/>
      <c r="B143" s="41"/>
      <c r="C143" s="248" t="s">
        <v>211</v>
      </c>
      <c r="D143" s="248" t="s">
        <v>229</v>
      </c>
      <c r="E143" s="249" t="s">
        <v>515</v>
      </c>
      <c r="F143" s="250" t="s">
        <v>516</v>
      </c>
      <c r="G143" s="251" t="s">
        <v>131</v>
      </c>
      <c r="H143" s="252">
        <v>15</v>
      </c>
      <c r="I143" s="253"/>
      <c r="J143" s="254">
        <f>ROUND(I143*H143,2)</f>
        <v>0</v>
      </c>
      <c r="K143" s="250" t="s">
        <v>132</v>
      </c>
      <c r="L143" s="255"/>
      <c r="M143" s="256" t="s">
        <v>19</v>
      </c>
      <c r="N143" s="257" t="s">
        <v>44</v>
      </c>
      <c r="O143" s="86"/>
      <c r="P143" s="215">
        <f>O143*H143</f>
        <v>0</v>
      </c>
      <c r="Q143" s="215">
        <v>0.00029999999999999997</v>
      </c>
      <c r="R143" s="215">
        <f>Q143*H143</f>
        <v>0.0044999999999999997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232</v>
      </c>
      <c r="AT143" s="217" t="s">
        <v>229</v>
      </c>
      <c r="AU143" s="217" t="s">
        <v>134</v>
      </c>
      <c r="AY143" s="19" t="s">
        <v>125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134</v>
      </c>
      <c r="BK143" s="218">
        <f>ROUND(I143*H143,2)</f>
        <v>0</v>
      </c>
      <c r="BL143" s="19" t="s">
        <v>211</v>
      </c>
      <c r="BM143" s="217" t="s">
        <v>517</v>
      </c>
    </row>
    <row r="144" s="2" customFormat="1">
      <c r="A144" s="40"/>
      <c r="B144" s="41"/>
      <c r="C144" s="42"/>
      <c r="D144" s="219" t="s">
        <v>136</v>
      </c>
      <c r="E144" s="42"/>
      <c r="F144" s="220" t="s">
        <v>516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136</v>
      </c>
      <c r="AU144" s="19" t="s">
        <v>134</v>
      </c>
    </row>
    <row r="145" s="15" customFormat="1">
      <c r="A145" s="15"/>
      <c r="B145" s="258"/>
      <c r="C145" s="259"/>
      <c r="D145" s="219" t="s">
        <v>153</v>
      </c>
      <c r="E145" s="260" t="s">
        <v>19</v>
      </c>
      <c r="F145" s="261" t="s">
        <v>518</v>
      </c>
      <c r="G145" s="259"/>
      <c r="H145" s="260" t="s">
        <v>19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153</v>
      </c>
      <c r="AU145" s="267" t="s">
        <v>134</v>
      </c>
      <c r="AV145" s="15" t="s">
        <v>80</v>
      </c>
      <c r="AW145" s="15" t="s">
        <v>33</v>
      </c>
      <c r="AX145" s="15" t="s">
        <v>72</v>
      </c>
      <c r="AY145" s="267" t="s">
        <v>125</v>
      </c>
    </row>
    <row r="146" s="13" customFormat="1">
      <c r="A146" s="13"/>
      <c r="B146" s="226"/>
      <c r="C146" s="227"/>
      <c r="D146" s="219" t="s">
        <v>153</v>
      </c>
      <c r="E146" s="228" t="s">
        <v>19</v>
      </c>
      <c r="F146" s="229" t="s">
        <v>236</v>
      </c>
      <c r="G146" s="227"/>
      <c r="H146" s="230">
        <v>15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153</v>
      </c>
      <c r="AU146" s="236" t="s">
        <v>134</v>
      </c>
      <c r="AV146" s="13" t="s">
        <v>134</v>
      </c>
      <c r="AW146" s="13" t="s">
        <v>33</v>
      </c>
      <c r="AX146" s="13" t="s">
        <v>80</v>
      </c>
      <c r="AY146" s="236" t="s">
        <v>125</v>
      </c>
    </row>
    <row r="147" s="2" customFormat="1" ht="16.5" customHeight="1">
      <c r="A147" s="40"/>
      <c r="B147" s="41"/>
      <c r="C147" s="248" t="s">
        <v>246</v>
      </c>
      <c r="D147" s="248" t="s">
        <v>229</v>
      </c>
      <c r="E147" s="249" t="s">
        <v>519</v>
      </c>
      <c r="F147" s="250" t="s">
        <v>520</v>
      </c>
      <c r="G147" s="251" t="s">
        <v>131</v>
      </c>
      <c r="H147" s="252">
        <v>15</v>
      </c>
      <c r="I147" s="253"/>
      <c r="J147" s="254">
        <f>ROUND(I147*H147,2)</f>
        <v>0</v>
      </c>
      <c r="K147" s="250" t="s">
        <v>132</v>
      </c>
      <c r="L147" s="255"/>
      <c r="M147" s="256" t="s">
        <v>19</v>
      </c>
      <c r="N147" s="257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232</v>
      </c>
      <c r="AT147" s="217" t="s">
        <v>229</v>
      </c>
      <c r="AU147" s="217" t="s">
        <v>134</v>
      </c>
      <c r="AY147" s="19" t="s">
        <v>125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134</v>
      </c>
      <c r="BK147" s="218">
        <f>ROUND(I147*H147,2)</f>
        <v>0</v>
      </c>
      <c r="BL147" s="19" t="s">
        <v>211</v>
      </c>
      <c r="BM147" s="217" t="s">
        <v>521</v>
      </c>
    </row>
    <row r="148" s="2" customFormat="1">
      <c r="A148" s="40"/>
      <c r="B148" s="41"/>
      <c r="C148" s="42"/>
      <c r="D148" s="219" t="s">
        <v>136</v>
      </c>
      <c r="E148" s="42"/>
      <c r="F148" s="220" t="s">
        <v>520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136</v>
      </c>
      <c r="AU148" s="19" t="s">
        <v>134</v>
      </c>
    </row>
    <row r="149" s="15" customFormat="1">
      <c r="A149" s="15"/>
      <c r="B149" s="258"/>
      <c r="C149" s="259"/>
      <c r="D149" s="219" t="s">
        <v>153</v>
      </c>
      <c r="E149" s="260" t="s">
        <v>19</v>
      </c>
      <c r="F149" s="261" t="s">
        <v>522</v>
      </c>
      <c r="G149" s="259"/>
      <c r="H149" s="260" t="s">
        <v>19</v>
      </c>
      <c r="I149" s="262"/>
      <c r="J149" s="259"/>
      <c r="K149" s="259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153</v>
      </c>
      <c r="AU149" s="267" t="s">
        <v>134</v>
      </c>
      <c r="AV149" s="15" t="s">
        <v>80</v>
      </c>
      <c r="AW149" s="15" t="s">
        <v>33</v>
      </c>
      <c r="AX149" s="15" t="s">
        <v>72</v>
      </c>
      <c r="AY149" s="267" t="s">
        <v>125</v>
      </c>
    </row>
    <row r="150" s="13" customFormat="1">
      <c r="A150" s="13"/>
      <c r="B150" s="226"/>
      <c r="C150" s="227"/>
      <c r="D150" s="219" t="s">
        <v>153</v>
      </c>
      <c r="E150" s="228" t="s">
        <v>19</v>
      </c>
      <c r="F150" s="229" t="s">
        <v>236</v>
      </c>
      <c r="G150" s="227"/>
      <c r="H150" s="230">
        <v>15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153</v>
      </c>
      <c r="AU150" s="236" t="s">
        <v>134</v>
      </c>
      <c r="AV150" s="13" t="s">
        <v>134</v>
      </c>
      <c r="AW150" s="13" t="s">
        <v>33</v>
      </c>
      <c r="AX150" s="13" t="s">
        <v>80</v>
      </c>
      <c r="AY150" s="236" t="s">
        <v>125</v>
      </c>
    </row>
    <row r="151" s="2" customFormat="1" ht="33" customHeight="1">
      <c r="A151" s="40"/>
      <c r="B151" s="41"/>
      <c r="C151" s="206" t="s">
        <v>256</v>
      </c>
      <c r="D151" s="206" t="s">
        <v>128</v>
      </c>
      <c r="E151" s="207" t="s">
        <v>523</v>
      </c>
      <c r="F151" s="208" t="s">
        <v>524</v>
      </c>
      <c r="G151" s="209" t="s">
        <v>131</v>
      </c>
      <c r="H151" s="210">
        <v>15</v>
      </c>
      <c r="I151" s="211"/>
      <c r="J151" s="212">
        <f>ROUND(I151*H151,2)</f>
        <v>0</v>
      </c>
      <c r="K151" s="208" t="s">
        <v>142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211</v>
      </c>
      <c r="AT151" s="217" t="s">
        <v>128</v>
      </c>
      <c r="AU151" s="217" t="s">
        <v>134</v>
      </c>
      <c r="AY151" s="19" t="s">
        <v>125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134</v>
      </c>
      <c r="BK151" s="218">
        <f>ROUND(I151*H151,2)</f>
        <v>0</v>
      </c>
      <c r="BL151" s="19" t="s">
        <v>211</v>
      </c>
      <c r="BM151" s="217" t="s">
        <v>525</v>
      </c>
    </row>
    <row r="152" s="2" customFormat="1">
      <c r="A152" s="40"/>
      <c r="B152" s="41"/>
      <c r="C152" s="42"/>
      <c r="D152" s="219" t="s">
        <v>136</v>
      </c>
      <c r="E152" s="42"/>
      <c r="F152" s="220" t="s">
        <v>526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136</v>
      </c>
      <c r="AU152" s="19" t="s">
        <v>134</v>
      </c>
    </row>
    <row r="153" s="2" customFormat="1">
      <c r="A153" s="40"/>
      <c r="B153" s="41"/>
      <c r="C153" s="42"/>
      <c r="D153" s="224" t="s">
        <v>145</v>
      </c>
      <c r="E153" s="42"/>
      <c r="F153" s="225" t="s">
        <v>527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145</v>
      </c>
      <c r="AU153" s="19" t="s">
        <v>134</v>
      </c>
    </row>
    <row r="154" s="2" customFormat="1" ht="16.5" customHeight="1">
      <c r="A154" s="40"/>
      <c r="B154" s="41"/>
      <c r="C154" s="248" t="s">
        <v>263</v>
      </c>
      <c r="D154" s="248" t="s">
        <v>229</v>
      </c>
      <c r="E154" s="249" t="s">
        <v>528</v>
      </c>
      <c r="F154" s="250" t="s">
        <v>529</v>
      </c>
      <c r="G154" s="251" t="s">
        <v>131</v>
      </c>
      <c r="H154" s="252">
        <v>15</v>
      </c>
      <c r="I154" s="253"/>
      <c r="J154" s="254">
        <f>ROUND(I154*H154,2)</f>
        <v>0</v>
      </c>
      <c r="K154" s="250" t="s">
        <v>142</v>
      </c>
      <c r="L154" s="255"/>
      <c r="M154" s="256" t="s">
        <v>19</v>
      </c>
      <c r="N154" s="257" t="s">
        <v>44</v>
      </c>
      <c r="O154" s="86"/>
      <c r="P154" s="215">
        <f>O154*H154</f>
        <v>0</v>
      </c>
      <c r="Q154" s="215">
        <v>0.0015</v>
      </c>
      <c r="R154" s="215">
        <f>Q154*H154</f>
        <v>0.022499999999999999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232</v>
      </c>
      <c r="AT154" s="217" t="s">
        <v>229</v>
      </c>
      <c r="AU154" s="217" t="s">
        <v>134</v>
      </c>
      <c r="AY154" s="19" t="s">
        <v>125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134</v>
      </c>
      <c r="BK154" s="218">
        <f>ROUND(I154*H154,2)</f>
        <v>0</v>
      </c>
      <c r="BL154" s="19" t="s">
        <v>211</v>
      </c>
      <c r="BM154" s="217" t="s">
        <v>530</v>
      </c>
    </row>
    <row r="155" s="2" customFormat="1">
      <c r="A155" s="40"/>
      <c r="B155" s="41"/>
      <c r="C155" s="42"/>
      <c r="D155" s="219" t="s">
        <v>136</v>
      </c>
      <c r="E155" s="42"/>
      <c r="F155" s="220" t="s">
        <v>529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136</v>
      </c>
      <c r="AU155" s="19" t="s">
        <v>134</v>
      </c>
    </row>
    <row r="156" s="2" customFormat="1" ht="24.15" customHeight="1">
      <c r="A156" s="40"/>
      <c r="B156" s="41"/>
      <c r="C156" s="248" t="s">
        <v>269</v>
      </c>
      <c r="D156" s="248" t="s">
        <v>229</v>
      </c>
      <c r="E156" s="249" t="s">
        <v>531</v>
      </c>
      <c r="F156" s="250" t="s">
        <v>532</v>
      </c>
      <c r="G156" s="251" t="s">
        <v>131</v>
      </c>
      <c r="H156" s="252">
        <v>15</v>
      </c>
      <c r="I156" s="253"/>
      <c r="J156" s="254">
        <f>ROUND(I156*H156,2)</f>
        <v>0</v>
      </c>
      <c r="K156" s="250" t="s">
        <v>132</v>
      </c>
      <c r="L156" s="255"/>
      <c r="M156" s="256" t="s">
        <v>19</v>
      </c>
      <c r="N156" s="257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232</v>
      </c>
      <c r="AT156" s="217" t="s">
        <v>229</v>
      </c>
      <c r="AU156" s="217" t="s">
        <v>134</v>
      </c>
      <c r="AY156" s="19" t="s">
        <v>125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134</v>
      </c>
      <c r="BK156" s="218">
        <f>ROUND(I156*H156,2)</f>
        <v>0</v>
      </c>
      <c r="BL156" s="19" t="s">
        <v>211</v>
      </c>
      <c r="BM156" s="217" t="s">
        <v>533</v>
      </c>
    </row>
    <row r="157" s="2" customFormat="1">
      <c r="A157" s="40"/>
      <c r="B157" s="41"/>
      <c r="C157" s="42"/>
      <c r="D157" s="219" t="s">
        <v>136</v>
      </c>
      <c r="E157" s="42"/>
      <c r="F157" s="220" t="s">
        <v>532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136</v>
      </c>
      <c r="AU157" s="19" t="s">
        <v>134</v>
      </c>
    </row>
    <row r="158" s="15" customFormat="1">
      <c r="A158" s="15"/>
      <c r="B158" s="258"/>
      <c r="C158" s="259"/>
      <c r="D158" s="219" t="s">
        <v>153</v>
      </c>
      <c r="E158" s="260" t="s">
        <v>19</v>
      </c>
      <c r="F158" s="261" t="s">
        <v>534</v>
      </c>
      <c r="G158" s="259"/>
      <c r="H158" s="260" t="s">
        <v>19</v>
      </c>
      <c r="I158" s="262"/>
      <c r="J158" s="259"/>
      <c r="K158" s="259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153</v>
      </c>
      <c r="AU158" s="267" t="s">
        <v>134</v>
      </c>
      <c r="AV158" s="15" t="s">
        <v>80</v>
      </c>
      <c r="AW158" s="15" t="s">
        <v>33</v>
      </c>
      <c r="AX158" s="15" t="s">
        <v>72</v>
      </c>
      <c r="AY158" s="267" t="s">
        <v>125</v>
      </c>
    </row>
    <row r="159" s="13" customFormat="1">
      <c r="A159" s="13"/>
      <c r="B159" s="226"/>
      <c r="C159" s="227"/>
      <c r="D159" s="219" t="s">
        <v>153</v>
      </c>
      <c r="E159" s="228" t="s">
        <v>19</v>
      </c>
      <c r="F159" s="229" t="s">
        <v>236</v>
      </c>
      <c r="G159" s="227"/>
      <c r="H159" s="230">
        <v>15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153</v>
      </c>
      <c r="AU159" s="236" t="s">
        <v>134</v>
      </c>
      <c r="AV159" s="13" t="s">
        <v>134</v>
      </c>
      <c r="AW159" s="13" t="s">
        <v>33</v>
      </c>
      <c r="AX159" s="13" t="s">
        <v>80</v>
      </c>
      <c r="AY159" s="236" t="s">
        <v>125</v>
      </c>
    </row>
    <row r="160" s="2" customFormat="1" ht="24.15" customHeight="1">
      <c r="A160" s="40"/>
      <c r="B160" s="41"/>
      <c r="C160" s="206" t="s">
        <v>7</v>
      </c>
      <c r="D160" s="206" t="s">
        <v>128</v>
      </c>
      <c r="E160" s="207" t="s">
        <v>535</v>
      </c>
      <c r="F160" s="208" t="s">
        <v>536</v>
      </c>
      <c r="G160" s="209" t="s">
        <v>299</v>
      </c>
      <c r="H160" s="268"/>
      <c r="I160" s="211"/>
      <c r="J160" s="212">
        <f>ROUND(I160*H160,2)</f>
        <v>0</v>
      </c>
      <c r="K160" s="208" t="s">
        <v>142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211</v>
      </c>
      <c r="AT160" s="217" t="s">
        <v>128</v>
      </c>
      <c r="AU160" s="217" t="s">
        <v>134</v>
      </c>
      <c r="AY160" s="19" t="s">
        <v>125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134</v>
      </c>
      <c r="BK160" s="218">
        <f>ROUND(I160*H160,2)</f>
        <v>0</v>
      </c>
      <c r="BL160" s="19" t="s">
        <v>211</v>
      </c>
      <c r="BM160" s="217" t="s">
        <v>537</v>
      </c>
    </row>
    <row r="161" s="2" customFormat="1">
      <c r="A161" s="40"/>
      <c r="B161" s="41"/>
      <c r="C161" s="42"/>
      <c r="D161" s="219" t="s">
        <v>136</v>
      </c>
      <c r="E161" s="42"/>
      <c r="F161" s="220" t="s">
        <v>538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136</v>
      </c>
      <c r="AU161" s="19" t="s">
        <v>134</v>
      </c>
    </row>
    <row r="162" s="2" customFormat="1">
      <c r="A162" s="40"/>
      <c r="B162" s="41"/>
      <c r="C162" s="42"/>
      <c r="D162" s="224" t="s">
        <v>145</v>
      </c>
      <c r="E162" s="42"/>
      <c r="F162" s="225" t="s">
        <v>539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145</v>
      </c>
      <c r="AU162" s="19" t="s">
        <v>134</v>
      </c>
    </row>
    <row r="163" s="12" customFormat="1" ht="22.8" customHeight="1">
      <c r="A163" s="12"/>
      <c r="B163" s="190"/>
      <c r="C163" s="191"/>
      <c r="D163" s="192" t="s">
        <v>71</v>
      </c>
      <c r="E163" s="204" t="s">
        <v>540</v>
      </c>
      <c r="F163" s="204" t="s">
        <v>541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SUM(P164:P175)</f>
        <v>0</v>
      </c>
      <c r="Q163" s="198"/>
      <c r="R163" s="199">
        <f>SUM(R164:R175)</f>
        <v>160.0112</v>
      </c>
      <c r="S163" s="198"/>
      <c r="T163" s="200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134</v>
      </c>
      <c r="AT163" s="202" t="s">
        <v>71</v>
      </c>
      <c r="AU163" s="202" t="s">
        <v>80</v>
      </c>
      <c r="AY163" s="201" t="s">
        <v>125</v>
      </c>
      <c r="BK163" s="203">
        <f>SUM(BK164:BK175)</f>
        <v>0</v>
      </c>
    </row>
    <row r="164" s="2" customFormat="1" ht="24.15" customHeight="1">
      <c r="A164" s="40"/>
      <c r="B164" s="41"/>
      <c r="C164" s="206" t="s">
        <v>279</v>
      </c>
      <c r="D164" s="206" t="s">
        <v>128</v>
      </c>
      <c r="E164" s="207" t="s">
        <v>542</v>
      </c>
      <c r="F164" s="208" t="s">
        <v>543</v>
      </c>
      <c r="G164" s="209" t="s">
        <v>544</v>
      </c>
      <c r="H164" s="210">
        <v>160</v>
      </c>
      <c r="I164" s="211"/>
      <c r="J164" s="212">
        <f>ROUND(I164*H164,2)</f>
        <v>0</v>
      </c>
      <c r="K164" s="208" t="s">
        <v>142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6.9999999999999994E-05</v>
      </c>
      <c r="R164" s="215">
        <f>Q164*H164</f>
        <v>0.011199999999999998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211</v>
      </c>
      <c r="AT164" s="217" t="s">
        <v>128</v>
      </c>
      <c r="AU164" s="217" t="s">
        <v>134</v>
      </c>
      <c r="AY164" s="19" t="s">
        <v>125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134</v>
      </c>
      <c r="BK164" s="218">
        <f>ROUND(I164*H164,2)</f>
        <v>0</v>
      </c>
      <c r="BL164" s="19" t="s">
        <v>211</v>
      </c>
      <c r="BM164" s="217" t="s">
        <v>545</v>
      </c>
    </row>
    <row r="165" s="2" customFormat="1">
      <c r="A165" s="40"/>
      <c r="B165" s="41"/>
      <c r="C165" s="42"/>
      <c r="D165" s="219" t="s">
        <v>136</v>
      </c>
      <c r="E165" s="42"/>
      <c r="F165" s="220" t="s">
        <v>546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136</v>
      </c>
      <c r="AU165" s="19" t="s">
        <v>134</v>
      </c>
    </row>
    <row r="166" s="2" customFormat="1">
      <c r="A166" s="40"/>
      <c r="B166" s="41"/>
      <c r="C166" s="42"/>
      <c r="D166" s="224" t="s">
        <v>145</v>
      </c>
      <c r="E166" s="42"/>
      <c r="F166" s="225" t="s">
        <v>547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145</v>
      </c>
      <c r="AU166" s="19" t="s">
        <v>134</v>
      </c>
    </row>
    <row r="167" s="15" customFormat="1">
      <c r="A167" s="15"/>
      <c r="B167" s="258"/>
      <c r="C167" s="259"/>
      <c r="D167" s="219" t="s">
        <v>153</v>
      </c>
      <c r="E167" s="260" t="s">
        <v>19</v>
      </c>
      <c r="F167" s="261" t="s">
        <v>548</v>
      </c>
      <c r="G167" s="259"/>
      <c r="H167" s="260" t="s">
        <v>19</v>
      </c>
      <c r="I167" s="262"/>
      <c r="J167" s="259"/>
      <c r="K167" s="259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153</v>
      </c>
      <c r="AU167" s="267" t="s">
        <v>134</v>
      </c>
      <c r="AV167" s="15" t="s">
        <v>80</v>
      </c>
      <c r="AW167" s="15" t="s">
        <v>33</v>
      </c>
      <c r="AX167" s="15" t="s">
        <v>72</v>
      </c>
      <c r="AY167" s="267" t="s">
        <v>125</v>
      </c>
    </row>
    <row r="168" s="13" customFormat="1">
      <c r="A168" s="13"/>
      <c r="B168" s="226"/>
      <c r="C168" s="227"/>
      <c r="D168" s="219" t="s">
        <v>153</v>
      </c>
      <c r="E168" s="228" t="s">
        <v>19</v>
      </c>
      <c r="F168" s="229" t="s">
        <v>549</v>
      </c>
      <c r="G168" s="227"/>
      <c r="H168" s="230">
        <v>160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153</v>
      </c>
      <c r="AU168" s="236" t="s">
        <v>134</v>
      </c>
      <c r="AV168" s="13" t="s">
        <v>134</v>
      </c>
      <c r="AW168" s="13" t="s">
        <v>33</v>
      </c>
      <c r="AX168" s="13" t="s">
        <v>80</v>
      </c>
      <c r="AY168" s="236" t="s">
        <v>125</v>
      </c>
    </row>
    <row r="169" s="2" customFormat="1" ht="16.5" customHeight="1">
      <c r="A169" s="40"/>
      <c r="B169" s="41"/>
      <c r="C169" s="248" t="s">
        <v>285</v>
      </c>
      <c r="D169" s="248" t="s">
        <v>229</v>
      </c>
      <c r="E169" s="249" t="s">
        <v>550</v>
      </c>
      <c r="F169" s="250" t="s">
        <v>551</v>
      </c>
      <c r="G169" s="251" t="s">
        <v>544</v>
      </c>
      <c r="H169" s="252">
        <v>160</v>
      </c>
      <c r="I169" s="253"/>
      <c r="J169" s="254">
        <f>ROUND(I169*H169,2)</f>
        <v>0</v>
      </c>
      <c r="K169" s="250" t="s">
        <v>552</v>
      </c>
      <c r="L169" s="255"/>
      <c r="M169" s="256" t="s">
        <v>19</v>
      </c>
      <c r="N169" s="257" t="s">
        <v>44</v>
      </c>
      <c r="O169" s="86"/>
      <c r="P169" s="215">
        <f>O169*H169</f>
        <v>0</v>
      </c>
      <c r="Q169" s="215">
        <v>1</v>
      </c>
      <c r="R169" s="215">
        <f>Q169*H169</f>
        <v>160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232</v>
      </c>
      <c r="AT169" s="217" t="s">
        <v>229</v>
      </c>
      <c r="AU169" s="217" t="s">
        <v>134</v>
      </c>
      <c r="AY169" s="19" t="s">
        <v>125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134</v>
      </c>
      <c r="BK169" s="218">
        <f>ROUND(I169*H169,2)</f>
        <v>0</v>
      </c>
      <c r="BL169" s="19" t="s">
        <v>211</v>
      </c>
      <c r="BM169" s="217" t="s">
        <v>553</v>
      </c>
    </row>
    <row r="170" s="2" customFormat="1">
      <c r="A170" s="40"/>
      <c r="B170" s="41"/>
      <c r="C170" s="42"/>
      <c r="D170" s="219" t="s">
        <v>136</v>
      </c>
      <c r="E170" s="42"/>
      <c r="F170" s="220" t="s">
        <v>551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136</v>
      </c>
      <c r="AU170" s="19" t="s">
        <v>134</v>
      </c>
    </row>
    <row r="171" s="15" customFormat="1">
      <c r="A171" s="15"/>
      <c r="B171" s="258"/>
      <c r="C171" s="259"/>
      <c r="D171" s="219" t="s">
        <v>153</v>
      </c>
      <c r="E171" s="260" t="s">
        <v>19</v>
      </c>
      <c r="F171" s="261" t="s">
        <v>548</v>
      </c>
      <c r="G171" s="259"/>
      <c r="H171" s="260" t="s">
        <v>19</v>
      </c>
      <c r="I171" s="262"/>
      <c r="J171" s="259"/>
      <c r="K171" s="259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153</v>
      </c>
      <c r="AU171" s="267" t="s">
        <v>134</v>
      </c>
      <c r="AV171" s="15" t="s">
        <v>80</v>
      </c>
      <c r="AW171" s="15" t="s">
        <v>33</v>
      </c>
      <c r="AX171" s="15" t="s">
        <v>72</v>
      </c>
      <c r="AY171" s="267" t="s">
        <v>125</v>
      </c>
    </row>
    <row r="172" s="13" customFormat="1">
      <c r="A172" s="13"/>
      <c r="B172" s="226"/>
      <c r="C172" s="227"/>
      <c r="D172" s="219" t="s">
        <v>153</v>
      </c>
      <c r="E172" s="228" t="s">
        <v>19</v>
      </c>
      <c r="F172" s="229" t="s">
        <v>549</v>
      </c>
      <c r="G172" s="227"/>
      <c r="H172" s="230">
        <v>160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153</v>
      </c>
      <c r="AU172" s="236" t="s">
        <v>134</v>
      </c>
      <c r="AV172" s="13" t="s">
        <v>134</v>
      </c>
      <c r="AW172" s="13" t="s">
        <v>33</v>
      </c>
      <c r="AX172" s="13" t="s">
        <v>80</v>
      </c>
      <c r="AY172" s="236" t="s">
        <v>125</v>
      </c>
    </row>
    <row r="173" s="2" customFormat="1" ht="33" customHeight="1">
      <c r="A173" s="40"/>
      <c r="B173" s="41"/>
      <c r="C173" s="206" t="s">
        <v>291</v>
      </c>
      <c r="D173" s="206" t="s">
        <v>128</v>
      </c>
      <c r="E173" s="207" t="s">
        <v>554</v>
      </c>
      <c r="F173" s="208" t="s">
        <v>555</v>
      </c>
      <c r="G173" s="209" t="s">
        <v>299</v>
      </c>
      <c r="H173" s="268"/>
      <c r="I173" s="211"/>
      <c r="J173" s="212">
        <f>ROUND(I173*H173,2)</f>
        <v>0</v>
      </c>
      <c r="K173" s="208" t="s">
        <v>142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211</v>
      </c>
      <c r="AT173" s="217" t="s">
        <v>128</v>
      </c>
      <c r="AU173" s="217" t="s">
        <v>134</v>
      </c>
      <c r="AY173" s="19" t="s">
        <v>125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134</v>
      </c>
      <c r="BK173" s="218">
        <f>ROUND(I173*H173,2)</f>
        <v>0</v>
      </c>
      <c r="BL173" s="19" t="s">
        <v>211</v>
      </c>
      <c r="BM173" s="217" t="s">
        <v>556</v>
      </c>
    </row>
    <row r="174" s="2" customFormat="1">
      <c r="A174" s="40"/>
      <c r="B174" s="41"/>
      <c r="C174" s="42"/>
      <c r="D174" s="219" t="s">
        <v>136</v>
      </c>
      <c r="E174" s="42"/>
      <c r="F174" s="220" t="s">
        <v>557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136</v>
      </c>
      <c r="AU174" s="19" t="s">
        <v>134</v>
      </c>
    </row>
    <row r="175" s="2" customFormat="1">
      <c r="A175" s="40"/>
      <c r="B175" s="41"/>
      <c r="C175" s="42"/>
      <c r="D175" s="224" t="s">
        <v>145</v>
      </c>
      <c r="E175" s="42"/>
      <c r="F175" s="225" t="s">
        <v>558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145</v>
      </c>
      <c r="AU175" s="19" t="s">
        <v>134</v>
      </c>
    </row>
    <row r="176" s="12" customFormat="1" ht="25.92" customHeight="1">
      <c r="A176" s="12"/>
      <c r="B176" s="190"/>
      <c r="C176" s="191"/>
      <c r="D176" s="192" t="s">
        <v>71</v>
      </c>
      <c r="E176" s="193" t="s">
        <v>433</v>
      </c>
      <c r="F176" s="193" t="s">
        <v>434</v>
      </c>
      <c r="G176" s="191"/>
      <c r="H176" s="191"/>
      <c r="I176" s="194"/>
      <c r="J176" s="195">
        <f>BK176</f>
        <v>0</v>
      </c>
      <c r="K176" s="191"/>
      <c r="L176" s="196"/>
      <c r="M176" s="197"/>
      <c r="N176" s="198"/>
      <c r="O176" s="198"/>
      <c r="P176" s="199">
        <f>SUM(P177:P186)</f>
        <v>0</v>
      </c>
      <c r="Q176" s="198"/>
      <c r="R176" s="199">
        <f>SUM(R177:R186)</f>
        <v>0</v>
      </c>
      <c r="S176" s="198"/>
      <c r="T176" s="200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133</v>
      </c>
      <c r="AT176" s="202" t="s">
        <v>71</v>
      </c>
      <c r="AU176" s="202" t="s">
        <v>72</v>
      </c>
      <c r="AY176" s="201" t="s">
        <v>125</v>
      </c>
      <c r="BK176" s="203">
        <f>SUM(BK177:BK186)</f>
        <v>0</v>
      </c>
    </row>
    <row r="177" s="2" customFormat="1" ht="24.15" customHeight="1">
      <c r="A177" s="40"/>
      <c r="B177" s="41"/>
      <c r="C177" s="206" t="s">
        <v>296</v>
      </c>
      <c r="D177" s="206" t="s">
        <v>128</v>
      </c>
      <c r="E177" s="207" t="s">
        <v>559</v>
      </c>
      <c r="F177" s="208" t="s">
        <v>560</v>
      </c>
      <c r="G177" s="209" t="s">
        <v>438</v>
      </c>
      <c r="H177" s="210">
        <v>6</v>
      </c>
      <c r="I177" s="211"/>
      <c r="J177" s="212">
        <f>ROUND(I177*H177,2)</f>
        <v>0</v>
      </c>
      <c r="K177" s="208" t="s">
        <v>142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439</v>
      </c>
      <c r="AT177" s="217" t="s">
        <v>128</v>
      </c>
      <c r="AU177" s="217" t="s">
        <v>80</v>
      </c>
      <c r="AY177" s="19" t="s">
        <v>125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134</v>
      </c>
      <c r="BK177" s="218">
        <f>ROUND(I177*H177,2)</f>
        <v>0</v>
      </c>
      <c r="BL177" s="19" t="s">
        <v>439</v>
      </c>
      <c r="BM177" s="217" t="s">
        <v>561</v>
      </c>
    </row>
    <row r="178" s="2" customFormat="1">
      <c r="A178" s="40"/>
      <c r="B178" s="41"/>
      <c r="C178" s="42"/>
      <c r="D178" s="219" t="s">
        <v>136</v>
      </c>
      <c r="E178" s="42"/>
      <c r="F178" s="220" t="s">
        <v>562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136</v>
      </c>
      <c r="AU178" s="19" t="s">
        <v>80</v>
      </c>
    </row>
    <row r="179" s="2" customFormat="1">
      <c r="A179" s="40"/>
      <c r="B179" s="41"/>
      <c r="C179" s="42"/>
      <c r="D179" s="224" t="s">
        <v>145</v>
      </c>
      <c r="E179" s="42"/>
      <c r="F179" s="225" t="s">
        <v>563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145</v>
      </c>
      <c r="AU179" s="19" t="s">
        <v>80</v>
      </c>
    </row>
    <row r="180" s="15" customFormat="1">
      <c r="A180" s="15"/>
      <c r="B180" s="258"/>
      <c r="C180" s="259"/>
      <c r="D180" s="219" t="s">
        <v>153</v>
      </c>
      <c r="E180" s="260" t="s">
        <v>19</v>
      </c>
      <c r="F180" s="261" t="s">
        <v>564</v>
      </c>
      <c r="G180" s="259"/>
      <c r="H180" s="260" t="s">
        <v>19</v>
      </c>
      <c r="I180" s="262"/>
      <c r="J180" s="259"/>
      <c r="K180" s="259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153</v>
      </c>
      <c r="AU180" s="267" t="s">
        <v>80</v>
      </c>
      <c r="AV180" s="15" t="s">
        <v>80</v>
      </c>
      <c r="AW180" s="15" t="s">
        <v>33</v>
      </c>
      <c r="AX180" s="15" t="s">
        <v>72</v>
      </c>
      <c r="AY180" s="267" t="s">
        <v>125</v>
      </c>
    </row>
    <row r="181" s="13" customFormat="1">
      <c r="A181" s="13"/>
      <c r="B181" s="226"/>
      <c r="C181" s="227"/>
      <c r="D181" s="219" t="s">
        <v>153</v>
      </c>
      <c r="E181" s="228" t="s">
        <v>19</v>
      </c>
      <c r="F181" s="229" t="s">
        <v>126</v>
      </c>
      <c r="G181" s="227"/>
      <c r="H181" s="230">
        <v>6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153</v>
      </c>
      <c r="AU181" s="236" t="s">
        <v>80</v>
      </c>
      <c r="AV181" s="13" t="s">
        <v>134</v>
      </c>
      <c r="AW181" s="13" t="s">
        <v>33</v>
      </c>
      <c r="AX181" s="13" t="s">
        <v>80</v>
      </c>
      <c r="AY181" s="236" t="s">
        <v>125</v>
      </c>
    </row>
    <row r="182" s="2" customFormat="1" ht="24.15" customHeight="1">
      <c r="A182" s="40"/>
      <c r="B182" s="41"/>
      <c r="C182" s="206" t="s">
        <v>305</v>
      </c>
      <c r="D182" s="206" t="s">
        <v>128</v>
      </c>
      <c r="E182" s="207" t="s">
        <v>565</v>
      </c>
      <c r="F182" s="208" t="s">
        <v>566</v>
      </c>
      <c r="G182" s="209" t="s">
        <v>438</v>
      </c>
      <c r="H182" s="210">
        <v>4</v>
      </c>
      <c r="I182" s="211"/>
      <c r="J182" s="212">
        <f>ROUND(I182*H182,2)</f>
        <v>0</v>
      </c>
      <c r="K182" s="208" t="s">
        <v>142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439</v>
      </c>
      <c r="AT182" s="217" t="s">
        <v>128</v>
      </c>
      <c r="AU182" s="217" t="s">
        <v>80</v>
      </c>
      <c r="AY182" s="19" t="s">
        <v>125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134</v>
      </c>
      <c r="BK182" s="218">
        <f>ROUND(I182*H182,2)</f>
        <v>0</v>
      </c>
      <c r="BL182" s="19" t="s">
        <v>439</v>
      </c>
      <c r="BM182" s="217" t="s">
        <v>567</v>
      </c>
    </row>
    <row r="183" s="2" customFormat="1">
      <c r="A183" s="40"/>
      <c r="B183" s="41"/>
      <c r="C183" s="42"/>
      <c r="D183" s="219" t="s">
        <v>136</v>
      </c>
      <c r="E183" s="42"/>
      <c r="F183" s="220" t="s">
        <v>568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136</v>
      </c>
      <c r="AU183" s="19" t="s">
        <v>80</v>
      </c>
    </row>
    <row r="184" s="2" customFormat="1">
      <c r="A184" s="40"/>
      <c r="B184" s="41"/>
      <c r="C184" s="42"/>
      <c r="D184" s="224" t="s">
        <v>145</v>
      </c>
      <c r="E184" s="42"/>
      <c r="F184" s="225" t="s">
        <v>569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145</v>
      </c>
      <c r="AU184" s="19" t="s">
        <v>80</v>
      </c>
    </row>
    <row r="185" s="15" customFormat="1">
      <c r="A185" s="15"/>
      <c r="B185" s="258"/>
      <c r="C185" s="259"/>
      <c r="D185" s="219" t="s">
        <v>153</v>
      </c>
      <c r="E185" s="260" t="s">
        <v>19</v>
      </c>
      <c r="F185" s="261" t="s">
        <v>570</v>
      </c>
      <c r="G185" s="259"/>
      <c r="H185" s="260" t="s">
        <v>19</v>
      </c>
      <c r="I185" s="262"/>
      <c r="J185" s="259"/>
      <c r="K185" s="259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153</v>
      </c>
      <c r="AU185" s="267" t="s">
        <v>80</v>
      </c>
      <c r="AV185" s="15" t="s">
        <v>80</v>
      </c>
      <c r="AW185" s="15" t="s">
        <v>33</v>
      </c>
      <c r="AX185" s="15" t="s">
        <v>72</v>
      </c>
      <c r="AY185" s="267" t="s">
        <v>125</v>
      </c>
    </row>
    <row r="186" s="13" customFormat="1">
      <c r="A186" s="13"/>
      <c r="B186" s="226"/>
      <c r="C186" s="227"/>
      <c r="D186" s="219" t="s">
        <v>153</v>
      </c>
      <c r="E186" s="228" t="s">
        <v>19</v>
      </c>
      <c r="F186" s="229" t="s">
        <v>133</v>
      </c>
      <c r="G186" s="227"/>
      <c r="H186" s="230">
        <v>4</v>
      </c>
      <c r="I186" s="231"/>
      <c r="J186" s="227"/>
      <c r="K186" s="227"/>
      <c r="L186" s="232"/>
      <c r="M186" s="269"/>
      <c r="N186" s="270"/>
      <c r="O186" s="270"/>
      <c r="P186" s="270"/>
      <c r="Q186" s="270"/>
      <c r="R186" s="270"/>
      <c r="S186" s="270"/>
      <c r="T186" s="27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153</v>
      </c>
      <c r="AU186" s="236" t="s">
        <v>80</v>
      </c>
      <c r="AV186" s="13" t="s">
        <v>134</v>
      </c>
      <c r="AW186" s="13" t="s">
        <v>33</v>
      </c>
      <c r="AX186" s="13" t="s">
        <v>80</v>
      </c>
      <c r="AY186" s="236" t="s">
        <v>125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NztUyODhWu9vmEIZvqGVbRayBJ/SV8lA1iS0d+PC2dddqXJmgzQOHH8Wc0AlIiH/KOScUzNN8dcZ9xFEXKiOOg==" hashValue="LJmT8nBNL+h7j9Q2sZMQgzYtCwFvIIizpP/RiM+8Xj51DTXx7dw/HV0q3zfuBxKCF1/ngNF8zCtkaLtWechJfw==" algorithmName="SHA-512" password="CC35"/>
  <autoFilter ref="C85:K18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997013214"/>
    <hyperlink ref="F94" r:id="rId2" display="https://podminky.urs.cz/item/CS_URS_2024_02/997013501"/>
    <hyperlink ref="F97" r:id="rId3" display="https://podminky.urs.cz/item/CS_URS_2024_02/997013509"/>
    <hyperlink ref="F101" r:id="rId4" display="https://podminky.urs.cz/item/CS_URS_2024_02/997013635"/>
    <hyperlink ref="F106" r:id="rId5" display="https://podminky.urs.cz/item/CS_URS_2024_02/713411141"/>
    <hyperlink ref="F113" r:id="rId6" display="https://podminky.urs.cz/item/CS_URS_2024_02/998713313"/>
    <hyperlink ref="F117" r:id="rId7" display="https://podminky.urs.cz/item/CS_URS_2024_02/751122332"/>
    <hyperlink ref="F122" r:id="rId8" display="https://podminky.urs.cz/item/CS_URS_2024_02/751134813"/>
    <hyperlink ref="F127" r:id="rId9" display="https://podminky.urs.cz/item/CS_URS_2024_02/751344141"/>
    <hyperlink ref="F134" r:id="rId10" display="https://podminky.urs.cz/item/CS_URS_2024_02/751510042"/>
    <hyperlink ref="F137" r:id="rId11" display="https://podminky.urs.cz/item/CS_URS_2024_02/751510871"/>
    <hyperlink ref="F142" r:id="rId12" display="https://podminky.urs.cz/item/CS_URS_2024_02/751514576"/>
    <hyperlink ref="F153" r:id="rId13" display="https://podminky.urs.cz/item/CS_URS_2024_02/751514679"/>
    <hyperlink ref="F162" r:id="rId14" display="https://podminky.urs.cz/item/CS_URS_2024_02/998751312"/>
    <hyperlink ref="F166" r:id="rId15" display="https://podminky.urs.cz/item/CS_URS_2024_02/767995111"/>
    <hyperlink ref="F175" r:id="rId16" display="https://podminky.urs.cz/item/CS_URS_2024_02/998767313"/>
    <hyperlink ref="F179" r:id="rId17" display="https://podminky.urs.cz/item/CS_URS_2024_02/HZS3211"/>
    <hyperlink ref="F184" r:id="rId18" display="https://podminky.urs.cz/item/CS_URS_2024_02/HZS3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 xml:space="preserve">Dům s byty zvláštního určení Severní 5, 360 01  Karlovy Vary - stavební úpravy střechy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571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ROUND((SUM(BE83:BE160)),  2)</f>
        <v>0</v>
      </c>
      <c r="G33" s="40"/>
      <c r="H33" s="40"/>
      <c r="I33" s="150">
        <v>0.20999999999999999</v>
      </c>
      <c r="J33" s="149">
        <f>ROUND(((SUM(BE83:BE160))*I33),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ROUND((SUM(BF83:BF160)),  2)</f>
        <v>0</v>
      </c>
      <c r="G34" s="40"/>
      <c r="H34" s="40"/>
      <c r="I34" s="150">
        <v>0.12</v>
      </c>
      <c r="J34" s="149">
        <f>ROUND(((SUM(BF83:BF160))*I34),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ROUND((SUM(BG83:BG160)),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ROUND((SUM(BH83:BH160)),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ROUND((SUM(BI83:BI160)),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 xml:space="preserve">Dům s byty zvláštního určení Severní 5, 360 01  Karlovy Vary - stavební úpravy střechy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Severní 5, Karlovy Vary</v>
      </c>
      <c r="G52" s="42"/>
      <c r="H52" s="42"/>
      <c r="I52" s="34" t="s">
        <v>23</v>
      </c>
      <c r="J52" s="74" t="str">
        <f>IF(J12="","",J12)</f>
        <v>11. 8. 2024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Městské zařízení sociálních služeb,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103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110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 xml:space="preserve">Dům s byty zvláštního určení Severní 5, 360 01  Karlovy Vary - stavební úpravy střechy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03 - Elektroinstalace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Severní 5, Karlovy Vary</v>
      </c>
      <c r="G77" s="42"/>
      <c r="H77" s="42"/>
      <c r="I77" s="34" t="s">
        <v>23</v>
      </c>
      <c r="J77" s="74" t="str">
        <f>IF(J12="","",J12)</f>
        <v>11. 8. 2024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Městské zařízení sociálních služeb, p.o.</v>
      </c>
      <c r="G79" s="42"/>
      <c r="H79" s="42"/>
      <c r="I79" s="34" t="s">
        <v>31</v>
      </c>
      <c r="J79" s="38" t="str">
        <f>E21</f>
        <v>Ing. Roman Gajdoš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Bc. Martin Frous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111</v>
      </c>
      <c r="D82" s="182" t="s">
        <v>57</v>
      </c>
      <c r="E82" s="182" t="s">
        <v>53</v>
      </c>
      <c r="F82" s="182" t="s">
        <v>54</v>
      </c>
      <c r="G82" s="182" t="s">
        <v>112</v>
      </c>
      <c r="H82" s="182" t="s">
        <v>113</v>
      </c>
      <c r="I82" s="182" t="s">
        <v>114</v>
      </c>
      <c r="J82" s="182" t="s">
        <v>96</v>
      </c>
      <c r="K82" s="183" t="s">
        <v>115</v>
      </c>
      <c r="L82" s="184"/>
      <c r="M82" s="94" t="s">
        <v>19</v>
      </c>
      <c r="N82" s="95" t="s">
        <v>42</v>
      </c>
      <c r="O82" s="95" t="s">
        <v>116</v>
      </c>
      <c r="P82" s="95" t="s">
        <v>117</v>
      </c>
      <c r="Q82" s="95" t="s">
        <v>118</v>
      </c>
      <c r="R82" s="95" t="s">
        <v>119</v>
      </c>
      <c r="S82" s="95" t="s">
        <v>120</v>
      </c>
      <c r="T82" s="96" t="s">
        <v>121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122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P84+P99</f>
        <v>0</v>
      </c>
      <c r="Q83" s="98"/>
      <c r="R83" s="187">
        <f>R84+R99</f>
        <v>0.12811300000000001</v>
      </c>
      <c r="S83" s="98"/>
      <c r="T83" s="188">
        <f>T84+T99</f>
        <v>0.10117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97</v>
      </c>
      <c r="BK83" s="189">
        <f>BK84+BK99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123</v>
      </c>
      <c r="F84" s="193" t="s">
        <v>124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</f>
        <v>0</v>
      </c>
      <c r="Q84" s="198"/>
      <c r="R84" s="199">
        <f>R85</f>
        <v>0</v>
      </c>
      <c r="S84" s="198"/>
      <c r="T84" s="20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72</v>
      </c>
      <c r="AY84" s="201" t="s">
        <v>125</v>
      </c>
      <c r="BK84" s="203">
        <f>BK85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169</v>
      </c>
      <c r="F85" s="204" t="s">
        <v>170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80</v>
      </c>
      <c r="AY85" s="201" t="s">
        <v>125</v>
      </c>
      <c r="BK85" s="203">
        <f>SUM(BK86:BK98)</f>
        <v>0</v>
      </c>
    </row>
    <row r="86" s="2" customFormat="1" ht="24.15" customHeight="1">
      <c r="A86" s="40"/>
      <c r="B86" s="41"/>
      <c r="C86" s="206" t="s">
        <v>80</v>
      </c>
      <c r="D86" s="206" t="s">
        <v>128</v>
      </c>
      <c r="E86" s="207" t="s">
        <v>448</v>
      </c>
      <c r="F86" s="208" t="s">
        <v>449</v>
      </c>
      <c r="G86" s="209" t="s">
        <v>173</v>
      </c>
      <c r="H86" s="210">
        <v>0.10100000000000001</v>
      </c>
      <c r="I86" s="211"/>
      <c r="J86" s="212">
        <f>ROUND(I86*H86,2)</f>
        <v>0</v>
      </c>
      <c r="K86" s="208" t="s">
        <v>142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133</v>
      </c>
      <c r="AT86" s="217" t="s">
        <v>128</v>
      </c>
      <c r="AU86" s="217" t="s">
        <v>134</v>
      </c>
      <c r="AY86" s="19" t="s">
        <v>125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134</v>
      </c>
      <c r="BK86" s="218">
        <f>ROUND(I86*H86,2)</f>
        <v>0</v>
      </c>
      <c r="BL86" s="19" t="s">
        <v>133</v>
      </c>
      <c r="BM86" s="217" t="s">
        <v>573</v>
      </c>
    </row>
    <row r="87" s="2" customFormat="1">
      <c r="A87" s="40"/>
      <c r="B87" s="41"/>
      <c r="C87" s="42"/>
      <c r="D87" s="219" t="s">
        <v>136</v>
      </c>
      <c r="E87" s="42"/>
      <c r="F87" s="220" t="s">
        <v>451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136</v>
      </c>
      <c r="AU87" s="19" t="s">
        <v>134</v>
      </c>
    </row>
    <row r="88" s="2" customFormat="1">
      <c r="A88" s="40"/>
      <c r="B88" s="41"/>
      <c r="C88" s="42"/>
      <c r="D88" s="224" t="s">
        <v>145</v>
      </c>
      <c r="E88" s="42"/>
      <c r="F88" s="225" t="s">
        <v>452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145</v>
      </c>
      <c r="AU88" s="19" t="s">
        <v>134</v>
      </c>
    </row>
    <row r="89" s="2" customFormat="1" ht="24.15" customHeight="1">
      <c r="A89" s="40"/>
      <c r="B89" s="41"/>
      <c r="C89" s="206" t="s">
        <v>134</v>
      </c>
      <c r="D89" s="206" t="s">
        <v>128</v>
      </c>
      <c r="E89" s="207" t="s">
        <v>178</v>
      </c>
      <c r="F89" s="208" t="s">
        <v>179</v>
      </c>
      <c r="G89" s="209" t="s">
        <v>173</v>
      </c>
      <c r="H89" s="210">
        <v>0.10100000000000001</v>
      </c>
      <c r="I89" s="211"/>
      <c r="J89" s="212">
        <f>ROUND(I89*H89,2)</f>
        <v>0</v>
      </c>
      <c r="K89" s="208" t="s">
        <v>142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133</v>
      </c>
      <c r="AT89" s="217" t="s">
        <v>128</v>
      </c>
      <c r="AU89" s="217" t="s">
        <v>134</v>
      </c>
      <c r="AY89" s="19" t="s">
        <v>125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134</v>
      </c>
      <c r="BK89" s="218">
        <f>ROUND(I89*H89,2)</f>
        <v>0</v>
      </c>
      <c r="BL89" s="19" t="s">
        <v>133</v>
      </c>
      <c r="BM89" s="217" t="s">
        <v>574</v>
      </c>
    </row>
    <row r="90" s="2" customFormat="1">
      <c r="A90" s="40"/>
      <c r="B90" s="41"/>
      <c r="C90" s="42"/>
      <c r="D90" s="219" t="s">
        <v>136</v>
      </c>
      <c r="E90" s="42"/>
      <c r="F90" s="220" t="s">
        <v>181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134</v>
      </c>
    </row>
    <row r="91" s="2" customFormat="1">
      <c r="A91" s="40"/>
      <c r="B91" s="41"/>
      <c r="C91" s="42"/>
      <c r="D91" s="224" t="s">
        <v>145</v>
      </c>
      <c r="E91" s="42"/>
      <c r="F91" s="225" t="s">
        <v>182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145</v>
      </c>
      <c r="AU91" s="19" t="s">
        <v>134</v>
      </c>
    </row>
    <row r="92" s="2" customFormat="1" ht="24.15" customHeight="1">
      <c r="A92" s="40"/>
      <c r="B92" s="41"/>
      <c r="C92" s="206" t="s">
        <v>147</v>
      </c>
      <c r="D92" s="206" t="s">
        <v>128</v>
      </c>
      <c r="E92" s="207" t="s">
        <v>184</v>
      </c>
      <c r="F92" s="208" t="s">
        <v>185</v>
      </c>
      <c r="G92" s="209" t="s">
        <v>173</v>
      </c>
      <c r="H92" s="210">
        <v>2.9289999999999998</v>
      </c>
      <c r="I92" s="211"/>
      <c r="J92" s="212">
        <f>ROUND(I92*H92,2)</f>
        <v>0</v>
      </c>
      <c r="K92" s="208" t="s">
        <v>142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133</v>
      </c>
      <c r="AT92" s="217" t="s">
        <v>128</v>
      </c>
      <c r="AU92" s="217" t="s">
        <v>134</v>
      </c>
      <c r="AY92" s="19" t="s">
        <v>125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134</v>
      </c>
      <c r="BK92" s="218">
        <f>ROUND(I92*H92,2)</f>
        <v>0</v>
      </c>
      <c r="BL92" s="19" t="s">
        <v>133</v>
      </c>
      <c r="BM92" s="217" t="s">
        <v>575</v>
      </c>
    </row>
    <row r="93" s="2" customFormat="1">
      <c r="A93" s="40"/>
      <c r="B93" s="41"/>
      <c r="C93" s="42"/>
      <c r="D93" s="219" t="s">
        <v>136</v>
      </c>
      <c r="E93" s="42"/>
      <c r="F93" s="220" t="s">
        <v>187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134</v>
      </c>
    </row>
    <row r="94" s="2" customFormat="1">
      <c r="A94" s="40"/>
      <c r="B94" s="41"/>
      <c r="C94" s="42"/>
      <c r="D94" s="224" t="s">
        <v>145</v>
      </c>
      <c r="E94" s="42"/>
      <c r="F94" s="225" t="s">
        <v>188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145</v>
      </c>
      <c r="AU94" s="19" t="s">
        <v>134</v>
      </c>
    </row>
    <row r="95" s="13" customFormat="1">
      <c r="A95" s="13"/>
      <c r="B95" s="226"/>
      <c r="C95" s="227"/>
      <c r="D95" s="219" t="s">
        <v>153</v>
      </c>
      <c r="E95" s="228" t="s">
        <v>19</v>
      </c>
      <c r="F95" s="229" t="s">
        <v>576</v>
      </c>
      <c r="G95" s="227"/>
      <c r="H95" s="230">
        <v>2.9289999999999998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153</v>
      </c>
      <c r="AU95" s="236" t="s">
        <v>134</v>
      </c>
      <c r="AV95" s="13" t="s">
        <v>134</v>
      </c>
      <c r="AW95" s="13" t="s">
        <v>33</v>
      </c>
      <c r="AX95" s="13" t="s">
        <v>80</v>
      </c>
      <c r="AY95" s="236" t="s">
        <v>125</v>
      </c>
    </row>
    <row r="96" s="2" customFormat="1" ht="24.15" customHeight="1">
      <c r="A96" s="40"/>
      <c r="B96" s="41"/>
      <c r="C96" s="206" t="s">
        <v>133</v>
      </c>
      <c r="D96" s="206" t="s">
        <v>128</v>
      </c>
      <c r="E96" s="207" t="s">
        <v>456</v>
      </c>
      <c r="F96" s="208" t="s">
        <v>457</v>
      </c>
      <c r="G96" s="209" t="s">
        <v>173</v>
      </c>
      <c r="H96" s="210">
        <v>0.10100000000000001</v>
      </c>
      <c r="I96" s="211"/>
      <c r="J96" s="212">
        <f>ROUND(I96*H96,2)</f>
        <v>0</v>
      </c>
      <c r="K96" s="208" t="s">
        <v>142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133</v>
      </c>
      <c r="AT96" s="217" t="s">
        <v>128</v>
      </c>
      <c r="AU96" s="217" t="s">
        <v>134</v>
      </c>
      <c r="AY96" s="19" t="s">
        <v>125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134</v>
      </c>
      <c r="BK96" s="218">
        <f>ROUND(I96*H96,2)</f>
        <v>0</v>
      </c>
      <c r="BL96" s="19" t="s">
        <v>133</v>
      </c>
      <c r="BM96" s="217" t="s">
        <v>577</v>
      </c>
    </row>
    <row r="97" s="2" customFormat="1">
      <c r="A97" s="40"/>
      <c r="B97" s="41"/>
      <c r="C97" s="42"/>
      <c r="D97" s="219" t="s">
        <v>136</v>
      </c>
      <c r="E97" s="42"/>
      <c r="F97" s="220" t="s">
        <v>459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134</v>
      </c>
    </row>
    <row r="98" s="2" customFormat="1">
      <c r="A98" s="40"/>
      <c r="B98" s="41"/>
      <c r="C98" s="42"/>
      <c r="D98" s="224" t="s">
        <v>145</v>
      </c>
      <c r="E98" s="42"/>
      <c r="F98" s="225" t="s">
        <v>460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145</v>
      </c>
      <c r="AU98" s="19" t="s">
        <v>134</v>
      </c>
    </row>
    <row r="99" s="12" customFormat="1" ht="25.92" customHeight="1">
      <c r="A99" s="12"/>
      <c r="B99" s="190"/>
      <c r="C99" s="191"/>
      <c r="D99" s="192" t="s">
        <v>71</v>
      </c>
      <c r="E99" s="193" t="s">
        <v>203</v>
      </c>
      <c r="F99" s="193" t="s">
        <v>204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0.12811300000000001</v>
      </c>
      <c r="S99" s="198"/>
      <c r="T99" s="200">
        <f>T100</f>
        <v>0.10117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134</v>
      </c>
      <c r="AT99" s="202" t="s">
        <v>71</v>
      </c>
      <c r="AU99" s="202" t="s">
        <v>72</v>
      </c>
      <c r="AY99" s="201" t="s">
        <v>125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578</v>
      </c>
      <c r="F100" s="204" t="s">
        <v>579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SUM(P101:P160)</f>
        <v>0</v>
      </c>
      <c r="Q100" s="198"/>
      <c r="R100" s="199">
        <f>SUM(R101:R160)</f>
        <v>0.12811300000000001</v>
      </c>
      <c r="S100" s="198"/>
      <c r="T100" s="200">
        <f>SUM(T101:T160)</f>
        <v>0.10117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134</v>
      </c>
      <c r="AT100" s="202" t="s">
        <v>71</v>
      </c>
      <c r="AU100" s="202" t="s">
        <v>80</v>
      </c>
      <c r="AY100" s="201" t="s">
        <v>125</v>
      </c>
      <c r="BK100" s="203">
        <f>SUM(BK101:BK160)</f>
        <v>0</v>
      </c>
    </row>
    <row r="101" s="2" customFormat="1" ht="24.15" customHeight="1">
      <c r="A101" s="40"/>
      <c r="B101" s="41"/>
      <c r="C101" s="206" t="s">
        <v>160</v>
      </c>
      <c r="D101" s="206" t="s">
        <v>128</v>
      </c>
      <c r="E101" s="207" t="s">
        <v>580</v>
      </c>
      <c r="F101" s="208" t="s">
        <v>581</v>
      </c>
      <c r="G101" s="209" t="s">
        <v>141</v>
      </c>
      <c r="H101" s="210">
        <v>170</v>
      </c>
      <c r="I101" s="211"/>
      <c r="J101" s="212">
        <f>ROUND(I101*H101,2)</f>
        <v>0</v>
      </c>
      <c r="K101" s="208" t="s">
        <v>142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211</v>
      </c>
      <c r="AT101" s="217" t="s">
        <v>128</v>
      </c>
      <c r="AU101" s="217" t="s">
        <v>134</v>
      </c>
      <c r="AY101" s="19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134</v>
      </c>
      <c r="BK101" s="218">
        <f>ROUND(I101*H101,2)</f>
        <v>0</v>
      </c>
      <c r="BL101" s="19" t="s">
        <v>211</v>
      </c>
      <c r="BM101" s="217" t="s">
        <v>582</v>
      </c>
    </row>
    <row r="102" s="2" customFormat="1">
      <c r="A102" s="40"/>
      <c r="B102" s="41"/>
      <c r="C102" s="42"/>
      <c r="D102" s="219" t="s">
        <v>136</v>
      </c>
      <c r="E102" s="42"/>
      <c r="F102" s="220" t="s">
        <v>583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134</v>
      </c>
    </row>
    <row r="103" s="2" customFormat="1">
      <c r="A103" s="40"/>
      <c r="B103" s="41"/>
      <c r="C103" s="42"/>
      <c r="D103" s="224" t="s">
        <v>145</v>
      </c>
      <c r="E103" s="42"/>
      <c r="F103" s="225" t="s">
        <v>584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134</v>
      </c>
    </row>
    <row r="104" s="13" customFormat="1">
      <c r="A104" s="13"/>
      <c r="B104" s="226"/>
      <c r="C104" s="227"/>
      <c r="D104" s="219" t="s">
        <v>153</v>
      </c>
      <c r="E104" s="228" t="s">
        <v>19</v>
      </c>
      <c r="F104" s="229" t="s">
        <v>585</v>
      </c>
      <c r="G104" s="227"/>
      <c r="H104" s="230">
        <v>90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153</v>
      </c>
      <c r="AU104" s="236" t="s">
        <v>134</v>
      </c>
      <c r="AV104" s="13" t="s">
        <v>134</v>
      </c>
      <c r="AW104" s="13" t="s">
        <v>33</v>
      </c>
      <c r="AX104" s="13" t="s">
        <v>72</v>
      </c>
      <c r="AY104" s="236" t="s">
        <v>125</v>
      </c>
    </row>
    <row r="105" s="13" customFormat="1">
      <c r="A105" s="13"/>
      <c r="B105" s="226"/>
      <c r="C105" s="227"/>
      <c r="D105" s="219" t="s">
        <v>153</v>
      </c>
      <c r="E105" s="228" t="s">
        <v>19</v>
      </c>
      <c r="F105" s="229" t="s">
        <v>586</v>
      </c>
      <c r="G105" s="227"/>
      <c r="H105" s="230">
        <v>40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153</v>
      </c>
      <c r="AU105" s="236" t="s">
        <v>134</v>
      </c>
      <c r="AV105" s="13" t="s">
        <v>134</v>
      </c>
      <c r="AW105" s="13" t="s">
        <v>33</v>
      </c>
      <c r="AX105" s="13" t="s">
        <v>72</v>
      </c>
      <c r="AY105" s="236" t="s">
        <v>125</v>
      </c>
    </row>
    <row r="106" s="13" customFormat="1">
      <c r="A106" s="13"/>
      <c r="B106" s="226"/>
      <c r="C106" s="227"/>
      <c r="D106" s="219" t="s">
        <v>153</v>
      </c>
      <c r="E106" s="228" t="s">
        <v>19</v>
      </c>
      <c r="F106" s="229" t="s">
        <v>587</v>
      </c>
      <c r="G106" s="227"/>
      <c r="H106" s="230">
        <v>40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153</v>
      </c>
      <c r="AU106" s="236" t="s">
        <v>134</v>
      </c>
      <c r="AV106" s="13" t="s">
        <v>134</v>
      </c>
      <c r="AW106" s="13" t="s">
        <v>33</v>
      </c>
      <c r="AX106" s="13" t="s">
        <v>72</v>
      </c>
      <c r="AY106" s="236" t="s">
        <v>125</v>
      </c>
    </row>
    <row r="107" s="14" customFormat="1">
      <c r="A107" s="14"/>
      <c r="B107" s="237"/>
      <c r="C107" s="238"/>
      <c r="D107" s="219" t="s">
        <v>153</v>
      </c>
      <c r="E107" s="239" t="s">
        <v>19</v>
      </c>
      <c r="F107" s="240" t="s">
        <v>168</v>
      </c>
      <c r="G107" s="238"/>
      <c r="H107" s="241">
        <v>170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153</v>
      </c>
      <c r="AU107" s="247" t="s">
        <v>134</v>
      </c>
      <c r="AV107" s="14" t="s">
        <v>133</v>
      </c>
      <c r="AW107" s="14" t="s">
        <v>33</v>
      </c>
      <c r="AX107" s="14" t="s">
        <v>80</v>
      </c>
      <c r="AY107" s="247" t="s">
        <v>125</v>
      </c>
    </row>
    <row r="108" s="2" customFormat="1" ht="16.5" customHeight="1">
      <c r="A108" s="40"/>
      <c r="B108" s="41"/>
      <c r="C108" s="248" t="s">
        <v>126</v>
      </c>
      <c r="D108" s="248" t="s">
        <v>229</v>
      </c>
      <c r="E108" s="249" t="s">
        <v>588</v>
      </c>
      <c r="F108" s="250" t="s">
        <v>589</v>
      </c>
      <c r="G108" s="251" t="s">
        <v>544</v>
      </c>
      <c r="H108" s="252">
        <v>26.393000000000001</v>
      </c>
      <c r="I108" s="253"/>
      <c r="J108" s="254">
        <f>ROUND(I108*H108,2)</f>
        <v>0</v>
      </c>
      <c r="K108" s="250" t="s">
        <v>142</v>
      </c>
      <c r="L108" s="255"/>
      <c r="M108" s="256" t="s">
        <v>19</v>
      </c>
      <c r="N108" s="257" t="s">
        <v>44</v>
      </c>
      <c r="O108" s="86"/>
      <c r="P108" s="215">
        <f>O108*H108</f>
        <v>0</v>
      </c>
      <c r="Q108" s="215">
        <v>0.001</v>
      </c>
      <c r="R108" s="215">
        <f>Q108*H108</f>
        <v>0.026393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232</v>
      </c>
      <c r="AT108" s="217" t="s">
        <v>229</v>
      </c>
      <c r="AU108" s="217" t="s">
        <v>134</v>
      </c>
      <c r="AY108" s="19" t="s">
        <v>125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134</v>
      </c>
      <c r="BK108" s="218">
        <f>ROUND(I108*H108,2)</f>
        <v>0</v>
      </c>
      <c r="BL108" s="19" t="s">
        <v>211</v>
      </c>
      <c r="BM108" s="217" t="s">
        <v>590</v>
      </c>
    </row>
    <row r="109" s="2" customFormat="1">
      <c r="A109" s="40"/>
      <c r="B109" s="41"/>
      <c r="C109" s="42"/>
      <c r="D109" s="219" t="s">
        <v>136</v>
      </c>
      <c r="E109" s="42"/>
      <c r="F109" s="220" t="s">
        <v>589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134</v>
      </c>
    </row>
    <row r="110" s="13" customFormat="1">
      <c r="A110" s="13"/>
      <c r="B110" s="226"/>
      <c r="C110" s="227"/>
      <c r="D110" s="219" t="s">
        <v>153</v>
      </c>
      <c r="E110" s="228" t="s">
        <v>19</v>
      </c>
      <c r="F110" s="229" t="s">
        <v>591</v>
      </c>
      <c r="G110" s="227"/>
      <c r="H110" s="230">
        <v>26.393000000000001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153</v>
      </c>
      <c r="AU110" s="236" t="s">
        <v>134</v>
      </c>
      <c r="AV110" s="13" t="s">
        <v>134</v>
      </c>
      <c r="AW110" s="13" t="s">
        <v>33</v>
      </c>
      <c r="AX110" s="13" t="s">
        <v>72</v>
      </c>
      <c r="AY110" s="236" t="s">
        <v>125</v>
      </c>
    </row>
    <row r="111" s="14" customFormat="1">
      <c r="A111" s="14"/>
      <c r="B111" s="237"/>
      <c r="C111" s="238"/>
      <c r="D111" s="219" t="s">
        <v>153</v>
      </c>
      <c r="E111" s="239" t="s">
        <v>19</v>
      </c>
      <c r="F111" s="240" t="s">
        <v>168</v>
      </c>
      <c r="G111" s="238"/>
      <c r="H111" s="241">
        <v>26.393000000000001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153</v>
      </c>
      <c r="AU111" s="247" t="s">
        <v>134</v>
      </c>
      <c r="AV111" s="14" t="s">
        <v>133</v>
      </c>
      <c r="AW111" s="14" t="s">
        <v>33</v>
      </c>
      <c r="AX111" s="14" t="s">
        <v>80</v>
      </c>
      <c r="AY111" s="247" t="s">
        <v>125</v>
      </c>
    </row>
    <row r="112" s="2" customFormat="1" ht="33" customHeight="1">
      <c r="A112" s="40"/>
      <c r="B112" s="41"/>
      <c r="C112" s="248" t="s">
        <v>177</v>
      </c>
      <c r="D112" s="248" t="s">
        <v>229</v>
      </c>
      <c r="E112" s="249" t="s">
        <v>592</v>
      </c>
      <c r="F112" s="250" t="s">
        <v>593</v>
      </c>
      <c r="G112" s="251" t="s">
        <v>131</v>
      </c>
      <c r="H112" s="252">
        <v>94</v>
      </c>
      <c r="I112" s="253"/>
      <c r="J112" s="254">
        <f>ROUND(I112*H112,2)</f>
        <v>0</v>
      </c>
      <c r="K112" s="250" t="s">
        <v>142</v>
      </c>
      <c r="L112" s="255"/>
      <c r="M112" s="256" t="s">
        <v>19</v>
      </c>
      <c r="N112" s="257" t="s">
        <v>44</v>
      </c>
      <c r="O112" s="86"/>
      <c r="P112" s="215">
        <f>O112*H112</f>
        <v>0</v>
      </c>
      <c r="Q112" s="215">
        <v>0.001</v>
      </c>
      <c r="R112" s="215">
        <f>Q112*H112</f>
        <v>0.094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232</v>
      </c>
      <c r="AT112" s="217" t="s">
        <v>229</v>
      </c>
      <c r="AU112" s="217" t="s">
        <v>134</v>
      </c>
      <c r="AY112" s="19" t="s">
        <v>125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134</v>
      </c>
      <c r="BK112" s="218">
        <f>ROUND(I112*H112,2)</f>
        <v>0</v>
      </c>
      <c r="BL112" s="19" t="s">
        <v>211</v>
      </c>
      <c r="BM112" s="217" t="s">
        <v>594</v>
      </c>
    </row>
    <row r="113" s="2" customFormat="1">
      <c r="A113" s="40"/>
      <c r="B113" s="41"/>
      <c r="C113" s="42"/>
      <c r="D113" s="219" t="s">
        <v>136</v>
      </c>
      <c r="E113" s="42"/>
      <c r="F113" s="220" t="s">
        <v>593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136</v>
      </c>
      <c r="AU113" s="19" t="s">
        <v>134</v>
      </c>
    </row>
    <row r="114" s="2" customFormat="1" ht="16.5" customHeight="1">
      <c r="A114" s="40"/>
      <c r="B114" s="41"/>
      <c r="C114" s="206" t="s">
        <v>183</v>
      </c>
      <c r="D114" s="206" t="s">
        <v>128</v>
      </c>
      <c r="E114" s="207" t="s">
        <v>595</v>
      </c>
      <c r="F114" s="208" t="s">
        <v>596</v>
      </c>
      <c r="G114" s="209" t="s">
        <v>131</v>
      </c>
      <c r="H114" s="210">
        <v>4</v>
      </c>
      <c r="I114" s="211"/>
      <c r="J114" s="212">
        <f>ROUND(I114*H114,2)</f>
        <v>0</v>
      </c>
      <c r="K114" s="208" t="s">
        <v>142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211</v>
      </c>
      <c r="AT114" s="217" t="s">
        <v>128</v>
      </c>
      <c r="AU114" s="217" t="s">
        <v>134</v>
      </c>
      <c r="AY114" s="19" t="s">
        <v>125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134</v>
      </c>
      <c r="BK114" s="218">
        <f>ROUND(I114*H114,2)</f>
        <v>0</v>
      </c>
      <c r="BL114" s="19" t="s">
        <v>211</v>
      </c>
      <c r="BM114" s="217" t="s">
        <v>597</v>
      </c>
    </row>
    <row r="115" s="2" customFormat="1">
      <c r="A115" s="40"/>
      <c r="B115" s="41"/>
      <c r="C115" s="42"/>
      <c r="D115" s="219" t="s">
        <v>136</v>
      </c>
      <c r="E115" s="42"/>
      <c r="F115" s="220" t="s">
        <v>598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136</v>
      </c>
      <c r="AU115" s="19" t="s">
        <v>134</v>
      </c>
    </row>
    <row r="116" s="2" customFormat="1">
      <c r="A116" s="40"/>
      <c r="B116" s="41"/>
      <c r="C116" s="42"/>
      <c r="D116" s="224" t="s">
        <v>145</v>
      </c>
      <c r="E116" s="42"/>
      <c r="F116" s="225" t="s">
        <v>599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145</v>
      </c>
      <c r="AU116" s="19" t="s">
        <v>134</v>
      </c>
    </row>
    <row r="117" s="2" customFormat="1" ht="16.5" customHeight="1">
      <c r="A117" s="40"/>
      <c r="B117" s="41"/>
      <c r="C117" s="248" t="s">
        <v>137</v>
      </c>
      <c r="D117" s="248" t="s">
        <v>229</v>
      </c>
      <c r="E117" s="249" t="s">
        <v>600</v>
      </c>
      <c r="F117" s="250" t="s">
        <v>601</v>
      </c>
      <c r="G117" s="251" t="s">
        <v>131</v>
      </c>
      <c r="H117" s="252">
        <v>4</v>
      </c>
      <c r="I117" s="253"/>
      <c r="J117" s="254">
        <f>ROUND(I117*H117,2)</f>
        <v>0</v>
      </c>
      <c r="K117" s="250" t="s">
        <v>142</v>
      </c>
      <c r="L117" s="255"/>
      <c r="M117" s="256" t="s">
        <v>19</v>
      </c>
      <c r="N117" s="257" t="s">
        <v>44</v>
      </c>
      <c r="O117" s="86"/>
      <c r="P117" s="215">
        <f>O117*H117</f>
        <v>0</v>
      </c>
      <c r="Q117" s="215">
        <v>0.00023000000000000001</v>
      </c>
      <c r="R117" s="215">
        <f>Q117*H117</f>
        <v>0.00092000000000000003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232</v>
      </c>
      <c r="AT117" s="217" t="s">
        <v>229</v>
      </c>
      <c r="AU117" s="217" t="s">
        <v>134</v>
      </c>
      <c r="AY117" s="19" t="s">
        <v>125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134</v>
      </c>
      <c r="BK117" s="218">
        <f>ROUND(I117*H117,2)</f>
        <v>0</v>
      </c>
      <c r="BL117" s="19" t="s">
        <v>211</v>
      </c>
      <c r="BM117" s="217" t="s">
        <v>602</v>
      </c>
    </row>
    <row r="118" s="2" customFormat="1">
      <c r="A118" s="40"/>
      <c r="B118" s="41"/>
      <c r="C118" s="42"/>
      <c r="D118" s="219" t="s">
        <v>136</v>
      </c>
      <c r="E118" s="42"/>
      <c r="F118" s="220" t="s">
        <v>601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136</v>
      </c>
      <c r="AU118" s="19" t="s">
        <v>134</v>
      </c>
    </row>
    <row r="119" s="2" customFormat="1" ht="16.5" customHeight="1">
      <c r="A119" s="40"/>
      <c r="B119" s="41"/>
      <c r="C119" s="206" t="s">
        <v>197</v>
      </c>
      <c r="D119" s="206" t="s">
        <v>128</v>
      </c>
      <c r="E119" s="207" t="s">
        <v>603</v>
      </c>
      <c r="F119" s="208" t="s">
        <v>604</v>
      </c>
      <c r="G119" s="209" t="s">
        <v>131</v>
      </c>
      <c r="H119" s="210">
        <v>13</v>
      </c>
      <c r="I119" s="211"/>
      <c r="J119" s="212">
        <f>ROUND(I119*H119,2)</f>
        <v>0</v>
      </c>
      <c r="K119" s="208" t="s">
        <v>142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211</v>
      </c>
      <c r="AT119" s="217" t="s">
        <v>128</v>
      </c>
      <c r="AU119" s="217" t="s">
        <v>134</v>
      </c>
      <c r="AY119" s="19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134</v>
      </c>
      <c r="BK119" s="218">
        <f>ROUND(I119*H119,2)</f>
        <v>0</v>
      </c>
      <c r="BL119" s="19" t="s">
        <v>211</v>
      </c>
      <c r="BM119" s="217" t="s">
        <v>605</v>
      </c>
    </row>
    <row r="120" s="2" customFormat="1">
      <c r="A120" s="40"/>
      <c r="B120" s="41"/>
      <c r="C120" s="42"/>
      <c r="D120" s="219" t="s">
        <v>136</v>
      </c>
      <c r="E120" s="42"/>
      <c r="F120" s="220" t="s">
        <v>606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136</v>
      </c>
      <c r="AU120" s="19" t="s">
        <v>134</v>
      </c>
    </row>
    <row r="121" s="2" customFormat="1">
      <c r="A121" s="40"/>
      <c r="B121" s="41"/>
      <c r="C121" s="42"/>
      <c r="D121" s="224" t="s">
        <v>145</v>
      </c>
      <c r="E121" s="42"/>
      <c r="F121" s="225" t="s">
        <v>607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145</v>
      </c>
      <c r="AU121" s="19" t="s">
        <v>134</v>
      </c>
    </row>
    <row r="122" s="2" customFormat="1" ht="16.5" customHeight="1">
      <c r="A122" s="40"/>
      <c r="B122" s="41"/>
      <c r="C122" s="248" t="s">
        <v>207</v>
      </c>
      <c r="D122" s="248" t="s">
        <v>229</v>
      </c>
      <c r="E122" s="249" t="s">
        <v>608</v>
      </c>
      <c r="F122" s="250" t="s">
        <v>609</v>
      </c>
      <c r="G122" s="251" t="s">
        <v>131</v>
      </c>
      <c r="H122" s="252">
        <v>1</v>
      </c>
      <c r="I122" s="253"/>
      <c r="J122" s="254">
        <f>ROUND(I122*H122,2)</f>
        <v>0</v>
      </c>
      <c r="K122" s="250" t="s">
        <v>142</v>
      </c>
      <c r="L122" s="255"/>
      <c r="M122" s="256" t="s">
        <v>19</v>
      </c>
      <c r="N122" s="257" t="s">
        <v>44</v>
      </c>
      <c r="O122" s="86"/>
      <c r="P122" s="215">
        <f>O122*H122</f>
        <v>0</v>
      </c>
      <c r="Q122" s="215">
        <v>0.00042999999999999999</v>
      </c>
      <c r="R122" s="215">
        <f>Q122*H122</f>
        <v>0.00042999999999999999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232</v>
      </c>
      <c r="AT122" s="217" t="s">
        <v>229</v>
      </c>
      <c r="AU122" s="217" t="s">
        <v>134</v>
      </c>
      <c r="AY122" s="19" t="s">
        <v>125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134</v>
      </c>
      <c r="BK122" s="218">
        <f>ROUND(I122*H122,2)</f>
        <v>0</v>
      </c>
      <c r="BL122" s="19" t="s">
        <v>211</v>
      </c>
      <c r="BM122" s="217" t="s">
        <v>610</v>
      </c>
    </row>
    <row r="123" s="2" customFormat="1">
      <c r="A123" s="40"/>
      <c r="B123" s="41"/>
      <c r="C123" s="42"/>
      <c r="D123" s="219" t="s">
        <v>136</v>
      </c>
      <c r="E123" s="42"/>
      <c r="F123" s="220" t="s">
        <v>609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134</v>
      </c>
    </row>
    <row r="124" s="2" customFormat="1" ht="16.5" customHeight="1">
      <c r="A124" s="40"/>
      <c r="B124" s="41"/>
      <c r="C124" s="248" t="s">
        <v>8</v>
      </c>
      <c r="D124" s="248" t="s">
        <v>229</v>
      </c>
      <c r="E124" s="249" t="s">
        <v>611</v>
      </c>
      <c r="F124" s="250" t="s">
        <v>612</v>
      </c>
      <c r="G124" s="251" t="s">
        <v>131</v>
      </c>
      <c r="H124" s="252">
        <v>12</v>
      </c>
      <c r="I124" s="253"/>
      <c r="J124" s="254">
        <f>ROUND(I124*H124,2)</f>
        <v>0</v>
      </c>
      <c r="K124" s="250" t="s">
        <v>142</v>
      </c>
      <c r="L124" s="255"/>
      <c r="M124" s="256" t="s">
        <v>19</v>
      </c>
      <c r="N124" s="257" t="s">
        <v>44</v>
      </c>
      <c r="O124" s="86"/>
      <c r="P124" s="215">
        <f>O124*H124</f>
        <v>0</v>
      </c>
      <c r="Q124" s="215">
        <v>0.00016000000000000001</v>
      </c>
      <c r="R124" s="215">
        <f>Q124*H124</f>
        <v>0.0019200000000000003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232</v>
      </c>
      <c r="AT124" s="217" t="s">
        <v>229</v>
      </c>
      <c r="AU124" s="217" t="s">
        <v>134</v>
      </c>
      <c r="AY124" s="19" t="s">
        <v>125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134</v>
      </c>
      <c r="BK124" s="218">
        <f>ROUND(I124*H124,2)</f>
        <v>0</v>
      </c>
      <c r="BL124" s="19" t="s">
        <v>211</v>
      </c>
      <c r="BM124" s="217" t="s">
        <v>613</v>
      </c>
    </row>
    <row r="125" s="2" customFormat="1">
      <c r="A125" s="40"/>
      <c r="B125" s="41"/>
      <c r="C125" s="42"/>
      <c r="D125" s="219" t="s">
        <v>136</v>
      </c>
      <c r="E125" s="42"/>
      <c r="F125" s="220" t="s">
        <v>612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134</v>
      </c>
    </row>
    <row r="126" s="2" customFormat="1" ht="24.15" customHeight="1">
      <c r="A126" s="40"/>
      <c r="B126" s="41"/>
      <c r="C126" s="206" t="s">
        <v>222</v>
      </c>
      <c r="D126" s="206" t="s">
        <v>128</v>
      </c>
      <c r="E126" s="207" t="s">
        <v>614</v>
      </c>
      <c r="F126" s="208" t="s">
        <v>615</v>
      </c>
      <c r="G126" s="209" t="s">
        <v>141</v>
      </c>
      <c r="H126" s="210">
        <v>170</v>
      </c>
      <c r="I126" s="211"/>
      <c r="J126" s="212">
        <f>ROUND(I126*H126,2)</f>
        <v>0</v>
      </c>
      <c r="K126" s="208" t="s">
        <v>142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0.00040000000000000002</v>
      </c>
      <c r="T126" s="216">
        <f>S126*H126</f>
        <v>0.068000000000000005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211</v>
      </c>
      <c r="AT126" s="217" t="s">
        <v>128</v>
      </c>
      <c r="AU126" s="217" t="s">
        <v>134</v>
      </c>
      <c r="AY126" s="19" t="s">
        <v>125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134</v>
      </c>
      <c r="BK126" s="218">
        <f>ROUND(I126*H126,2)</f>
        <v>0</v>
      </c>
      <c r="BL126" s="19" t="s">
        <v>211</v>
      </c>
      <c r="BM126" s="217" t="s">
        <v>616</v>
      </c>
    </row>
    <row r="127" s="2" customFormat="1">
      <c r="A127" s="40"/>
      <c r="B127" s="41"/>
      <c r="C127" s="42"/>
      <c r="D127" s="219" t="s">
        <v>136</v>
      </c>
      <c r="E127" s="42"/>
      <c r="F127" s="220" t="s">
        <v>617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134</v>
      </c>
    </row>
    <row r="128" s="2" customFormat="1">
      <c r="A128" s="40"/>
      <c r="B128" s="41"/>
      <c r="C128" s="42"/>
      <c r="D128" s="224" t="s">
        <v>145</v>
      </c>
      <c r="E128" s="42"/>
      <c r="F128" s="225" t="s">
        <v>618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145</v>
      </c>
      <c r="AU128" s="19" t="s">
        <v>134</v>
      </c>
    </row>
    <row r="129" s="13" customFormat="1">
      <c r="A129" s="13"/>
      <c r="B129" s="226"/>
      <c r="C129" s="227"/>
      <c r="D129" s="219" t="s">
        <v>153</v>
      </c>
      <c r="E129" s="228" t="s">
        <v>19</v>
      </c>
      <c r="F129" s="229" t="s">
        <v>585</v>
      </c>
      <c r="G129" s="227"/>
      <c r="H129" s="230">
        <v>90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153</v>
      </c>
      <c r="AU129" s="236" t="s">
        <v>134</v>
      </c>
      <c r="AV129" s="13" t="s">
        <v>134</v>
      </c>
      <c r="AW129" s="13" t="s">
        <v>33</v>
      </c>
      <c r="AX129" s="13" t="s">
        <v>72</v>
      </c>
      <c r="AY129" s="236" t="s">
        <v>125</v>
      </c>
    </row>
    <row r="130" s="13" customFormat="1">
      <c r="A130" s="13"/>
      <c r="B130" s="226"/>
      <c r="C130" s="227"/>
      <c r="D130" s="219" t="s">
        <v>153</v>
      </c>
      <c r="E130" s="228" t="s">
        <v>19</v>
      </c>
      <c r="F130" s="229" t="s">
        <v>586</v>
      </c>
      <c r="G130" s="227"/>
      <c r="H130" s="230">
        <v>40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153</v>
      </c>
      <c r="AU130" s="236" t="s">
        <v>134</v>
      </c>
      <c r="AV130" s="13" t="s">
        <v>134</v>
      </c>
      <c r="AW130" s="13" t="s">
        <v>33</v>
      </c>
      <c r="AX130" s="13" t="s">
        <v>72</v>
      </c>
      <c r="AY130" s="236" t="s">
        <v>125</v>
      </c>
    </row>
    <row r="131" s="13" customFormat="1">
      <c r="A131" s="13"/>
      <c r="B131" s="226"/>
      <c r="C131" s="227"/>
      <c r="D131" s="219" t="s">
        <v>153</v>
      </c>
      <c r="E131" s="228" t="s">
        <v>19</v>
      </c>
      <c r="F131" s="229" t="s">
        <v>587</v>
      </c>
      <c r="G131" s="227"/>
      <c r="H131" s="230">
        <v>40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153</v>
      </c>
      <c r="AU131" s="236" t="s">
        <v>134</v>
      </c>
      <c r="AV131" s="13" t="s">
        <v>134</v>
      </c>
      <c r="AW131" s="13" t="s">
        <v>33</v>
      </c>
      <c r="AX131" s="13" t="s">
        <v>72</v>
      </c>
      <c r="AY131" s="236" t="s">
        <v>125</v>
      </c>
    </row>
    <row r="132" s="14" customFormat="1">
      <c r="A132" s="14"/>
      <c r="B132" s="237"/>
      <c r="C132" s="238"/>
      <c r="D132" s="219" t="s">
        <v>153</v>
      </c>
      <c r="E132" s="239" t="s">
        <v>19</v>
      </c>
      <c r="F132" s="240" t="s">
        <v>168</v>
      </c>
      <c r="G132" s="238"/>
      <c r="H132" s="241">
        <v>170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153</v>
      </c>
      <c r="AU132" s="247" t="s">
        <v>134</v>
      </c>
      <c r="AV132" s="14" t="s">
        <v>133</v>
      </c>
      <c r="AW132" s="14" t="s">
        <v>33</v>
      </c>
      <c r="AX132" s="14" t="s">
        <v>80</v>
      </c>
      <c r="AY132" s="247" t="s">
        <v>125</v>
      </c>
    </row>
    <row r="133" s="2" customFormat="1" ht="21.75" customHeight="1">
      <c r="A133" s="40"/>
      <c r="B133" s="41"/>
      <c r="C133" s="206" t="s">
        <v>228</v>
      </c>
      <c r="D133" s="206" t="s">
        <v>128</v>
      </c>
      <c r="E133" s="207" t="s">
        <v>619</v>
      </c>
      <c r="F133" s="208" t="s">
        <v>620</v>
      </c>
      <c r="G133" s="209" t="s">
        <v>131</v>
      </c>
      <c r="H133" s="210">
        <v>4</v>
      </c>
      <c r="I133" s="211"/>
      <c r="J133" s="212">
        <f>ROUND(I133*H133,2)</f>
        <v>0</v>
      </c>
      <c r="K133" s="208" t="s">
        <v>142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0.00025000000000000001</v>
      </c>
      <c r="T133" s="216">
        <f>S133*H133</f>
        <v>0.001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211</v>
      </c>
      <c r="AT133" s="217" t="s">
        <v>128</v>
      </c>
      <c r="AU133" s="217" t="s">
        <v>134</v>
      </c>
      <c r="AY133" s="19" t="s">
        <v>125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134</v>
      </c>
      <c r="BK133" s="218">
        <f>ROUND(I133*H133,2)</f>
        <v>0</v>
      </c>
      <c r="BL133" s="19" t="s">
        <v>211</v>
      </c>
      <c r="BM133" s="217" t="s">
        <v>621</v>
      </c>
    </row>
    <row r="134" s="2" customFormat="1">
      <c r="A134" s="40"/>
      <c r="B134" s="41"/>
      <c r="C134" s="42"/>
      <c r="D134" s="219" t="s">
        <v>136</v>
      </c>
      <c r="E134" s="42"/>
      <c r="F134" s="220" t="s">
        <v>622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136</v>
      </c>
      <c r="AU134" s="19" t="s">
        <v>134</v>
      </c>
    </row>
    <row r="135" s="2" customFormat="1">
      <c r="A135" s="40"/>
      <c r="B135" s="41"/>
      <c r="C135" s="42"/>
      <c r="D135" s="224" t="s">
        <v>145</v>
      </c>
      <c r="E135" s="42"/>
      <c r="F135" s="225" t="s">
        <v>623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145</v>
      </c>
      <c r="AU135" s="19" t="s">
        <v>134</v>
      </c>
    </row>
    <row r="136" s="2" customFormat="1" ht="24.15" customHeight="1">
      <c r="A136" s="40"/>
      <c r="B136" s="41"/>
      <c r="C136" s="206" t="s">
        <v>236</v>
      </c>
      <c r="D136" s="206" t="s">
        <v>128</v>
      </c>
      <c r="E136" s="207" t="s">
        <v>624</v>
      </c>
      <c r="F136" s="208" t="s">
        <v>625</v>
      </c>
      <c r="G136" s="209" t="s">
        <v>131</v>
      </c>
      <c r="H136" s="210">
        <v>13</v>
      </c>
      <c r="I136" s="211"/>
      <c r="J136" s="212">
        <f>ROUND(I136*H136,2)</f>
        <v>0</v>
      </c>
      <c r="K136" s="208" t="s">
        <v>142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0.00044999999999999999</v>
      </c>
      <c r="T136" s="216">
        <f>S136*H136</f>
        <v>0.0058500000000000002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211</v>
      </c>
      <c r="AT136" s="217" t="s">
        <v>128</v>
      </c>
      <c r="AU136" s="217" t="s">
        <v>134</v>
      </c>
      <c r="AY136" s="19" t="s">
        <v>125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134</v>
      </c>
      <c r="BK136" s="218">
        <f>ROUND(I136*H136,2)</f>
        <v>0</v>
      </c>
      <c r="BL136" s="19" t="s">
        <v>211</v>
      </c>
      <c r="BM136" s="217" t="s">
        <v>626</v>
      </c>
    </row>
    <row r="137" s="2" customFormat="1">
      <c r="A137" s="40"/>
      <c r="B137" s="41"/>
      <c r="C137" s="42"/>
      <c r="D137" s="219" t="s">
        <v>136</v>
      </c>
      <c r="E137" s="42"/>
      <c r="F137" s="220" t="s">
        <v>627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134</v>
      </c>
    </row>
    <row r="138" s="2" customFormat="1">
      <c r="A138" s="40"/>
      <c r="B138" s="41"/>
      <c r="C138" s="42"/>
      <c r="D138" s="224" t="s">
        <v>145</v>
      </c>
      <c r="E138" s="42"/>
      <c r="F138" s="225" t="s">
        <v>628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145</v>
      </c>
      <c r="AU138" s="19" t="s">
        <v>134</v>
      </c>
    </row>
    <row r="139" s="2" customFormat="1" ht="24.15" customHeight="1">
      <c r="A139" s="40"/>
      <c r="B139" s="41"/>
      <c r="C139" s="206" t="s">
        <v>211</v>
      </c>
      <c r="D139" s="206" t="s">
        <v>128</v>
      </c>
      <c r="E139" s="207" t="s">
        <v>629</v>
      </c>
      <c r="F139" s="208" t="s">
        <v>630</v>
      </c>
      <c r="G139" s="209" t="s">
        <v>131</v>
      </c>
      <c r="H139" s="210">
        <v>94</v>
      </c>
      <c r="I139" s="211"/>
      <c r="J139" s="212">
        <f>ROUND(I139*H139,2)</f>
        <v>0</v>
      </c>
      <c r="K139" s="208" t="s">
        <v>142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0.00027999999999999998</v>
      </c>
      <c r="T139" s="216">
        <f>S139*H139</f>
        <v>0.026319999999999996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211</v>
      </c>
      <c r="AT139" s="217" t="s">
        <v>128</v>
      </c>
      <c r="AU139" s="217" t="s">
        <v>134</v>
      </c>
      <c r="AY139" s="19" t="s">
        <v>125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134</v>
      </c>
      <c r="BK139" s="218">
        <f>ROUND(I139*H139,2)</f>
        <v>0</v>
      </c>
      <c r="BL139" s="19" t="s">
        <v>211</v>
      </c>
      <c r="BM139" s="217" t="s">
        <v>631</v>
      </c>
    </row>
    <row r="140" s="2" customFormat="1">
      <c r="A140" s="40"/>
      <c r="B140" s="41"/>
      <c r="C140" s="42"/>
      <c r="D140" s="219" t="s">
        <v>136</v>
      </c>
      <c r="E140" s="42"/>
      <c r="F140" s="220" t="s">
        <v>632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136</v>
      </c>
      <c r="AU140" s="19" t="s">
        <v>134</v>
      </c>
    </row>
    <row r="141" s="2" customFormat="1">
      <c r="A141" s="40"/>
      <c r="B141" s="41"/>
      <c r="C141" s="42"/>
      <c r="D141" s="224" t="s">
        <v>145</v>
      </c>
      <c r="E141" s="42"/>
      <c r="F141" s="225" t="s">
        <v>633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145</v>
      </c>
      <c r="AU141" s="19" t="s">
        <v>134</v>
      </c>
    </row>
    <row r="142" s="13" customFormat="1">
      <c r="A142" s="13"/>
      <c r="B142" s="226"/>
      <c r="C142" s="227"/>
      <c r="D142" s="219" t="s">
        <v>153</v>
      </c>
      <c r="E142" s="228" t="s">
        <v>19</v>
      </c>
      <c r="F142" s="229" t="s">
        <v>634</v>
      </c>
      <c r="G142" s="227"/>
      <c r="H142" s="230">
        <v>54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153</v>
      </c>
      <c r="AU142" s="236" t="s">
        <v>134</v>
      </c>
      <c r="AV142" s="13" t="s">
        <v>134</v>
      </c>
      <c r="AW142" s="13" t="s">
        <v>33</v>
      </c>
      <c r="AX142" s="13" t="s">
        <v>72</v>
      </c>
      <c r="AY142" s="236" t="s">
        <v>125</v>
      </c>
    </row>
    <row r="143" s="13" customFormat="1">
      <c r="A143" s="13"/>
      <c r="B143" s="226"/>
      <c r="C143" s="227"/>
      <c r="D143" s="219" t="s">
        <v>153</v>
      </c>
      <c r="E143" s="228" t="s">
        <v>19</v>
      </c>
      <c r="F143" s="229" t="s">
        <v>635</v>
      </c>
      <c r="G143" s="227"/>
      <c r="H143" s="230">
        <v>20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153</v>
      </c>
      <c r="AU143" s="236" t="s">
        <v>134</v>
      </c>
      <c r="AV143" s="13" t="s">
        <v>134</v>
      </c>
      <c r="AW143" s="13" t="s">
        <v>33</v>
      </c>
      <c r="AX143" s="13" t="s">
        <v>72</v>
      </c>
      <c r="AY143" s="236" t="s">
        <v>125</v>
      </c>
    </row>
    <row r="144" s="13" customFormat="1">
      <c r="A144" s="13"/>
      <c r="B144" s="226"/>
      <c r="C144" s="227"/>
      <c r="D144" s="219" t="s">
        <v>153</v>
      </c>
      <c r="E144" s="228" t="s">
        <v>19</v>
      </c>
      <c r="F144" s="229" t="s">
        <v>635</v>
      </c>
      <c r="G144" s="227"/>
      <c r="H144" s="230">
        <v>20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153</v>
      </c>
      <c r="AU144" s="236" t="s">
        <v>134</v>
      </c>
      <c r="AV144" s="13" t="s">
        <v>134</v>
      </c>
      <c r="AW144" s="13" t="s">
        <v>33</v>
      </c>
      <c r="AX144" s="13" t="s">
        <v>72</v>
      </c>
      <c r="AY144" s="236" t="s">
        <v>125</v>
      </c>
    </row>
    <row r="145" s="14" customFormat="1">
      <c r="A145" s="14"/>
      <c r="B145" s="237"/>
      <c r="C145" s="238"/>
      <c r="D145" s="219" t="s">
        <v>153</v>
      </c>
      <c r="E145" s="239" t="s">
        <v>19</v>
      </c>
      <c r="F145" s="240" t="s">
        <v>168</v>
      </c>
      <c r="G145" s="238"/>
      <c r="H145" s="241">
        <v>94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153</v>
      </c>
      <c r="AU145" s="247" t="s">
        <v>134</v>
      </c>
      <c r="AV145" s="14" t="s">
        <v>133</v>
      </c>
      <c r="AW145" s="14" t="s">
        <v>33</v>
      </c>
      <c r="AX145" s="14" t="s">
        <v>80</v>
      </c>
      <c r="AY145" s="247" t="s">
        <v>125</v>
      </c>
    </row>
    <row r="146" s="2" customFormat="1" ht="16.5" customHeight="1">
      <c r="A146" s="40"/>
      <c r="B146" s="41"/>
      <c r="C146" s="206" t="s">
        <v>246</v>
      </c>
      <c r="D146" s="206" t="s">
        <v>128</v>
      </c>
      <c r="E146" s="207" t="s">
        <v>636</v>
      </c>
      <c r="F146" s="208" t="s">
        <v>637</v>
      </c>
      <c r="G146" s="209" t="s">
        <v>131</v>
      </c>
      <c r="H146" s="210">
        <v>1</v>
      </c>
      <c r="I146" s="211"/>
      <c r="J146" s="212">
        <f>ROUND(I146*H146,2)</f>
        <v>0</v>
      </c>
      <c r="K146" s="208" t="s">
        <v>142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211</v>
      </c>
      <c r="AT146" s="217" t="s">
        <v>128</v>
      </c>
      <c r="AU146" s="217" t="s">
        <v>134</v>
      </c>
      <c r="AY146" s="19" t="s">
        <v>125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134</v>
      </c>
      <c r="BK146" s="218">
        <f>ROUND(I146*H146,2)</f>
        <v>0</v>
      </c>
      <c r="BL146" s="19" t="s">
        <v>211</v>
      </c>
      <c r="BM146" s="217" t="s">
        <v>638</v>
      </c>
    </row>
    <row r="147" s="2" customFormat="1">
      <c r="A147" s="40"/>
      <c r="B147" s="41"/>
      <c r="C147" s="42"/>
      <c r="D147" s="219" t="s">
        <v>136</v>
      </c>
      <c r="E147" s="42"/>
      <c r="F147" s="220" t="s">
        <v>639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136</v>
      </c>
      <c r="AU147" s="19" t="s">
        <v>134</v>
      </c>
    </row>
    <row r="148" s="2" customFormat="1">
      <c r="A148" s="40"/>
      <c r="B148" s="41"/>
      <c r="C148" s="42"/>
      <c r="D148" s="224" t="s">
        <v>145</v>
      </c>
      <c r="E148" s="42"/>
      <c r="F148" s="225" t="s">
        <v>640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145</v>
      </c>
      <c r="AU148" s="19" t="s">
        <v>134</v>
      </c>
    </row>
    <row r="149" s="2" customFormat="1" ht="16.5" customHeight="1">
      <c r="A149" s="40"/>
      <c r="B149" s="41"/>
      <c r="C149" s="248" t="s">
        <v>256</v>
      </c>
      <c r="D149" s="248" t="s">
        <v>229</v>
      </c>
      <c r="E149" s="249" t="s">
        <v>641</v>
      </c>
      <c r="F149" s="250" t="s">
        <v>642</v>
      </c>
      <c r="G149" s="251" t="s">
        <v>131</v>
      </c>
      <c r="H149" s="252">
        <v>1</v>
      </c>
      <c r="I149" s="253"/>
      <c r="J149" s="254">
        <f>ROUND(I149*H149,2)</f>
        <v>0</v>
      </c>
      <c r="K149" s="250" t="s">
        <v>142</v>
      </c>
      <c r="L149" s="255"/>
      <c r="M149" s="256" t="s">
        <v>19</v>
      </c>
      <c r="N149" s="257" t="s">
        <v>44</v>
      </c>
      <c r="O149" s="86"/>
      <c r="P149" s="215">
        <f>O149*H149</f>
        <v>0</v>
      </c>
      <c r="Q149" s="215">
        <v>0.0023500000000000001</v>
      </c>
      <c r="R149" s="215">
        <f>Q149*H149</f>
        <v>0.0023500000000000001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232</v>
      </c>
      <c r="AT149" s="217" t="s">
        <v>229</v>
      </c>
      <c r="AU149" s="217" t="s">
        <v>134</v>
      </c>
      <c r="AY149" s="19" t="s">
        <v>125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134</v>
      </c>
      <c r="BK149" s="218">
        <f>ROUND(I149*H149,2)</f>
        <v>0</v>
      </c>
      <c r="BL149" s="19" t="s">
        <v>211</v>
      </c>
      <c r="BM149" s="217" t="s">
        <v>643</v>
      </c>
    </row>
    <row r="150" s="2" customFormat="1">
      <c r="A150" s="40"/>
      <c r="B150" s="41"/>
      <c r="C150" s="42"/>
      <c r="D150" s="219" t="s">
        <v>136</v>
      </c>
      <c r="E150" s="42"/>
      <c r="F150" s="220" t="s">
        <v>642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136</v>
      </c>
      <c r="AU150" s="19" t="s">
        <v>134</v>
      </c>
    </row>
    <row r="151" s="2" customFormat="1" ht="37.8" customHeight="1">
      <c r="A151" s="40"/>
      <c r="B151" s="41"/>
      <c r="C151" s="248" t="s">
        <v>263</v>
      </c>
      <c r="D151" s="248" t="s">
        <v>229</v>
      </c>
      <c r="E151" s="249" t="s">
        <v>644</v>
      </c>
      <c r="F151" s="250" t="s">
        <v>645</v>
      </c>
      <c r="G151" s="251" t="s">
        <v>131</v>
      </c>
      <c r="H151" s="252">
        <v>1</v>
      </c>
      <c r="I151" s="253"/>
      <c r="J151" s="254">
        <f>ROUND(I151*H151,2)</f>
        <v>0</v>
      </c>
      <c r="K151" s="250" t="s">
        <v>142</v>
      </c>
      <c r="L151" s="255"/>
      <c r="M151" s="256" t="s">
        <v>19</v>
      </c>
      <c r="N151" s="257" t="s">
        <v>44</v>
      </c>
      <c r="O151" s="86"/>
      <c r="P151" s="215">
        <f>O151*H151</f>
        <v>0</v>
      </c>
      <c r="Q151" s="215">
        <v>0.0020999999999999999</v>
      </c>
      <c r="R151" s="215">
        <f>Q151*H151</f>
        <v>0.0020999999999999999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232</v>
      </c>
      <c r="AT151" s="217" t="s">
        <v>229</v>
      </c>
      <c r="AU151" s="217" t="s">
        <v>134</v>
      </c>
      <c r="AY151" s="19" t="s">
        <v>125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134</v>
      </c>
      <c r="BK151" s="218">
        <f>ROUND(I151*H151,2)</f>
        <v>0</v>
      </c>
      <c r="BL151" s="19" t="s">
        <v>211</v>
      </c>
      <c r="BM151" s="217" t="s">
        <v>646</v>
      </c>
    </row>
    <row r="152" s="2" customFormat="1">
      <c r="A152" s="40"/>
      <c r="B152" s="41"/>
      <c r="C152" s="42"/>
      <c r="D152" s="219" t="s">
        <v>136</v>
      </c>
      <c r="E152" s="42"/>
      <c r="F152" s="220" t="s">
        <v>645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136</v>
      </c>
      <c r="AU152" s="19" t="s">
        <v>134</v>
      </c>
    </row>
    <row r="153" s="2" customFormat="1" ht="16.5" customHeight="1">
      <c r="A153" s="40"/>
      <c r="B153" s="41"/>
      <c r="C153" s="206" t="s">
        <v>269</v>
      </c>
      <c r="D153" s="206" t="s">
        <v>128</v>
      </c>
      <c r="E153" s="207" t="s">
        <v>647</v>
      </c>
      <c r="F153" s="208" t="s">
        <v>648</v>
      </c>
      <c r="G153" s="209" t="s">
        <v>649</v>
      </c>
      <c r="H153" s="210">
        <v>1</v>
      </c>
      <c r="I153" s="211"/>
      <c r="J153" s="212">
        <f>ROUND(I153*H153,2)</f>
        <v>0</v>
      </c>
      <c r="K153" s="208" t="s">
        <v>132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211</v>
      </c>
      <c r="AT153" s="217" t="s">
        <v>128</v>
      </c>
      <c r="AU153" s="217" t="s">
        <v>134</v>
      </c>
      <c r="AY153" s="19" t="s">
        <v>125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134</v>
      </c>
      <c r="BK153" s="218">
        <f>ROUND(I153*H153,2)</f>
        <v>0</v>
      </c>
      <c r="BL153" s="19" t="s">
        <v>211</v>
      </c>
      <c r="BM153" s="217" t="s">
        <v>650</v>
      </c>
    </row>
    <row r="154" s="2" customFormat="1">
      <c r="A154" s="40"/>
      <c r="B154" s="41"/>
      <c r="C154" s="42"/>
      <c r="D154" s="219" t="s">
        <v>136</v>
      </c>
      <c r="E154" s="42"/>
      <c r="F154" s="220" t="s">
        <v>648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136</v>
      </c>
      <c r="AU154" s="19" t="s">
        <v>134</v>
      </c>
    </row>
    <row r="155" s="2" customFormat="1" ht="24.15" customHeight="1">
      <c r="A155" s="40"/>
      <c r="B155" s="41"/>
      <c r="C155" s="206" t="s">
        <v>7</v>
      </c>
      <c r="D155" s="206" t="s">
        <v>128</v>
      </c>
      <c r="E155" s="207" t="s">
        <v>651</v>
      </c>
      <c r="F155" s="208" t="s">
        <v>652</v>
      </c>
      <c r="G155" s="209" t="s">
        <v>131</v>
      </c>
      <c r="H155" s="210">
        <v>1</v>
      </c>
      <c r="I155" s="211"/>
      <c r="J155" s="212">
        <f>ROUND(I155*H155,2)</f>
        <v>0</v>
      </c>
      <c r="K155" s="208" t="s">
        <v>142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211</v>
      </c>
      <c r="AT155" s="217" t="s">
        <v>128</v>
      </c>
      <c r="AU155" s="217" t="s">
        <v>134</v>
      </c>
      <c r="AY155" s="19" t="s">
        <v>125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134</v>
      </c>
      <c r="BK155" s="218">
        <f>ROUND(I155*H155,2)</f>
        <v>0</v>
      </c>
      <c r="BL155" s="19" t="s">
        <v>211</v>
      </c>
      <c r="BM155" s="217" t="s">
        <v>653</v>
      </c>
    </row>
    <row r="156" s="2" customFormat="1">
      <c r="A156" s="40"/>
      <c r="B156" s="41"/>
      <c r="C156" s="42"/>
      <c r="D156" s="219" t="s">
        <v>136</v>
      </c>
      <c r="E156" s="42"/>
      <c r="F156" s="220" t="s">
        <v>654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136</v>
      </c>
      <c r="AU156" s="19" t="s">
        <v>134</v>
      </c>
    </row>
    <row r="157" s="2" customFormat="1">
      <c r="A157" s="40"/>
      <c r="B157" s="41"/>
      <c r="C157" s="42"/>
      <c r="D157" s="224" t="s">
        <v>145</v>
      </c>
      <c r="E157" s="42"/>
      <c r="F157" s="225" t="s">
        <v>655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145</v>
      </c>
      <c r="AU157" s="19" t="s">
        <v>134</v>
      </c>
    </row>
    <row r="158" s="2" customFormat="1" ht="24.15" customHeight="1">
      <c r="A158" s="40"/>
      <c r="B158" s="41"/>
      <c r="C158" s="206" t="s">
        <v>279</v>
      </c>
      <c r="D158" s="206" t="s">
        <v>128</v>
      </c>
      <c r="E158" s="207" t="s">
        <v>656</v>
      </c>
      <c r="F158" s="208" t="s">
        <v>657</v>
      </c>
      <c r="G158" s="209" t="s">
        <v>299</v>
      </c>
      <c r="H158" s="268"/>
      <c r="I158" s="211"/>
      <c r="J158" s="212">
        <f>ROUND(I158*H158,2)</f>
        <v>0</v>
      </c>
      <c r="K158" s="208" t="s">
        <v>142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211</v>
      </c>
      <c r="AT158" s="217" t="s">
        <v>128</v>
      </c>
      <c r="AU158" s="217" t="s">
        <v>134</v>
      </c>
      <c r="AY158" s="19" t="s">
        <v>125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134</v>
      </c>
      <c r="BK158" s="218">
        <f>ROUND(I158*H158,2)</f>
        <v>0</v>
      </c>
      <c r="BL158" s="19" t="s">
        <v>211</v>
      </c>
      <c r="BM158" s="217" t="s">
        <v>658</v>
      </c>
    </row>
    <row r="159" s="2" customFormat="1">
      <c r="A159" s="40"/>
      <c r="B159" s="41"/>
      <c r="C159" s="42"/>
      <c r="D159" s="219" t="s">
        <v>136</v>
      </c>
      <c r="E159" s="42"/>
      <c r="F159" s="220" t="s">
        <v>659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134</v>
      </c>
    </row>
    <row r="160" s="2" customFormat="1">
      <c r="A160" s="40"/>
      <c r="B160" s="41"/>
      <c r="C160" s="42"/>
      <c r="D160" s="224" t="s">
        <v>145</v>
      </c>
      <c r="E160" s="42"/>
      <c r="F160" s="225" t="s">
        <v>660</v>
      </c>
      <c r="G160" s="42"/>
      <c r="H160" s="42"/>
      <c r="I160" s="221"/>
      <c r="J160" s="42"/>
      <c r="K160" s="42"/>
      <c r="L160" s="46"/>
      <c r="M160" s="272"/>
      <c r="N160" s="273"/>
      <c r="O160" s="274"/>
      <c r="P160" s="274"/>
      <c r="Q160" s="274"/>
      <c r="R160" s="274"/>
      <c r="S160" s="274"/>
      <c r="T160" s="275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145</v>
      </c>
      <c r="AU160" s="19" t="s">
        <v>134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qGL3kF0BpshSVw1DWxqYmD8dWL3c6j5pShl6KN0MwuUQOw44RgugmR8MPUxaKutoiCxSQjBYvh9FgxTIPccaPw==" hashValue="/VbOq5sWY2BZqg5DMwp008KWQSQSHLH9wTUk4cH1XFZApzu/P+s27pQw7rm0SulCYaWszYWWTZzltxkgQb99Cg==" algorithmName="SHA-512" password="CC35"/>
  <autoFilter ref="C82:K16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997013214"/>
    <hyperlink ref="F91" r:id="rId2" display="https://podminky.urs.cz/item/CS_URS_2024_02/997013501"/>
    <hyperlink ref="F94" r:id="rId3" display="https://podminky.urs.cz/item/CS_URS_2024_02/997013509"/>
    <hyperlink ref="F98" r:id="rId4" display="https://podminky.urs.cz/item/CS_URS_2024_02/997013635"/>
    <hyperlink ref="F103" r:id="rId5" display="https://podminky.urs.cz/item/CS_URS_2024_02/741420001"/>
    <hyperlink ref="F116" r:id="rId6" display="https://podminky.urs.cz/item/CS_URS_2024_02/741420021"/>
    <hyperlink ref="F121" r:id="rId7" display="https://podminky.urs.cz/item/CS_URS_2024_02/741420022"/>
    <hyperlink ref="F128" r:id="rId8" display="https://podminky.urs.cz/item/CS_URS_2024_02/741421821"/>
    <hyperlink ref="F135" r:id="rId9" display="https://podminky.urs.cz/item/CS_URS_2024_02/741421843"/>
    <hyperlink ref="F138" r:id="rId10" display="https://podminky.urs.cz/item/CS_URS_2024_02/741421845"/>
    <hyperlink ref="F141" r:id="rId11" display="https://podminky.urs.cz/item/CS_URS_2024_02/741421855"/>
    <hyperlink ref="F148" r:id="rId12" display="https://podminky.urs.cz/item/CS_URS_2024_02/741430005"/>
    <hyperlink ref="F157" r:id="rId13" display="https://podminky.urs.cz/item/CS_URS_2024_02/741810001"/>
    <hyperlink ref="F160" r:id="rId14" display="https://podminky.urs.cz/item/CS_URS_2024_02/9987413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 xml:space="preserve">Dům s byty zvláštního určení Severní 5, 360 01  Karlovy Vary - stavební úpravy střechy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ROUND((SUM(BE84:BE106)),  2)</f>
        <v>0</v>
      </c>
      <c r="G33" s="40"/>
      <c r="H33" s="40"/>
      <c r="I33" s="150">
        <v>0.20999999999999999</v>
      </c>
      <c r="J33" s="149">
        <f>ROUND(((SUM(BE84:BE106))*I33),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ROUND((SUM(BF84:BF106)),  2)</f>
        <v>0</v>
      </c>
      <c r="G34" s="40"/>
      <c r="H34" s="40"/>
      <c r="I34" s="150">
        <v>0.12</v>
      </c>
      <c r="J34" s="149">
        <f>ROUND(((SUM(BF84:BF106))*I34),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ROUND((SUM(BH84:BH106)),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 xml:space="preserve">Dům s byty zvláštního určení Severní 5, 360 01  Karlovy Vary - stavební úpravy střechy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Severní 5, Karlovy Vary</v>
      </c>
      <c r="G52" s="42"/>
      <c r="H52" s="42"/>
      <c r="I52" s="34" t="s">
        <v>23</v>
      </c>
      <c r="J52" s="74" t="str">
        <f>IF(J12="","",J12)</f>
        <v>11. 8. 2024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Městské zařízení sociálních služeb, p.o.</v>
      </c>
      <c r="G54" s="42"/>
      <c r="H54" s="42"/>
      <c r="I54" s="34" t="s">
        <v>31</v>
      </c>
      <c r="J54" s="38" t="str">
        <f>E21</f>
        <v>Ing. Roman Gajdoš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Bc. Martin Frous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662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663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664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665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666</v>
      </c>
      <c r="E64" s="176"/>
      <c r="F64" s="176"/>
      <c r="G64" s="176"/>
      <c r="H64" s="176"/>
      <c r="I64" s="176"/>
      <c r="J64" s="177">
        <f>J101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 xml:space="preserve">Dům s byty zvláštního určení Severní 5, 360 01  Karlovy Vary - stavební úpravy střechy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04 - Vedlejší a ostatní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Severní 5, Karlovy Vary</v>
      </c>
      <c r="G78" s="42"/>
      <c r="H78" s="42"/>
      <c r="I78" s="34" t="s">
        <v>23</v>
      </c>
      <c r="J78" s="74" t="str">
        <f>IF(J12="","",J12)</f>
        <v>11. 8. 2024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Městské zařízení sociálních služeb, p.o.</v>
      </c>
      <c r="G80" s="42"/>
      <c r="H80" s="42"/>
      <c r="I80" s="34" t="s">
        <v>31</v>
      </c>
      <c r="J80" s="38" t="str">
        <f>E21</f>
        <v>Ing. Roman Gajdoš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Bc. Martin Frous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111</v>
      </c>
      <c r="D83" s="182" t="s">
        <v>57</v>
      </c>
      <c r="E83" s="182" t="s">
        <v>53</v>
      </c>
      <c r="F83" s="182" t="s">
        <v>54</v>
      </c>
      <c r="G83" s="182" t="s">
        <v>112</v>
      </c>
      <c r="H83" s="182" t="s">
        <v>113</v>
      </c>
      <c r="I83" s="182" t="s">
        <v>114</v>
      </c>
      <c r="J83" s="182" t="s">
        <v>96</v>
      </c>
      <c r="K83" s="183" t="s">
        <v>115</v>
      </c>
      <c r="L83" s="184"/>
      <c r="M83" s="94" t="s">
        <v>19</v>
      </c>
      <c r="N83" s="95" t="s">
        <v>42</v>
      </c>
      <c r="O83" s="95" t="s">
        <v>116</v>
      </c>
      <c r="P83" s="95" t="s">
        <v>117</v>
      </c>
      <c r="Q83" s="95" t="s">
        <v>118</v>
      </c>
      <c r="R83" s="95" t="s">
        <v>119</v>
      </c>
      <c r="S83" s="95" t="s">
        <v>120</v>
      </c>
      <c r="T83" s="96" t="s">
        <v>121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97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667</v>
      </c>
      <c r="F85" s="193" t="s">
        <v>668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P86+P90+P97+P101</f>
        <v>0</v>
      </c>
      <c r="Q85" s="198"/>
      <c r="R85" s="199">
        <f>R86+R90+R97+R101</f>
        <v>0</v>
      </c>
      <c r="S85" s="198"/>
      <c r="T85" s="200">
        <f>T86+T90+T97+T101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160</v>
      </c>
      <c r="AT85" s="202" t="s">
        <v>71</v>
      </c>
      <c r="AU85" s="202" t="s">
        <v>72</v>
      </c>
      <c r="AY85" s="201" t="s">
        <v>125</v>
      </c>
      <c r="BK85" s="203">
        <f>BK86+BK90+BK97+BK101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669</v>
      </c>
      <c r="F86" s="204" t="s">
        <v>670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SUM(P87:P89)</f>
        <v>0</v>
      </c>
      <c r="Q86" s="198"/>
      <c r="R86" s="199">
        <f>SUM(R87:R89)</f>
        <v>0</v>
      </c>
      <c r="S86" s="198"/>
      <c r="T86" s="20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160</v>
      </c>
      <c r="AT86" s="202" t="s">
        <v>71</v>
      </c>
      <c r="AU86" s="202" t="s">
        <v>80</v>
      </c>
      <c r="AY86" s="201" t="s">
        <v>125</v>
      </c>
      <c r="BK86" s="203">
        <f>SUM(BK87:BK89)</f>
        <v>0</v>
      </c>
    </row>
    <row r="87" s="2" customFormat="1" ht="16.5" customHeight="1">
      <c r="A87" s="40"/>
      <c r="B87" s="41"/>
      <c r="C87" s="206" t="s">
        <v>80</v>
      </c>
      <c r="D87" s="206" t="s">
        <v>128</v>
      </c>
      <c r="E87" s="207" t="s">
        <v>671</v>
      </c>
      <c r="F87" s="208" t="s">
        <v>670</v>
      </c>
      <c r="G87" s="209" t="s">
        <v>672</v>
      </c>
      <c r="H87" s="210">
        <v>1</v>
      </c>
      <c r="I87" s="211"/>
      <c r="J87" s="212">
        <f>ROUND(I87*H87,2)</f>
        <v>0</v>
      </c>
      <c r="K87" s="208" t="s">
        <v>142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673</v>
      </c>
      <c r="AT87" s="217" t="s">
        <v>128</v>
      </c>
      <c r="AU87" s="217" t="s">
        <v>134</v>
      </c>
      <c r="AY87" s="19" t="s">
        <v>125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134</v>
      </c>
      <c r="BK87" s="218">
        <f>ROUND(I87*H87,2)</f>
        <v>0</v>
      </c>
      <c r="BL87" s="19" t="s">
        <v>673</v>
      </c>
      <c r="BM87" s="217" t="s">
        <v>674</v>
      </c>
    </row>
    <row r="88" s="2" customFormat="1">
      <c r="A88" s="40"/>
      <c r="B88" s="41"/>
      <c r="C88" s="42"/>
      <c r="D88" s="219" t="s">
        <v>136</v>
      </c>
      <c r="E88" s="42"/>
      <c r="F88" s="220" t="s">
        <v>670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136</v>
      </c>
      <c r="AU88" s="19" t="s">
        <v>134</v>
      </c>
    </row>
    <row r="89" s="2" customFormat="1">
      <c r="A89" s="40"/>
      <c r="B89" s="41"/>
      <c r="C89" s="42"/>
      <c r="D89" s="224" t="s">
        <v>145</v>
      </c>
      <c r="E89" s="42"/>
      <c r="F89" s="225" t="s">
        <v>675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145</v>
      </c>
      <c r="AU89" s="19" t="s">
        <v>134</v>
      </c>
    </row>
    <row r="90" s="12" customFormat="1" ht="22.8" customHeight="1">
      <c r="A90" s="12"/>
      <c r="B90" s="190"/>
      <c r="C90" s="191"/>
      <c r="D90" s="192" t="s">
        <v>71</v>
      </c>
      <c r="E90" s="204" t="s">
        <v>676</v>
      </c>
      <c r="F90" s="204" t="s">
        <v>677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SUM(P91:P96)</f>
        <v>0</v>
      </c>
      <c r="Q90" s="198"/>
      <c r="R90" s="199">
        <f>SUM(R91:R96)</f>
        <v>0</v>
      </c>
      <c r="S90" s="198"/>
      <c r="T90" s="200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160</v>
      </c>
      <c r="AT90" s="202" t="s">
        <v>71</v>
      </c>
      <c r="AU90" s="202" t="s">
        <v>80</v>
      </c>
      <c r="AY90" s="201" t="s">
        <v>125</v>
      </c>
      <c r="BK90" s="203">
        <f>SUM(BK91:BK96)</f>
        <v>0</v>
      </c>
    </row>
    <row r="91" s="2" customFormat="1" ht="16.5" customHeight="1">
      <c r="A91" s="40"/>
      <c r="B91" s="41"/>
      <c r="C91" s="206" t="s">
        <v>134</v>
      </c>
      <c r="D91" s="206" t="s">
        <v>128</v>
      </c>
      <c r="E91" s="207" t="s">
        <v>678</v>
      </c>
      <c r="F91" s="208" t="s">
        <v>679</v>
      </c>
      <c r="G91" s="209" t="s">
        <v>672</v>
      </c>
      <c r="H91" s="210">
        <v>1</v>
      </c>
      <c r="I91" s="211"/>
      <c r="J91" s="212">
        <f>ROUND(I91*H91,2)</f>
        <v>0</v>
      </c>
      <c r="K91" s="208" t="s">
        <v>142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673</v>
      </c>
      <c r="AT91" s="217" t="s">
        <v>128</v>
      </c>
      <c r="AU91" s="217" t="s">
        <v>134</v>
      </c>
      <c r="AY91" s="19" t="s">
        <v>125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134</v>
      </c>
      <c r="BK91" s="218">
        <f>ROUND(I91*H91,2)</f>
        <v>0</v>
      </c>
      <c r="BL91" s="19" t="s">
        <v>673</v>
      </c>
      <c r="BM91" s="217" t="s">
        <v>680</v>
      </c>
    </row>
    <row r="92" s="2" customFormat="1">
      <c r="A92" s="40"/>
      <c r="B92" s="41"/>
      <c r="C92" s="42"/>
      <c r="D92" s="219" t="s">
        <v>136</v>
      </c>
      <c r="E92" s="42"/>
      <c r="F92" s="220" t="s">
        <v>679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136</v>
      </c>
      <c r="AU92" s="19" t="s">
        <v>134</v>
      </c>
    </row>
    <row r="93" s="2" customFormat="1">
      <c r="A93" s="40"/>
      <c r="B93" s="41"/>
      <c r="C93" s="42"/>
      <c r="D93" s="224" t="s">
        <v>145</v>
      </c>
      <c r="E93" s="42"/>
      <c r="F93" s="225" t="s">
        <v>681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145</v>
      </c>
      <c r="AU93" s="19" t="s">
        <v>134</v>
      </c>
    </row>
    <row r="94" s="2" customFormat="1" ht="16.5" customHeight="1">
      <c r="A94" s="40"/>
      <c r="B94" s="41"/>
      <c r="C94" s="206" t="s">
        <v>147</v>
      </c>
      <c r="D94" s="206" t="s">
        <v>128</v>
      </c>
      <c r="E94" s="207" t="s">
        <v>682</v>
      </c>
      <c r="F94" s="208" t="s">
        <v>683</v>
      </c>
      <c r="G94" s="209" t="s">
        <v>672</v>
      </c>
      <c r="H94" s="210">
        <v>1</v>
      </c>
      <c r="I94" s="211"/>
      <c r="J94" s="212">
        <f>ROUND(I94*H94,2)</f>
        <v>0</v>
      </c>
      <c r="K94" s="208" t="s">
        <v>142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673</v>
      </c>
      <c r="AT94" s="217" t="s">
        <v>128</v>
      </c>
      <c r="AU94" s="217" t="s">
        <v>134</v>
      </c>
      <c r="AY94" s="19" t="s">
        <v>125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134</v>
      </c>
      <c r="BK94" s="218">
        <f>ROUND(I94*H94,2)</f>
        <v>0</v>
      </c>
      <c r="BL94" s="19" t="s">
        <v>673</v>
      </c>
      <c r="BM94" s="217" t="s">
        <v>684</v>
      </c>
    </row>
    <row r="95" s="2" customFormat="1">
      <c r="A95" s="40"/>
      <c r="B95" s="41"/>
      <c r="C95" s="42"/>
      <c r="D95" s="219" t="s">
        <v>136</v>
      </c>
      <c r="E95" s="42"/>
      <c r="F95" s="220" t="s">
        <v>683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134</v>
      </c>
    </row>
    <row r="96" s="2" customFormat="1">
      <c r="A96" s="40"/>
      <c r="B96" s="41"/>
      <c r="C96" s="42"/>
      <c r="D96" s="224" t="s">
        <v>145</v>
      </c>
      <c r="E96" s="42"/>
      <c r="F96" s="225" t="s">
        <v>685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145</v>
      </c>
      <c r="AU96" s="19" t="s">
        <v>134</v>
      </c>
    </row>
    <row r="97" s="12" customFormat="1" ht="22.8" customHeight="1">
      <c r="A97" s="12"/>
      <c r="B97" s="190"/>
      <c r="C97" s="191"/>
      <c r="D97" s="192" t="s">
        <v>71</v>
      </c>
      <c r="E97" s="204" t="s">
        <v>686</v>
      </c>
      <c r="F97" s="204" t="s">
        <v>687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SUM(P98:P100)</f>
        <v>0</v>
      </c>
      <c r="Q97" s="198"/>
      <c r="R97" s="199">
        <f>SUM(R98:R100)</f>
        <v>0</v>
      </c>
      <c r="S97" s="198"/>
      <c r="T97" s="20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160</v>
      </c>
      <c r="AT97" s="202" t="s">
        <v>71</v>
      </c>
      <c r="AU97" s="202" t="s">
        <v>80</v>
      </c>
      <c r="AY97" s="201" t="s">
        <v>125</v>
      </c>
      <c r="BK97" s="203">
        <f>SUM(BK98:BK100)</f>
        <v>0</v>
      </c>
    </row>
    <row r="98" s="2" customFormat="1" ht="16.5" customHeight="1">
      <c r="A98" s="40"/>
      <c r="B98" s="41"/>
      <c r="C98" s="206" t="s">
        <v>133</v>
      </c>
      <c r="D98" s="206" t="s">
        <v>128</v>
      </c>
      <c r="E98" s="207" t="s">
        <v>688</v>
      </c>
      <c r="F98" s="208" t="s">
        <v>689</v>
      </c>
      <c r="G98" s="209" t="s">
        <v>672</v>
      </c>
      <c r="H98" s="210">
        <v>1</v>
      </c>
      <c r="I98" s="211"/>
      <c r="J98" s="212">
        <f>ROUND(I98*H98,2)</f>
        <v>0</v>
      </c>
      <c r="K98" s="208" t="s">
        <v>142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673</v>
      </c>
      <c r="AT98" s="217" t="s">
        <v>128</v>
      </c>
      <c r="AU98" s="217" t="s">
        <v>134</v>
      </c>
      <c r="AY98" s="19" t="s">
        <v>125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134</v>
      </c>
      <c r="BK98" s="218">
        <f>ROUND(I98*H98,2)</f>
        <v>0</v>
      </c>
      <c r="BL98" s="19" t="s">
        <v>673</v>
      </c>
      <c r="BM98" s="217" t="s">
        <v>690</v>
      </c>
    </row>
    <row r="99" s="2" customFormat="1">
      <c r="A99" s="40"/>
      <c r="B99" s="41"/>
      <c r="C99" s="42"/>
      <c r="D99" s="219" t="s">
        <v>136</v>
      </c>
      <c r="E99" s="42"/>
      <c r="F99" s="220" t="s">
        <v>689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134</v>
      </c>
    </row>
    <row r="100" s="2" customFormat="1">
      <c r="A100" s="40"/>
      <c r="B100" s="41"/>
      <c r="C100" s="42"/>
      <c r="D100" s="224" t="s">
        <v>145</v>
      </c>
      <c r="E100" s="42"/>
      <c r="F100" s="225" t="s">
        <v>691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145</v>
      </c>
      <c r="AU100" s="19" t="s">
        <v>134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692</v>
      </c>
      <c r="F101" s="204" t="s">
        <v>693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SUM(P102:P106)</f>
        <v>0</v>
      </c>
      <c r="Q101" s="198"/>
      <c r="R101" s="199">
        <f>SUM(R102:R106)</f>
        <v>0</v>
      </c>
      <c r="S101" s="198"/>
      <c r="T101" s="200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160</v>
      </c>
      <c r="AT101" s="202" t="s">
        <v>71</v>
      </c>
      <c r="AU101" s="202" t="s">
        <v>80</v>
      </c>
      <c r="AY101" s="201" t="s">
        <v>125</v>
      </c>
      <c r="BK101" s="203">
        <f>SUM(BK102:BK106)</f>
        <v>0</v>
      </c>
    </row>
    <row r="102" s="2" customFormat="1" ht="16.5" customHeight="1">
      <c r="A102" s="40"/>
      <c r="B102" s="41"/>
      <c r="C102" s="206" t="s">
        <v>160</v>
      </c>
      <c r="D102" s="206" t="s">
        <v>128</v>
      </c>
      <c r="E102" s="207" t="s">
        <v>694</v>
      </c>
      <c r="F102" s="208" t="s">
        <v>695</v>
      </c>
      <c r="G102" s="209" t="s">
        <v>672</v>
      </c>
      <c r="H102" s="210">
        <v>1</v>
      </c>
      <c r="I102" s="211"/>
      <c r="J102" s="212">
        <f>ROUND(I102*H102,2)</f>
        <v>0</v>
      </c>
      <c r="K102" s="208" t="s">
        <v>142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673</v>
      </c>
      <c r="AT102" s="217" t="s">
        <v>128</v>
      </c>
      <c r="AU102" s="217" t="s">
        <v>134</v>
      </c>
      <c r="AY102" s="19" t="s">
        <v>125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134</v>
      </c>
      <c r="BK102" s="218">
        <f>ROUND(I102*H102,2)</f>
        <v>0</v>
      </c>
      <c r="BL102" s="19" t="s">
        <v>673</v>
      </c>
      <c r="BM102" s="217" t="s">
        <v>696</v>
      </c>
    </row>
    <row r="103" s="2" customFormat="1">
      <c r="A103" s="40"/>
      <c r="B103" s="41"/>
      <c r="C103" s="42"/>
      <c r="D103" s="219" t="s">
        <v>136</v>
      </c>
      <c r="E103" s="42"/>
      <c r="F103" s="220" t="s">
        <v>695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134</v>
      </c>
    </row>
    <row r="104" s="2" customFormat="1">
      <c r="A104" s="40"/>
      <c r="B104" s="41"/>
      <c r="C104" s="42"/>
      <c r="D104" s="224" t="s">
        <v>145</v>
      </c>
      <c r="E104" s="42"/>
      <c r="F104" s="225" t="s">
        <v>697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145</v>
      </c>
      <c r="AU104" s="19" t="s">
        <v>134</v>
      </c>
    </row>
    <row r="105" s="15" customFormat="1">
      <c r="A105" s="15"/>
      <c r="B105" s="258"/>
      <c r="C105" s="259"/>
      <c r="D105" s="219" t="s">
        <v>153</v>
      </c>
      <c r="E105" s="260" t="s">
        <v>19</v>
      </c>
      <c r="F105" s="261" t="s">
        <v>698</v>
      </c>
      <c r="G105" s="259"/>
      <c r="H105" s="260" t="s">
        <v>19</v>
      </c>
      <c r="I105" s="262"/>
      <c r="J105" s="259"/>
      <c r="K105" s="259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153</v>
      </c>
      <c r="AU105" s="267" t="s">
        <v>134</v>
      </c>
      <c r="AV105" s="15" t="s">
        <v>80</v>
      </c>
      <c r="AW105" s="15" t="s">
        <v>33</v>
      </c>
      <c r="AX105" s="15" t="s">
        <v>72</v>
      </c>
      <c r="AY105" s="267" t="s">
        <v>125</v>
      </c>
    </row>
    <row r="106" s="13" customFormat="1">
      <c r="A106" s="13"/>
      <c r="B106" s="226"/>
      <c r="C106" s="227"/>
      <c r="D106" s="219" t="s">
        <v>153</v>
      </c>
      <c r="E106" s="228" t="s">
        <v>19</v>
      </c>
      <c r="F106" s="229" t="s">
        <v>80</v>
      </c>
      <c r="G106" s="227"/>
      <c r="H106" s="230">
        <v>1</v>
      </c>
      <c r="I106" s="231"/>
      <c r="J106" s="227"/>
      <c r="K106" s="227"/>
      <c r="L106" s="232"/>
      <c r="M106" s="269"/>
      <c r="N106" s="270"/>
      <c r="O106" s="270"/>
      <c r="P106" s="270"/>
      <c r="Q106" s="270"/>
      <c r="R106" s="270"/>
      <c r="S106" s="270"/>
      <c r="T106" s="27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153</v>
      </c>
      <c r="AU106" s="236" t="s">
        <v>134</v>
      </c>
      <c r="AV106" s="13" t="s">
        <v>134</v>
      </c>
      <c r="AW106" s="13" t="s">
        <v>33</v>
      </c>
      <c r="AX106" s="13" t="s">
        <v>80</v>
      </c>
      <c r="AY106" s="236" t="s">
        <v>125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mIG2sb+Jgzen+p6s4tyV3HCJhUMB1c2eF4UewR1bgxsq7s1O1Flu2mEjGYG8GYIKlorUwF25KC0EiGKdii1v1Q==" hashValue="KV/+8TCdutKvutGzILlwKMfOtY8hEeRn0KcOYu3gEyWDKSv2nQ3/Wr1aMoL5gsNa6jkU6eaByD3BneS4XOcHJQ==" algorithmName="SHA-512" password="CC35"/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030001000"/>
    <hyperlink ref="F93" r:id="rId2" display="https://podminky.urs.cz/item/CS_URS_2024_02/045203000"/>
    <hyperlink ref="F96" r:id="rId3" display="https://podminky.urs.cz/item/CS_URS_2024_02/045303000"/>
    <hyperlink ref="F100" r:id="rId4" display="https://podminky.urs.cz/item/CS_URS_2024_02/065103000"/>
    <hyperlink ref="F104" r:id="rId5" display="https://podminky.urs.cz/item/CS_URS_2024_02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699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700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701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702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703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704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705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706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707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708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709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710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711</v>
      </c>
      <c r="F19" s="287" t="s">
        <v>712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713</v>
      </c>
      <c r="F20" s="287" t="s">
        <v>714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715</v>
      </c>
      <c r="F21" s="287" t="s">
        <v>89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716</v>
      </c>
      <c r="F22" s="287" t="s">
        <v>717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718</v>
      </c>
      <c r="F23" s="287" t="s">
        <v>719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720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721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722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723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724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725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726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727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728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111</v>
      </c>
      <c r="F36" s="287"/>
      <c r="G36" s="287" t="s">
        <v>729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730</v>
      </c>
      <c r="F37" s="287"/>
      <c r="G37" s="287" t="s">
        <v>731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732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733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112</v>
      </c>
      <c r="F40" s="287"/>
      <c r="G40" s="287" t="s">
        <v>734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113</v>
      </c>
      <c r="F41" s="287"/>
      <c r="G41" s="287" t="s">
        <v>735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736</v>
      </c>
      <c r="F42" s="287"/>
      <c r="G42" s="287" t="s">
        <v>737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738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739</v>
      </c>
      <c r="F44" s="287"/>
      <c r="G44" s="287" t="s">
        <v>740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115</v>
      </c>
      <c r="F45" s="287"/>
      <c r="G45" s="287" t="s">
        <v>741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742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743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744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745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746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747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748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749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750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751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752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753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754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755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756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757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758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759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760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761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762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763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764</v>
      </c>
      <c r="D76" s="305"/>
      <c r="E76" s="305"/>
      <c r="F76" s="305" t="s">
        <v>765</v>
      </c>
      <c r="G76" s="306"/>
      <c r="H76" s="305" t="s">
        <v>54</v>
      </c>
      <c r="I76" s="305" t="s">
        <v>57</v>
      </c>
      <c r="J76" s="305" t="s">
        <v>766</v>
      </c>
      <c r="K76" s="304"/>
    </row>
    <row r="77" s="1" customFormat="1" ht="17.25" customHeight="1">
      <c r="B77" s="302"/>
      <c r="C77" s="307" t="s">
        <v>767</v>
      </c>
      <c r="D77" s="307"/>
      <c r="E77" s="307"/>
      <c r="F77" s="308" t="s">
        <v>768</v>
      </c>
      <c r="G77" s="309"/>
      <c r="H77" s="307"/>
      <c r="I77" s="307"/>
      <c r="J77" s="307" t="s">
        <v>769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770</v>
      </c>
      <c r="G79" s="314"/>
      <c r="H79" s="290" t="s">
        <v>771</v>
      </c>
      <c r="I79" s="290" t="s">
        <v>772</v>
      </c>
      <c r="J79" s="290">
        <v>20</v>
      </c>
      <c r="K79" s="304"/>
    </row>
    <row r="80" s="1" customFormat="1" ht="15" customHeight="1">
      <c r="B80" s="302"/>
      <c r="C80" s="290" t="s">
        <v>773</v>
      </c>
      <c r="D80" s="290"/>
      <c r="E80" s="290"/>
      <c r="F80" s="313" t="s">
        <v>770</v>
      </c>
      <c r="G80" s="314"/>
      <c r="H80" s="290" t="s">
        <v>774</v>
      </c>
      <c r="I80" s="290" t="s">
        <v>772</v>
      </c>
      <c r="J80" s="290">
        <v>120</v>
      </c>
      <c r="K80" s="304"/>
    </row>
    <row r="81" s="1" customFormat="1" ht="15" customHeight="1">
      <c r="B81" s="315"/>
      <c r="C81" s="290" t="s">
        <v>775</v>
      </c>
      <c r="D81" s="290"/>
      <c r="E81" s="290"/>
      <c r="F81" s="313" t="s">
        <v>776</v>
      </c>
      <c r="G81" s="314"/>
      <c r="H81" s="290" t="s">
        <v>777</v>
      </c>
      <c r="I81" s="290" t="s">
        <v>772</v>
      </c>
      <c r="J81" s="290">
        <v>50</v>
      </c>
      <c r="K81" s="304"/>
    </row>
    <row r="82" s="1" customFormat="1" ht="15" customHeight="1">
      <c r="B82" s="315"/>
      <c r="C82" s="290" t="s">
        <v>778</v>
      </c>
      <c r="D82" s="290"/>
      <c r="E82" s="290"/>
      <c r="F82" s="313" t="s">
        <v>770</v>
      </c>
      <c r="G82" s="314"/>
      <c r="H82" s="290" t="s">
        <v>779</v>
      </c>
      <c r="I82" s="290" t="s">
        <v>780</v>
      </c>
      <c r="J82" s="290"/>
      <c r="K82" s="304"/>
    </row>
    <row r="83" s="1" customFormat="1" ht="15" customHeight="1">
      <c r="B83" s="315"/>
      <c r="C83" s="316" t="s">
        <v>781</v>
      </c>
      <c r="D83" s="316"/>
      <c r="E83" s="316"/>
      <c r="F83" s="317" t="s">
        <v>776</v>
      </c>
      <c r="G83" s="316"/>
      <c r="H83" s="316" t="s">
        <v>782</v>
      </c>
      <c r="I83" s="316" t="s">
        <v>772</v>
      </c>
      <c r="J83" s="316">
        <v>15</v>
      </c>
      <c r="K83" s="304"/>
    </row>
    <row r="84" s="1" customFormat="1" ht="15" customHeight="1">
      <c r="B84" s="315"/>
      <c r="C84" s="316" t="s">
        <v>783</v>
      </c>
      <c r="D84" s="316"/>
      <c r="E84" s="316"/>
      <c r="F84" s="317" t="s">
        <v>776</v>
      </c>
      <c r="G84" s="316"/>
      <c r="H84" s="316" t="s">
        <v>784</v>
      </c>
      <c r="I84" s="316" t="s">
        <v>772</v>
      </c>
      <c r="J84" s="316">
        <v>15</v>
      </c>
      <c r="K84" s="304"/>
    </row>
    <row r="85" s="1" customFormat="1" ht="15" customHeight="1">
      <c r="B85" s="315"/>
      <c r="C85" s="316" t="s">
        <v>785</v>
      </c>
      <c r="D85" s="316"/>
      <c r="E85" s="316"/>
      <c r="F85" s="317" t="s">
        <v>776</v>
      </c>
      <c r="G85" s="316"/>
      <c r="H85" s="316" t="s">
        <v>786</v>
      </c>
      <c r="I85" s="316" t="s">
        <v>772</v>
      </c>
      <c r="J85" s="316">
        <v>20</v>
      </c>
      <c r="K85" s="304"/>
    </row>
    <row r="86" s="1" customFormat="1" ht="15" customHeight="1">
      <c r="B86" s="315"/>
      <c r="C86" s="316" t="s">
        <v>787</v>
      </c>
      <c r="D86" s="316"/>
      <c r="E86" s="316"/>
      <c r="F86" s="317" t="s">
        <v>776</v>
      </c>
      <c r="G86" s="316"/>
      <c r="H86" s="316" t="s">
        <v>788</v>
      </c>
      <c r="I86" s="316" t="s">
        <v>772</v>
      </c>
      <c r="J86" s="316">
        <v>20</v>
      </c>
      <c r="K86" s="304"/>
    </row>
    <row r="87" s="1" customFormat="1" ht="15" customHeight="1">
      <c r="B87" s="315"/>
      <c r="C87" s="290" t="s">
        <v>789</v>
      </c>
      <c r="D87" s="290"/>
      <c r="E87" s="290"/>
      <c r="F87" s="313" t="s">
        <v>776</v>
      </c>
      <c r="G87" s="314"/>
      <c r="H87" s="290" t="s">
        <v>790</v>
      </c>
      <c r="I87" s="290" t="s">
        <v>772</v>
      </c>
      <c r="J87" s="290">
        <v>50</v>
      </c>
      <c r="K87" s="304"/>
    </row>
    <row r="88" s="1" customFormat="1" ht="15" customHeight="1">
      <c r="B88" s="315"/>
      <c r="C88" s="290" t="s">
        <v>791</v>
      </c>
      <c r="D88" s="290"/>
      <c r="E88" s="290"/>
      <c r="F88" s="313" t="s">
        <v>776</v>
      </c>
      <c r="G88" s="314"/>
      <c r="H88" s="290" t="s">
        <v>792</v>
      </c>
      <c r="I88" s="290" t="s">
        <v>772</v>
      </c>
      <c r="J88" s="290">
        <v>20</v>
      </c>
      <c r="K88" s="304"/>
    </row>
    <row r="89" s="1" customFormat="1" ht="15" customHeight="1">
      <c r="B89" s="315"/>
      <c r="C89" s="290" t="s">
        <v>793</v>
      </c>
      <c r="D89" s="290"/>
      <c r="E89" s="290"/>
      <c r="F89" s="313" t="s">
        <v>776</v>
      </c>
      <c r="G89" s="314"/>
      <c r="H89" s="290" t="s">
        <v>794</v>
      </c>
      <c r="I89" s="290" t="s">
        <v>772</v>
      </c>
      <c r="J89" s="290">
        <v>20</v>
      </c>
      <c r="K89" s="304"/>
    </row>
    <row r="90" s="1" customFormat="1" ht="15" customHeight="1">
      <c r="B90" s="315"/>
      <c r="C90" s="290" t="s">
        <v>795</v>
      </c>
      <c r="D90" s="290"/>
      <c r="E90" s="290"/>
      <c r="F90" s="313" t="s">
        <v>776</v>
      </c>
      <c r="G90" s="314"/>
      <c r="H90" s="290" t="s">
        <v>796</v>
      </c>
      <c r="I90" s="290" t="s">
        <v>772</v>
      </c>
      <c r="J90" s="290">
        <v>50</v>
      </c>
      <c r="K90" s="304"/>
    </row>
    <row r="91" s="1" customFormat="1" ht="15" customHeight="1">
      <c r="B91" s="315"/>
      <c r="C91" s="290" t="s">
        <v>797</v>
      </c>
      <c r="D91" s="290"/>
      <c r="E91" s="290"/>
      <c r="F91" s="313" t="s">
        <v>776</v>
      </c>
      <c r="G91" s="314"/>
      <c r="H91" s="290" t="s">
        <v>797</v>
      </c>
      <c r="I91" s="290" t="s">
        <v>772</v>
      </c>
      <c r="J91" s="290">
        <v>50</v>
      </c>
      <c r="K91" s="304"/>
    </row>
    <row r="92" s="1" customFormat="1" ht="15" customHeight="1">
      <c r="B92" s="315"/>
      <c r="C92" s="290" t="s">
        <v>798</v>
      </c>
      <c r="D92" s="290"/>
      <c r="E92" s="290"/>
      <c r="F92" s="313" t="s">
        <v>776</v>
      </c>
      <c r="G92" s="314"/>
      <c r="H92" s="290" t="s">
        <v>799</v>
      </c>
      <c r="I92" s="290" t="s">
        <v>772</v>
      </c>
      <c r="J92" s="290">
        <v>255</v>
      </c>
      <c r="K92" s="304"/>
    </row>
    <row r="93" s="1" customFormat="1" ht="15" customHeight="1">
      <c r="B93" s="315"/>
      <c r="C93" s="290" t="s">
        <v>800</v>
      </c>
      <c r="D93" s="290"/>
      <c r="E93" s="290"/>
      <c r="F93" s="313" t="s">
        <v>770</v>
      </c>
      <c r="G93" s="314"/>
      <c r="H93" s="290" t="s">
        <v>801</v>
      </c>
      <c r="I93" s="290" t="s">
        <v>802</v>
      </c>
      <c r="J93" s="290"/>
      <c r="K93" s="304"/>
    </row>
    <row r="94" s="1" customFormat="1" ht="15" customHeight="1">
      <c r="B94" s="315"/>
      <c r="C94" s="290" t="s">
        <v>803</v>
      </c>
      <c r="D94" s="290"/>
      <c r="E94" s="290"/>
      <c r="F94" s="313" t="s">
        <v>770</v>
      </c>
      <c r="G94" s="314"/>
      <c r="H94" s="290" t="s">
        <v>804</v>
      </c>
      <c r="I94" s="290" t="s">
        <v>805</v>
      </c>
      <c r="J94" s="290"/>
      <c r="K94" s="304"/>
    </row>
    <row r="95" s="1" customFormat="1" ht="15" customHeight="1">
      <c r="B95" s="315"/>
      <c r="C95" s="290" t="s">
        <v>806</v>
      </c>
      <c r="D95" s="290"/>
      <c r="E95" s="290"/>
      <c r="F95" s="313" t="s">
        <v>770</v>
      </c>
      <c r="G95" s="314"/>
      <c r="H95" s="290" t="s">
        <v>806</v>
      </c>
      <c r="I95" s="290" t="s">
        <v>805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770</v>
      </c>
      <c r="G96" s="314"/>
      <c r="H96" s="290" t="s">
        <v>807</v>
      </c>
      <c r="I96" s="290" t="s">
        <v>805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770</v>
      </c>
      <c r="G97" s="314"/>
      <c r="H97" s="290" t="s">
        <v>808</v>
      </c>
      <c r="I97" s="290" t="s">
        <v>805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809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764</v>
      </c>
      <c r="D103" s="305"/>
      <c r="E103" s="305"/>
      <c r="F103" s="305" t="s">
        <v>765</v>
      </c>
      <c r="G103" s="306"/>
      <c r="H103" s="305" t="s">
        <v>54</v>
      </c>
      <c r="I103" s="305" t="s">
        <v>57</v>
      </c>
      <c r="J103" s="305" t="s">
        <v>766</v>
      </c>
      <c r="K103" s="304"/>
    </row>
    <row r="104" s="1" customFormat="1" ht="17.25" customHeight="1">
      <c r="B104" s="302"/>
      <c r="C104" s="307" t="s">
        <v>767</v>
      </c>
      <c r="D104" s="307"/>
      <c r="E104" s="307"/>
      <c r="F104" s="308" t="s">
        <v>768</v>
      </c>
      <c r="G104" s="309"/>
      <c r="H104" s="307"/>
      <c r="I104" s="307"/>
      <c r="J104" s="307" t="s">
        <v>769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770</v>
      </c>
      <c r="G106" s="290"/>
      <c r="H106" s="290" t="s">
        <v>810</v>
      </c>
      <c r="I106" s="290" t="s">
        <v>772</v>
      </c>
      <c r="J106" s="290">
        <v>20</v>
      </c>
      <c r="K106" s="304"/>
    </row>
    <row r="107" s="1" customFormat="1" ht="15" customHeight="1">
      <c r="B107" s="302"/>
      <c r="C107" s="290" t="s">
        <v>773</v>
      </c>
      <c r="D107" s="290"/>
      <c r="E107" s="290"/>
      <c r="F107" s="313" t="s">
        <v>770</v>
      </c>
      <c r="G107" s="290"/>
      <c r="H107" s="290" t="s">
        <v>810</v>
      </c>
      <c r="I107" s="290" t="s">
        <v>772</v>
      </c>
      <c r="J107" s="290">
        <v>120</v>
      </c>
      <c r="K107" s="304"/>
    </row>
    <row r="108" s="1" customFormat="1" ht="15" customHeight="1">
      <c r="B108" s="315"/>
      <c r="C108" s="290" t="s">
        <v>775</v>
      </c>
      <c r="D108" s="290"/>
      <c r="E108" s="290"/>
      <c r="F108" s="313" t="s">
        <v>776</v>
      </c>
      <c r="G108" s="290"/>
      <c r="H108" s="290" t="s">
        <v>810</v>
      </c>
      <c r="I108" s="290" t="s">
        <v>772</v>
      </c>
      <c r="J108" s="290">
        <v>50</v>
      </c>
      <c r="K108" s="304"/>
    </row>
    <row r="109" s="1" customFormat="1" ht="15" customHeight="1">
      <c r="B109" s="315"/>
      <c r="C109" s="290" t="s">
        <v>778</v>
      </c>
      <c r="D109" s="290"/>
      <c r="E109" s="290"/>
      <c r="F109" s="313" t="s">
        <v>770</v>
      </c>
      <c r="G109" s="290"/>
      <c r="H109" s="290" t="s">
        <v>810</v>
      </c>
      <c r="I109" s="290" t="s">
        <v>780</v>
      </c>
      <c r="J109" s="290"/>
      <c r="K109" s="304"/>
    </row>
    <row r="110" s="1" customFormat="1" ht="15" customHeight="1">
      <c r="B110" s="315"/>
      <c r="C110" s="290" t="s">
        <v>789</v>
      </c>
      <c r="D110" s="290"/>
      <c r="E110" s="290"/>
      <c r="F110" s="313" t="s">
        <v>776</v>
      </c>
      <c r="G110" s="290"/>
      <c r="H110" s="290" t="s">
        <v>810</v>
      </c>
      <c r="I110" s="290" t="s">
        <v>772</v>
      </c>
      <c r="J110" s="290">
        <v>50</v>
      </c>
      <c r="K110" s="304"/>
    </row>
    <row r="111" s="1" customFormat="1" ht="15" customHeight="1">
      <c r="B111" s="315"/>
      <c r="C111" s="290" t="s">
        <v>797</v>
      </c>
      <c r="D111" s="290"/>
      <c r="E111" s="290"/>
      <c r="F111" s="313" t="s">
        <v>776</v>
      </c>
      <c r="G111" s="290"/>
      <c r="H111" s="290" t="s">
        <v>810</v>
      </c>
      <c r="I111" s="290" t="s">
        <v>772</v>
      </c>
      <c r="J111" s="290">
        <v>50</v>
      </c>
      <c r="K111" s="304"/>
    </row>
    <row r="112" s="1" customFormat="1" ht="15" customHeight="1">
      <c r="B112" s="315"/>
      <c r="C112" s="290" t="s">
        <v>795</v>
      </c>
      <c r="D112" s="290"/>
      <c r="E112" s="290"/>
      <c r="F112" s="313" t="s">
        <v>776</v>
      </c>
      <c r="G112" s="290"/>
      <c r="H112" s="290" t="s">
        <v>810</v>
      </c>
      <c r="I112" s="290" t="s">
        <v>772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770</v>
      </c>
      <c r="G113" s="290"/>
      <c r="H113" s="290" t="s">
        <v>811</v>
      </c>
      <c r="I113" s="290" t="s">
        <v>772</v>
      </c>
      <c r="J113" s="290">
        <v>20</v>
      </c>
      <c r="K113" s="304"/>
    </row>
    <row r="114" s="1" customFormat="1" ht="15" customHeight="1">
      <c r="B114" s="315"/>
      <c r="C114" s="290" t="s">
        <v>812</v>
      </c>
      <c r="D114" s="290"/>
      <c r="E114" s="290"/>
      <c r="F114" s="313" t="s">
        <v>770</v>
      </c>
      <c r="G114" s="290"/>
      <c r="H114" s="290" t="s">
        <v>813</v>
      </c>
      <c r="I114" s="290" t="s">
        <v>772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770</v>
      </c>
      <c r="G115" s="290"/>
      <c r="H115" s="290" t="s">
        <v>814</v>
      </c>
      <c r="I115" s="290" t="s">
        <v>805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770</v>
      </c>
      <c r="G116" s="290"/>
      <c r="H116" s="290" t="s">
        <v>815</v>
      </c>
      <c r="I116" s="290" t="s">
        <v>805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770</v>
      </c>
      <c r="G117" s="290"/>
      <c r="H117" s="290" t="s">
        <v>816</v>
      </c>
      <c r="I117" s="290" t="s">
        <v>817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818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764</v>
      </c>
      <c r="D123" s="305"/>
      <c r="E123" s="305"/>
      <c r="F123" s="305" t="s">
        <v>765</v>
      </c>
      <c r="G123" s="306"/>
      <c r="H123" s="305" t="s">
        <v>54</v>
      </c>
      <c r="I123" s="305" t="s">
        <v>57</v>
      </c>
      <c r="J123" s="305" t="s">
        <v>766</v>
      </c>
      <c r="K123" s="334"/>
    </row>
    <row r="124" s="1" customFormat="1" ht="17.25" customHeight="1">
      <c r="B124" s="333"/>
      <c r="C124" s="307" t="s">
        <v>767</v>
      </c>
      <c r="D124" s="307"/>
      <c r="E124" s="307"/>
      <c r="F124" s="308" t="s">
        <v>768</v>
      </c>
      <c r="G124" s="309"/>
      <c r="H124" s="307"/>
      <c r="I124" s="307"/>
      <c r="J124" s="307" t="s">
        <v>769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773</v>
      </c>
      <c r="D126" s="312"/>
      <c r="E126" s="312"/>
      <c r="F126" s="313" t="s">
        <v>770</v>
      </c>
      <c r="G126" s="290"/>
      <c r="H126" s="290" t="s">
        <v>810</v>
      </c>
      <c r="I126" s="290" t="s">
        <v>772</v>
      </c>
      <c r="J126" s="290">
        <v>120</v>
      </c>
      <c r="K126" s="338"/>
    </row>
    <row r="127" s="1" customFormat="1" ht="15" customHeight="1">
      <c r="B127" s="335"/>
      <c r="C127" s="290" t="s">
        <v>819</v>
      </c>
      <c r="D127" s="290"/>
      <c r="E127" s="290"/>
      <c r="F127" s="313" t="s">
        <v>770</v>
      </c>
      <c r="G127" s="290"/>
      <c r="H127" s="290" t="s">
        <v>820</v>
      </c>
      <c r="I127" s="290" t="s">
        <v>772</v>
      </c>
      <c r="J127" s="290" t="s">
        <v>821</v>
      </c>
      <c r="K127" s="338"/>
    </row>
    <row r="128" s="1" customFormat="1" ht="15" customHeight="1">
      <c r="B128" s="335"/>
      <c r="C128" s="290" t="s">
        <v>718</v>
      </c>
      <c r="D128" s="290"/>
      <c r="E128" s="290"/>
      <c r="F128" s="313" t="s">
        <v>770</v>
      </c>
      <c r="G128" s="290"/>
      <c r="H128" s="290" t="s">
        <v>822</v>
      </c>
      <c r="I128" s="290" t="s">
        <v>772</v>
      </c>
      <c r="J128" s="290" t="s">
        <v>821</v>
      </c>
      <c r="K128" s="338"/>
    </row>
    <row r="129" s="1" customFormat="1" ht="15" customHeight="1">
      <c r="B129" s="335"/>
      <c r="C129" s="290" t="s">
        <v>781</v>
      </c>
      <c r="D129" s="290"/>
      <c r="E129" s="290"/>
      <c r="F129" s="313" t="s">
        <v>776</v>
      </c>
      <c r="G129" s="290"/>
      <c r="H129" s="290" t="s">
        <v>782</v>
      </c>
      <c r="I129" s="290" t="s">
        <v>772</v>
      </c>
      <c r="J129" s="290">
        <v>15</v>
      </c>
      <c r="K129" s="338"/>
    </row>
    <row r="130" s="1" customFormat="1" ht="15" customHeight="1">
      <c r="B130" s="335"/>
      <c r="C130" s="316" t="s">
        <v>783</v>
      </c>
      <c r="D130" s="316"/>
      <c r="E130" s="316"/>
      <c r="F130" s="317" t="s">
        <v>776</v>
      </c>
      <c r="G130" s="316"/>
      <c r="H130" s="316" t="s">
        <v>784</v>
      </c>
      <c r="I130" s="316" t="s">
        <v>772</v>
      </c>
      <c r="J130" s="316">
        <v>15</v>
      </c>
      <c r="K130" s="338"/>
    </row>
    <row r="131" s="1" customFormat="1" ht="15" customHeight="1">
      <c r="B131" s="335"/>
      <c r="C131" s="316" t="s">
        <v>785</v>
      </c>
      <c r="D131" s="316"/>
      <c r="E131" s="316"/>
      <c r="F131" s="317" t="s">
        <v>776</v>
      </c>
      <c r="G131" s="316"/>
      <c r="H131" s="316" t="s">
        <v>786</v>
      </c>
      <c r="I131" s="316" t="s">
        <v>772</v>
      </c>
      <c r="J131" s="316">
        <v>20</v>
      </c>
      <c r="K131" s="338"/>
    </row>
    <row r="132" s="1" customFormat="1" ht="15" customHeight="1">
      <c r="B132" s="335"/>
      <c r="C132" s="316" t="s">
        <v>787</v>
      </c>
      <c r="D132" s="316"/>
      <c r="E132" s="316"/>
      <c r="F132" s="317" t="s">
        <v>776</v>
      </c>
      <c r="G132" s="316"/>
      <c r="H132" s="316" t="s">
        <v>788</v>
      </c>
      <c r="I132" s="316" t="s">
        <v>772</v>
      </c>
      <c r="J132" s="316">
        <v>20</v>
      </c>
      <c r="K132" s="338"/>
    </row>
    <row r="133" s="1" customFormat="1" ht="15" customHeight="1">
      <c r="B133" s="335"/>
      <c r="C133" s="290" t="s">
        <v>775</v>
      </c>
      <c r="D133" s="290"/>
      <c r="E133" s="290"/>
      <c r="F133" s="313" t="s">
        <v>776</v>
      </c>
      <c r="G133" s="290"/>
      <c r="H133" s="290" t="s">
        <v>810</v>
      </c>
      <c r="I133" s="290" t="s">
        <v>772</v>
      </c>
      <c r="J133" s="290">
        <v>50</v>
      </c>
      <c r="K133" s="338"/>
    </row>
    <row r="134" s="1" customFormat="1" ht="15" customHeight="1">
      <c r="B134" s="335"/>
      <c r="C134" s="290" t="s">
        <v>789</v>
      </c>
      <c r="D134" s="290"/>
      <c r="E134" s="290"/>
      <c r="F134" s="313" t="s">
        <v>776</v>
      </c>
      <c r="G134" s="290"/>
      <c r="H134" s="290" t="s">
        <v>810</v>
      </c>
      <c r="I134" s="290" t="s">
        <v>772</v>
      </c>
      <c r="J134" s="290">
        <v>50</v>
      </c>
      <c r="K134" s="338"/>
    </row>
    <row r="135" s="1" customFormat="1" ht="15" customHeight="1">
      <c r="B135" s="335"/>
      <c r="C135" s="290" t="s">
        <v>795</v>
      </c>
      <c r="D135" s="290"/>
      <c r="E135" s="290"/>
      <c r="F135" s="313" t="s">
        <v>776</v>
      </c>
      <c r="G135" s="290"/>
      <c r="H135" s="290" t="s">
        <v>810</v>
      </c>
      <c r="I135" s="290" t="s">
        <v>772</v>
      </c>
      <c r="J135" s="290">
        <v>50</v>
      </c>
      <c r="K135" s="338"/>
    </row>
    <row r="136" s="1" customFormat="1" ht="15" customHeight="1">
      <c r="B136" s="335"/>
      <c r="C136" s="290" t="s">
        <v>797</v>
      </c>
      <c r="D136" s="290"/>
      <c r="E136" s="290"/>
      <c r="F136" s="313" t="s">
        <v>776</v>
      </c>
      <c r="G136" s="290"/>
      <c r="H136" s="290" t="s">
        <v>810</v>
      </c>
      <c r="I136" s="290" t="s">
        <v>772</v>
      </c>
      <c r="J136" s="290">
        <v>50</v>
      </c>
      <c r="K136" s="338"/>
    </row>
    <row r="137" s="1" customFormat="1" ht="15" customHeight="1">
      <c r="B137" s="335"/>
      <c r="C137" s="290" t="s">
        <v>798</v>
      </c>
      <c r="D137" s="290"/>
      <c r="E137" s="290"/>
      <c r="F137" s="313" t="s">
        <v>776</v>
      </c>
      <c r="G137" s="290"/>
      <c r="H137" s="290" t="s">
        <v>823</v>
      </c>
      <c r="I137" s="290" t="s">
        <v>772</v>
      </c>
      <c r="J137" s="290">
        <v>255</v>
      </c>
      <c r="K137" s="338"/>
    </row>
    <row r="138" s="1" customFormat="1" ht="15" customHeight="1">
      <c r="B138" s="335"/>
      <c r="C138" s="290" t="s">
        <v>800</v>
      </c>
      <c r="D138" s="290"/>
      <c r="E138" s="290"/>
      <c r="F138" s="313" t="s">
        <v>770</v>
      </c>
      <c r="G138" s="290"/>
      <c r="H138" s="290" t="s">
        <v>824</v>
      </c>
      <c r="I138" s="290" t="s">
        <v>802</v>
      </c>
      <c r="J138" s="290"/>
      <c r="K138" s="338"/>
    </row>
    <row r="139" s="1" customFormat="1" ht="15" customHeight="1">
      <c r="B139" s="335"/>
      <c r="C139" s="290" t="s">
        <v>803</v>
      </c>
      <c r="D139" s="290"/>
      <c r="E139" s="290"/>
      <c r="F139" s="313" t="s">
        <v>770</v>
      </c>
      <c r="G139" s="290"/>
      <c r="H139" s="290" t="s">
        <v>825</v>
      </c>
      <c r="I139" s="290" t="s">
        <v>805</v>
      </c>
      <c r="J139" s="290"/>
      <c r="K139" s="338"/>
    </row>
    <row r="140" s="1" customFormat="1" ht="15" customHeight="1">
      <c r="B140" s="335"/>
      <c r="C140" s="290" t="s">
        <v>806</v>
      </c>
      <c r="D140" s="290"/>
      <c r="E140" s="290"/>
      <c r="F140" s="313" t="s">
        <v>770</v>
      </c>
      <c r="G140" s="290"/>
      <c r="H140" s="290" t="s">
        <v>806</v>
      </c>
      <c r="I140" s="290" t="s">
        <v>805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770</v>
      </c>
      <c r="G141" s="290"/>
      <c r="H141" s="290" t="s">
        <v>826</v>
      </c>
      <c r="I141" s="290" t="s">
        <v>805</v>
      </c>
      <c r="J141" s="290"/>
      <c r="K141" s="338"/>
    </row>
    <row r="142" s="1" customFormat="1" ht="15" customHeight="1">
      <c r="B142" s="335"/>
      <c r="C142" s="290" t="s">
        <v>827</v>
      </c>
      <c r="D142" s="290"/>
      <c r="E142" s="290"/>
      <c r="F142" s="313" t="s">
        <v>770</v>
      </c>
      <c r="G142" s="290"/>
      <c r="H142" s="290" t="s">
        <v>828</v>
      </c>
      <c r="I142" s="290" t="s">
        <v>805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829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764</v>
      </c>
      <c r="D148" s="305"/>
      <c r="E148" s="305"/>
      <c r="F148" s="305" t="s">
        <v>765</v>
      </c>
      <c r="G148" s="306"/>
      <c r="H148" s="305" t="s">
        <v>54</v>
      </c>
      <c r="I148" s="305" t="s">
        <v>57</v>
      </c>
      <c r="J148" s="305" t="s">
        <v>766</v>
      </c>
      <c r="K148" s="304"/>
    </row>
    <row r="149" s="1" customFormat="1" ht="17.25" customHeight="1">
      <c r="B149" s="302"/>
      <c r="C149" s="307" t="s">
        <v>767</v>
      </c>
      <c r="D149" s="307"/>
      <c r="E149" s="307"/>
      <c r="F149" s="308" t="s">
        <v>768</v>
      </c>
      <c r="G149" s="309"/>
      <c r="H149" s="307"/>
      <c r="I149" s="307"/>
      <c r="J149" s="307" t="s">
        <v>769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773</v>
      </c>
      <c r="D151" s="290"/>
      <c r="E151" s="290"/>
      <c r="F151" s="343" t="s">
        <v>770</v>
      </c>
      <c r="G151" s="290"/>
      <c r="H151" s="342" t="s">
        <v>810</v>
      </c>
      <c r="I151" s="342" t="s">
        <v>772</v>
      </c>
      <c r="J151" s="342">
        <v>120</v>
      </c>
      <c r="K151" s="338"/>
    </row>
    <row r="152" s="1" customFormat="1" ht="15" customHeight="1">
      <c r="B152" s="315"/>
      <c r="C152" s="342" t="s">
        <v>819</v>
      </c>
      <c r="D152" s="290"/>
      <c r="E152" s="290"/>
      <c r="F152" s="343" t="s">
        <v>770</v>
      </c>
      <c r="G152" s="290"/>
      <c r="H152" s="342" t="s">
        <v>830</v>
      </c>
      <c r="I152" s="342" t="s">
        <v>772</v>
      </c>
      <c r="J152" s="342" t="s">
        <v>821</v>
      </c>
      <c r="K152" s="338"/>
    </row>
    <row r="153" s="1" customFormat="1" ht="15" customHeight="1">
      <c r="B153" s="315"/>
      <c r="C153" s="342" t="s">
        <v>718</v>
      </c>
      <c r="D153" s="290"/>
      <c r="E153" s="290"/>
      <c r="F153" s="343" t="s">
        <v>770</v>
      </c>
      <c r="G153" s="290"/>
      <c r="H153" s="342" t="s">
        <v>831</v>
      </c>
      <c r="I153" s="342" t="s">
        <v>772</v>
      </c>
      <c r="J153" s="342" t="s">
        <v>821</v>
      </c>
      <c r="K153" s="338"/>
    </row>
    <row r="154" s="1" customFormat="1" ht="15" customHeight="1">
      <c r="B154" s="315"/>
      <c r="C154" s="342" t="s">
        <v>775</v>
      </c>
      <c r="D154" s="290"/>
      <c r="E154" s="290"/>
      <c r="F154" s="343" t="s">
        <v>776</v>
      </c>
      <c r="G154" s="290"/>
      <c r="H154" s="342" t="s">
        <v>810</v>
      </c>
      <c r="I154" s="342" t="s">
        <v>772</v>
      </c>
      <c r="J154" s="342">
        <v>50</v>
      </c>
      <c r="K154" s="338"/>
    </row>
    <row r="155" s="1" customFormat="1" ht="15" customHeight="1">
      <c r="B155" s="315"/>
      <c r="C155" s="342" t="s">
        <v>778</v>
      </c>
      <c r="D155" s="290"/>
      <c r="E155" s="290"/>
      <c r="F155" s="343" t="s">
        <v>770</v>
      </c>
      <c r="G155" s="290"/>
      <c r="H155" s="342" t="s">
        <v>810</v>
      </c>
      <c r="I155" s="342" t="s">
        <v>780</v>
      </c>
      <c r="J155" s="342"/>
      <c r="K155" s="338"/>
    </row>
    <row r="156" s="1" customFormat="1" ht="15" customHeight="1">
      <c r="B156" s="315"/>
      <c r="C156" s="342" t="s">
        <v>789</v>
      </c>
      <c r="D156" s="290"/>
      <c r="E156" s="290"/>
      <c r="F156" s="343" t="s">
        <v>776</v>
      </c>
      <c r="G156" s="290"/>
      <c r="H156" s="342" t="s">
        <v>810</v>
      </c>
      <c r="I156" s="342" t="s">
        <v>772</v>
      </c>
      <c r="J156" s="342">
        <v>50</v>
      </c>
      <c r="K156" s="338"/>
    </row>
    <row r="157" s="1" customFormat="1" ht="15" customHeight="1">
      <c r="B157" s="315"/>
      <c r="C157" s="342" t="s">
        <v>797</v>
      </c>
      <c r="D157" s="290"/>
      <c r="E157" s="290"/>
      <c r="F157" s="343" t="s">
        <v>776</v>
      </c>
      <c r="G157" s="290"/>
      <c r="H157" s="342" t="s">
        <v>810</v>
      </c>
      <c r="I157" s="342" t="s">
        <v>772</v>
      </c>
      <c r="J157" s="342">
        <v>50</v>
      </c>
      <c r="K157" s="338"/>
    </row>
    <row r="158" s="1" customFormat="1" ht="15" customHeight="1">
      <c r="B158" s="315"/>
      <c r="C158" s="342" t="s">
        <v>795</v>
      </c>
      <c r="D158" s="290"/>
      <c r="E158" s="290"/>
      <c r="F158" s="343" t="s">
        <v>776</v>
      </c>
      <c r="G158" s="290"/>
      <c r="H158" s="342" t="s">
        <v>810</v>
      </c>
      <c r="I158" s="342" t="s">
        <v>772</v>
      </c>
      <c r="J158" s="342">
        <v>50</v>
      </c>
      <c r="K158" s="338"/>
    </row>
    <row r="159" s="1" customFormat="1" ht="15" customHeight="1">
      <c r="B159" s="315"/>
      <c r="C159" s="342" t="s">
        <v>95</v>
      </c>
      <c r="D159" s="290"/>
      <c r="E159" s="290"/>
      <c r="F159" s="343" t="s">
        <v>770</v>
      </c>
      <c r="G159" s="290"/>
      <c r="H159" s="342" t="s">
        <v>832</v>
      </c>
      <c r="I159" s="342" t="s">
        <v>772</v>
      </c>
      <c r="J159" s="342" t="s">
        <v>833</v>
      </c>
      <c r="K159" s="338"/>
    </row>
    <row r="160" s="1" customFormat="1" ht="15" customHeight="1">
      <c r="B160" s="315"/>
      <c r="C160" s="342" t="s">
        <v>834</v>
      </c>
      <c r="D160" s="290"/>
      <c r="E160" s="290"/>
      <c r="F160" s="343" t="s">
        <v>770</v>
      </c>
      <c r="G160" s="290"/>
      <c r="H160" s="342" t="s">
        <v>835</v>
      </c>
      <c r="I160" s="342" t="s">
        <v>805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836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764</v>
      </c>
      <c r="D166" s="305"/>
      <c r="E166" s="305"/>
      <c r="F166" s="305" t="s">
        <v>765</v>
      </c>
      <c r="G166" s="347"/>
      <c r="H166" s="348" t="s">
        <v>54</v>
      </c>
      <c r="I166" s="348" t="s">
        <v>57</v>
      </c>
      <c r="J166" s="305" t="s">
        <v>766</v>
      </c>
      <c r="K166" s="282"/>
    </row>
    <row r="167" s="1" customFormat="1" ht="17.25" customHeight="1">
      <c r="B167" s="283"/>
      <c r="C167" s="307" t="s">
        <v>767</v>
      </c>
      <c r="D167" s="307"/>
      <c r="E167" s="307"/>
      <c r="F167" s="308" t="s">
        <v>768</v>
      </c>
      <c r="G167" s="349"/>
      <c r="H167" s="350"/>
      <c r="I167" s="350"/>
      <c r="J167" s="307" t="s">
        <v>769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773</v>
      </c>
      <c r="D169" s="290"/>
      <c r="E169" s="290"/>
      <c r="F169" s="313" t="s">
        <v>770</v>
      </c>
      <c r="G169" s="290"/>
      <c r="H169" s="290" t="s">
        <v>810</v>
      </c>
      <c r="I169" s="290" t="s">
        <v>772</v>
      </c>
      <c r="J169" s="290">
        <v>120</v>
      </c>
      <c r="K169" s="338"/>
    </row>
    <row r="170" s="1" customFormat="1" ht="15" customHeight="1">
      <c r="B170" s="315"/>
      <c r="C170" s="290" t="s">
        <v>819</v>
      </c>
      <c r="D170" s="290"/>
      <c r="E170" s="290"/>
      <c r="F170" s="313" t="s">
        <v>770</v>
      </c>
      <c r="G170" s="290"/>
      <c r="H170" s="290" t="s">
        <v>820</v>
      </c>
      <c r="I170" s="290" t="s">
        <v>772</v>
      </c>
      <c r="J170" s="290" t="s">
        <v>821</v>
      </c>
      <c r="K170" s="338"/>
    </row>
    <row r="171" s="1" customFormat="1" ht="15" customHeight="1">
      <c r="B171" s="315"/>
      <c r="C171" s="290" t="s">
        <v>718</v>
      </c>
      <c r="D171" s="290"/>
      <c r="E171" s="290"/>
      <c r="F171" s="313" t="s">
        <v>770</v>
      </c>
      <c r="G171" s="290"/>
      <c r="H171" s="290" t="s">
        <v>837</v>
      </c>
      <c r="I171" s="290" t="s">
        <v>772</v>
      </c>
      <c r="J171" s="290" t="s">
        <v>821</v>
      </c>
      <c r="K171" s="338"/>
    </row>
    <row r="172" s="1" customFormat="1" ht="15" customHeight="1">
      <c r="B172" s="315"/>
      <c r="C172" s="290" t="s">
        <v>775</v>
      </c>
      <c r="D172" s="290"/>
      <c r="E172" s="290"/>
      <c r="F172" s="313" t="s">
        <v>776</v>
      </c>
      <c r="G172" s="290"/>
      <c r="H172" s="290" t="s">
        <v>837</v>
      </c>
      <c r="I172" s="290" t="s">
        <v>772</v>
      </c>
      <c r="J172" s="290">
        <v>50</v>
      </c>
      <c r="K172" s="338"/>
    </row>
    <row r="173" s="1" customFormat="1" ht="15" customHeight="1">
      <c r="B173" s="315"/>
      <c r="C173" s="290" t="s">
        <v>778</v>
      </c>
      <c r="D173" s="290"/>
      <c r="E173" s="290"/>
      <c r="F173" s="313" t="s">
        <v>770</v>
      </c>
      <c r="G173" s="290"/>
      <c r="H173" s="290" t="s">
        <v>837</v>
      </c>
      <c r="I173" s="290" t="s">
        <v>780</v>
      </c>
      <c r="J173" s="290"/>
      <c r="K173" s="338"/>
    </row>
    <row r="174" s="1" customFormat="1" ht="15" customHeight="1">
      <c r="B174" s="315"/>
      <c r="C174" s="290" t="s">
        <v>789</v>
      </c>
      <c r="D174" s="290"/>
      <c r="E174" s="290"/>
      <c r="F174" s="313" t="s">
        <v>776</v>
      </c>
      <c r="G174" s="290"/>
      <c r="H174" s="290" t="s">
        <v>837</v>
      </c>
      <c r="I174" s="290" t="s">
        <v>772</v>
      </c>
      <c r="J174" s="290">
        <v>50</v>
      </c>
      <c r="K174" s="338"/>
    </row>
    <row r="175" s="1" customFormat="1" ht="15" customHeight="1">
      <c r="B175" s="315"/>
      <c r="C175" s="290" t="s">
        <v>797</v>
      </c>
      <c r="D175" s="290"/>
      <c r="E175" s="290"/>
      <c r="F175" s="313" t="s">
        <v>776</v>
      </c>
      <c r="G175" s="290"/>
      <c r="H175" s="290" t="s">
        <v>837</v>
      </c>
      <c r="I175" s="290" t="s">
        <v>772</v>
      </c>
      <c r="J175" s="290">
        <v>50</v>
      </c>
      <c r="K175" s="338"/>
    </row>
    <row r="176" s="1" customFormat="1" ht="15" customHeight="1">
      <c r="B176" s="315"/>
      <c r="C176" s="290" t="s">
        <v>795</v>
      </c>
      <c r="D176" s="290"/>
      <c r="E176" s="290"/>
      <c r="F176" s="313" t="s">
        <v>776</v>
      </c>
      <c r="G176" s="290"/>
      <c r="H176" s="290" t="s">
        <v>837</v>
      </c>
      <c r="I176" s="290" t="s">
        <v>772</v>
      </c>
      <c r="J176" s="290">
        <v>50</v>
      </c>
      <c r="K176" s="338"/>
    </row>
    <row r="177" s="1" customFormat="1" ht="15" customHeight="1">
      <c r="B177" s="315"/>
      <c r="C177" s="290" t="s">
        <v>111</v>
      </c>
      <c r="D177" s="290"/>
      <c r="E177" s="290"/>
      <c r="F177" s="313" t="s">
        <v>770</v>
      </c>
      <c r="G177" s="290"/>
      <c r="H177" s="290" t="s">
        <v>838</v>
      </c>
      <c r="I177" s="290" t="s">
        <v>839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770</v>
      </c>
      <c r="G178" s="290"/>
      <c r="H178" s="290" t="s">
        <v>840</v>
      </c>
      <c r="I178" s="290" t="s">
        <v>841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770</v>
      </c>
      <c r="G179" s="290"/>
      <c r="H179" s="290" t="s">
        <v>842</v>
      </c>
      <c r="I179" s="290" t="s">
        <v>772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770</v>
      </c>
      <c r="G180" s="290"/>
      <c r="H180" s="290" t="s">
        <v>843</v>
      </c>
      <c r="I180" s="290" t="s">
        <v>772</v>
      </c>
      <c r="J180" s="290">
        <v>255</v>
      </c>
      <c r="K180" s="338"/>
    </row>
    <row r="181" s="1" customFormat="1" ht="15" customHeight="1">
      <c r="B181" s="315"/>
      <c r="C181" s="290" t="s">
        <v>112</v>
      </c>
      <c r="D181" s="290"/>
      <c r="E181" s="290"/>
      <c r="F181" s="313" t="s">
        <v>770</v>
      </c>
      <c r="G181" s="290"/>
      <c r="H181" s="290" t="s">
        <v>734</v>
      </c>
      <c r="I181" s="290" t="s">
        <v>772</v>
      </c>
      <c r="J181" s="290">
        <v>10</v>
      </c>
      <c r="K181" s="338"/>
    </row>
    <row r="182" s="1" customFormat="1" ht="15" customHeight="1">
      <c r="B182" s="315"/>
      <c r="C182" s="290" t="s">
        <v>113</v>
      </c>
      <c r="D182" s="290"/>
      <c r="E182" s="290"/>
      <c r="F182" s="313" t="s">
        <v>770</v>
      </c>
      <c r="G182" s="290"/>
      <c r="H182" s="290" t="s">
        <v>844</v>
      </c>
      <c r="I182" s="290" t="s">
        <v>805</v>
      </c>
      <c r="J182" s="290"/>
      <c r="K182" s="338"/>
    </row>
    <row r="183" s="1" customFormat="1" ht="15" customHeight="1">
      <c r="B183" s="315"/>
      <c r="C183" s="290" t="s">
        <v>845</v>
      </c>
      <c r="D183" s="290"/>
      <c r="E183" s="290"/>
      <c r="F183" s="313" t="s">
        <v>770</v>
      </c>
      <c r="G183" s="290"/>
      <c r="H183" s="290" t="s">
        <v>846</v>
      </c>
      <c r="I183" s="290" t="s">
        <v>805</v>
      </c>
      <c r="J183" s="290"/>
      <c r="K183" s="338"/>
    </row>
    <row r="184" s="1" customFormat="1" ht="15" customHeight="1">
      <c r="B184" s="315"/>
      <c r="C184" s="290" t="s">
        <v>834</v>
      </c>
      <c r="D184" s="290"/>
      <c r="E184" s="290"/>
      <c r="F184" s="313" t="s">
        <v>770</v>
      </c>
      <c r="G184" s="290"/>
      <c r="H184" s="290" t="s">
        <v>847</v>
      </c>
      <c r="I184" s="290" t="s">
        <v>805</v>
      </c>
      <c r="J184" s="290"/>
      <c r="K184" s="338"/>
    </row>
    <row r="185" s="1" customFormat="1" ht="15" customHeight="1">
      <c r="B185" s="315"/>
      <c r="C185" s="290" t="s">
        <v>115</v>
      </c>
      <c r="D185" s="290"/>
      <c r="E185" s="290"/>
      <c r="F185" s="313" t="s">
        <v>776</v>
      </c>
      <c r="G185" s="290"/>
      <c r="H185" s="290" t="s">
        <v>848</v>
      </c>
      <c r="I185" s="290" t="s">
        <v>772</v>
      </c>
      <c r="J185" s="290">
        <v>50</v>
      </c>
      <c r="K185" s="338"/>
    </row>
    <row r="186" s="1" customFormat="1" ht="15" customHeight="1">
      <c r="B186" s="315"/>
      <c r="C186" s="290" t="s">
        <v>849</v>
      </c>
      <c r="D186" s="290"/>
      <c r="E186" s="290"/>
      <c r="F186" s="313" t="s">
        <v>776</v>
      </c>
      <c r="G186" s="290"/>
      <c r="H186" s="290" t="s">
        <v>850</v>
      </c>
      <c r="I186" s="290" t="s">
        <v>851</v>
      </c>
      <c r="J186" s="290"/>
      <c r="K186" s="338"/>
    </row>
    <row r="187" s="1" customFormat="1" ht="15" customHeight="1">
      <c r="B187" s="315"/>
      <c r="C187" s="290" t="s">
        <v>852</v>
      </c>
      <c r="D187" s="290"/>
      <c r="E187" s="290"/>
      <c r="F187" s="313" t="s">
        <v>776</v>
      </c>
      <c r="G187" s="290"/>
      <c r="H187" s="290" t="s">
        <v>853</v>
      </c>
      <c r="I187" s="290" t="s">
        <v>851</v>
      </c>
      <c r="J187" s="290"/>
      <c r="K187" s="338"/>
    </row>
    <row r="188" s="1" customFormat="1" ht="15" customHeight="1">
      <c r="B188" s="315"/>
      <c r="C188" s="290" t="s">
        <v>854</v>
      </c>
      <c r="D188" s="290"/>
      <c r="E188" s="290"/>
      <c r="F188" s="313" t="s">
        <v>776</v>
      </c>
      <c r="G188" s="290"/>
      <c r="H188" s="290" t="s">
        <v>855</v>
      </c>
      <c r="I188" s="290" t="s">
        <v>851</v>
      </c>
      <c r="J188" s="290"/>
      <c r="K188" s="338"/>
    </row>
    <row r="189" s="1" customFormat="1" ht="15" customHeight="1">
      <c r="B189" s="315"/>
      <c r="C189" s="351" t="s">
        <v>856</v>
      </c>
      <c r="D189" s="290"/>
      <c r="E189" s="290"/>
      <c r="F189" s="313" t="s">
        <v>776</v>
      </c>
      <c r="G189" s="290"/>
      <c r="H189" s="290" t="s">
        <v>857</v>
      </c>
      <c r="I189" s="290" t="s">
        <v>858</v>
      </c>
      <c r="J189" s="352" t="s">
        <v>859</v>
      </c>
      <c r="K189" s="338"/>
    </row>
    <row r="190" s="17" customFormat="1" ht="15" customHeight="1">
      <c r="B190" s="353"/>
      <c r="C190" s="354" t="s">
        <v>860</v>
      </c>
      <c r="D190" s="355"/>
      <c r="E190" s="355"/>
      <c r="F190" s="356" t="s">
        <v>776</v>
      </c>
      <c r="G190" s="355"/>
      <c r="H190" s="355" t="s">
        <v>861</v>
      </c>
      <c r="I190" s="355" t="s">
        <v>858</v>
      </c>
      <c r="J190" s="357" t="s">
        <v>859</v>
      </c>
      <c r="K190" s="358"/>
    </row>
    <row r="191" s="1" customFormat="1" ht="15" customHeight="1">
      <c r="B191" s="315"/>
      <c r="C191" s="351" t="s">
        <v>42</v>
      </c>
      <c r="D191" s="290"/>
      <c r="E191" s="290"/>
      <c r="F191" s="313" t="s">
        <v>770</v>
      </c>
      <c r="G191" s="290"/>
      <c r="H191" s="287" t="s">
        <v>862</v>
      </c>
      <c r="I191" s="290" t="s">
        <v>863</v>
      </c>
      <c r="J191" s="290"/>
      <c r="K191" s="338"/>
    </row>
    <row r="192" s="1" customFormat="1" ht="15" customHeight="1">
      <c r="B192" s="315"/>
      <c r="C192" s="351" t="s">
        <v>864</v>
      </c>
      <c r="D192" s="290"/>
      <c r="E192" s="290"/>
      <c r="F192" s="313" t="s">
        <v>770</v>
      </c>
      <c r="G192" s="290"/>
      <c r="H192" s="290" t="s">
        <v>865</v>
      </c>
      <c r="I192" s="290" t="s">
        <v>805</v>
      </c>
      <c r="J192" s="290"/>
      <c r="K192" s="338"/>
    </row>
    <row r="193" s="1" customFormat="1" ht="15" customHeight="1">
      <c r="B193" s="315"/>
      <c r="C193" s="351" t="s">
        <v>866</v>
      </c>
      <c r="D193" s="290"/>
      <c r="E193" s="290"/>
      <c r="F193" s="313" t="s">
        <v>770</v>
      </c>
      <c r="G193" s="290"/>
      <c r="H193" s="290" t="s">
        <v>867</v>
      </c>
      <c r="I193" s="290" t="s">
        <v>805</v>
      </c>
      <c r="J193" s="290"/>
      <c r="K193" s="338"/>
    </row>
    <row r="194" s="1" customFormat="1" ht="15" customHeight="1">
      <c r="B194" s="315"/>
      <c r="C194" s="351" t="s">
        <v>868</v>
      </c>
      <c r="D194" s="290"/>
      <c r="E194" s="290"/>
      <c r="F194" s="313" t="s">
        <v>776</v>
      </c>
      <c r="G194" s="290"/>
      <c r="H194" s="290" t="s">
        <v>869</v>
      </c>
      <c r="I194" s="290" t="s">
        <v>805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870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871</v>
      </c>
      <c r="D201" s="360"/>
      <c r="E201" s="360"/>
      <c r="F201" s="360" t="s">
        <v>872</v>
      </c>
      <c r="G201" s="361"/>
      <c r="H201" s="360" t="s">
        <v>873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863</v>
      </c>
      <c r="D203" s="290"/>
      <c r="E203" s="290"/>
      <c r="F203" s="313" t="s">
        <v>43</v>
      </c>
      <c r="G203" s="290"/>
      <c r="H203" s="290" t="s">
        <v>874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44</v>
      </c>
      <c r="G204" s="290"/>
      <c r="H204" s="290" t="s">
        <v>875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47</v>
      </c>
      <c r="G205" s="290"/>
      <c r="H205" s="290" t="s">
        <v>876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45</v>
      </c>
      <c r="G206" s="290"/>
      <c r="H206" s="290" t="s">
        <v>877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46</v>
      </c>
      <c r="G207" s="290"/>
      <c r="H207" s="290" t="s">
        <v>878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817</v>
      </c>
      <c r="D209" s="290"/>
      <c r="E209" s="290"/>
      <c r="F209" s="313" t="s">
        <v>79</v>
      </c>
      <c r="G209" s="290"/>
      <c r="H209" s="290" t="s">
        <v>879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713</v>
      </c>
      <c r="G210" s="290"/>
      <c r="H210" s="290" t="s">
        <v>714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711</v>
      </c>
      <c r="G211" s="290"/>
      <c r="H211" s="290" t="s">
        <v>880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715</v>
      </c>
      <c r="G212" s="351"/>
      <c r="H212" s="342" t="s">
        <v>89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716</v>
      </c>
      <c r="G213" s="351"/>
      <c r="H213" s="342" t="s">
        <v>881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841</v>
      </c>
      <c r="D215" s="290"/>
      <c r="E215" s="290"/>
      <c r="F215" s="313">
        <v>1</v>
      </c>
      <c r="G215" s="351"/>
      <c r="H215" s="342" t="s">
        <v>882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883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884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885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Frous</dc:creator>
  <cp:lastModifiedBy>Martin Frous</cp:lastModifiedBy>
  <dcterms:created xsi:type="dcterms:W3CDTF">2024-08-14T07:15:04Z</dcterms:created>
  <dcterms:modified xsi:type="dcterms:W3CDTF">2024-08-14T07:15:07Z</dcterms:modified>
</cp:coreProperties>
</file>