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riedl\AppData\Local\Microsoft\Windows\INetCache\Content.Outlook\PG39E34N\"/>
    </mc:Choice>
  </mc:AlternateContent>
  <bookViews>
    <workbookView xWindow="0" yWindow="0" windowWidth="23040" windowHeight="8496" activeTab="2"/>
  </bookViews>
  <sheets>
    <sheet name="rekapitulace" sheetId="1" r:id="rId1"/>
    <sheet name="000" sheetId="2" r:id="rId2"/>
    <sheet name="101" sheetId="3" r:id="rId3"/>
    <sheet name="102" sheetId="4" r:id="rId4"/>
  </sheets>
  <calcPr calcId="162913"/>
  <webPublishing codePage="0"/>
</workbook>
</file>

<file path=xl/calcChain.xml><?xml version="1.0" encoding="utf-8"?>
<calcChain xmlns="http://schemas.openxmlformats.org/spreadsheetml/2006/main">
  <c r="P151" i="4" l="1"/>
  <c r="I151" i="4"/>
  <c r="O140" i="4"/>
  <c r="P140" i="4" s="1"/>
  <c r="I140" i="4"/>
  <c r="P138" i="4"/>
  <c r="O138" i="4"/>
  <c r="I138" i="4"/>
  <c r="O136" i="4"/>
  <c r="P136" i="4" s="1"/>
  <c r="I136" i="4"/>
  <c r="O134" i="4"/>
  <c r="P134" i="4" s="1"/>
  <c r="I134" i="4"/>
  <c r="O132" i="4"/>
  <c r="P132" i="4" s="1"/>
  <c r="I132" i="4"/>
  <c r="P130" i="4"/>
  <c r="O130" i="4"/>
  <c r="I130" i="4"/>
  <c r="O128" i="4"/>
  <c r="P128" i="4" s="1"/>
  <c r="I128" i="4"/>
  <c r="O126" i="4"/>
  <c r="P126" i="4" s="1"/>
  <c r="I126" i="4"/>
  <c r="O124" i="4"/>
  <c r="I124" i="4"/>
  <c r="P122" i="4"/>
  <c r="O122" i="4"/>
  <c r="I122" i="4"/>
  <c r="O120" i="4"/>
  <c r="P120" i="4" s="1"/>
  <c r="I120" i="4"/>
  <c r="O118" i="4"/>
  <c r="P118" i="4" s="1"/>
  <c r="I118" i="4"/>
  <c r="O116" i="4"/>
  <c r="I116" i="4"/>
  <c r="P114" i="4"/>
  <c r="O114" i="4"/>
  <c r="I114" i="4"/>
  <c r="I142" i="4" s="1"/>
  <c r="O109" i="4"/>
  <c r="P109" i="4" s="1"/>
  <c r="I109" i="4"/>
  <c r="O107" i="4"/>
  <c r="P107" i="4" s="1"/>
  <c r="I107" i="4"/>
  <c r="P105" i="4"/>
  <c r="O105" i="4"/>
  <c r="I105" i="4"/>
  <c r="P103" i="4"/>
  <c r="O103" i="4"/>
  <c r="I103" i="4"/>
  <c r="I111" i="4" s="1"/>
  <c r="O98" i="4"/>
  <c r="P98" i="4" s="1"/>
  <c r="I98" i="4"/>
  <c r="O96" i="4"/>
  <c r="I96" i="4"/>
  <c r="O94" i="4"/>
  <c r="P94" i="4" s="1"/>
  <c r="I94" i="4"/>
  <c r="P92" i="4"/>
  <c r="O92" i="4"/>
  <c r="I92" i="4"/>
  <c r="O90" i="4"/>
  <c r="P90" i="4" s="1"/>
  <c r="I90" i="4"/>
  <c r="O88" i="4"/>
  <c r="I88" i="4"/>
  <c r="O86" i="4"/>
  <c r="P86" i="4" s="1"/>
  <c r="I86" i="4"/>
  <c r="P84" i="4"/>
  <c r="O84" i="4"/>
  <c r="I84" i="4"/>
  <c r="O82" i="4"/>
  <c r="P82" i="4" s="1"/>
  <c r="I82" i="4"/>
  <c r="O80" i="4"/>
  <c r="I80" i="4"/>
  <c r="O78" i="4"/>
  <c r="P78" i="4" s="1"/>
  <c r="I78" i="4"/>
  <c r="P76" i="4"/>
  <c r="O76" i="4"/>
  <c r="I76" i="4"/>
  <c r="O71" i="4"/>
  <c r="P71" i="4" s="1"/>
  <c r="P73" i="4" s="1"/>
  <c r="I71" i="4"/>
  <c r="I73" i="4" s="1"/>
  <c r="P68" i="4"/>
  <c r="I68" i="4"/>
  <c r="P66" i="4"/>
  <c r="O66" i="4"/>
  <c r="I66" i="4"/>
  <c r="O61" i="4"/>
  <c r="P61" i="4" s="1"/>
  <c r="I61" i="4"/>
  <c r="O59" i="4"/>
  <c r="I59" i="4"/>
  <c r="O57" i="4"/>
  <c r="P57" i="4" s="1"/>
  <c r="I57" i="4"/>
  <c r="P55" i="4"/>
  <c r="O55" i="4"/>
  <c r="I55" i="4"/>
  <c r="O53" i="4"/>
  <c r="P53" i="4" s="1"/>
  <c r="I53" i="4"/>
  <c r="O51" i="4"/>
  <c r="I51" i="4"/>
  <c r="O49" i="4"/>
  <c r="P49" i="4" s="1"/>
  <c r="I49" i="4"/>
  <c r="P47" i="4"/>
  <c r="O47" i="4"/>
  <c r="I47" i="4"/>
  <c r="O45" i="4"/>
  <c r="P45" i="4" s="1"/>
  <c r="I45" i="4"/>
  <c r="O43" i="4"/>
  <c r="P43" i="4" s="1"/>
  <c r="I43" i="4"/>
  <c r="O41" i="4"/>
  <c r="P41" i="4" s="1"/>
  <c r="I41" i="4"/>
  <c r="P39" i="4"/>
  <c r="O39" i="4"/>
  <c r="I39" i="4"/>
  <c r="O37" i="4"/>
  <c r="P37" i="4" s="1"/>
  <c r="I37" i="4"/>
  <c r="O35" i="4"/>
  <c r="P35" i="4" s="1"/>
  <c r="I35" i="4"/>
  <c r="O33" i="4"/>
  <c r="P33" i="4" s="1"/>
  <c r="I33" i="4"/>
  <c r="P31" i="4"/>
  <c r="O31" i="4"/>
  <c r="I31" i="4"/>
  <c r="O29" i="4"/>
  <c r="P29" i="4" s="1"/>
  <c r="I29" i="4"/>
  <c r="O27" i="4"/>
  <c r="I27" i="4"/>
  <c r="O25" i="4"/>
  <c r="P25" i="4" s="1"/>
  <c r="I25" i="4"/>
  <c r="P23" i="4"/>
  <c r="O23" i="4"/>
  <c r="I23" i="4"/>
  <c r="O18" i="4"/>
  <c r="I18" i="4"/>
  <c r="P16" i="4"/>
  <c r="O16" i="4"/>
  <c r="I16" i="4"/>
  <c r="O14" i="4"/>
  <c r="P14" i="4" s="1"/>
  <c r="I14" i="4"/>
  <c r="O12" i="4"/>
  <c r="P12" i="4" s="1"/>
  <c r="I12" i="4"/>
  <c r="I20" i="4" s="1"/>
  <c r="P184" i="3"/>
  <c r="I184" i="3"/>
  <c r="O173" i="3"/>
  <c r="P173" i="3" s="1"/>
  <c r="I173" i="3"/>
  <c r="O171" i="3"/>
  <c r="P171" i="3" s="1"/>
  <c r="I171" i="3"/>
  <c r="O169" i="3"/>
  <c r="P169" i="3" s="1"/>
  <c r="I169" i="3"/>
  <c r="P167" i="3"/>
  <c r="O167" i="3"/>
  <c r="I167" i="3"/>
  <c r="O165" i="3"/>
  <c r="P165" i="3" s="1"/>
  <c r="I165" i="3"/>
  <c r="O163" i="3"/>
  <c r="P163" i="3" s="1"/>
  <c r="I163" i="3"/>
  <c r="O161" i="3"/>
  <c r="P161" i="3" s="1"/>
  <c r="I161" i="3"/>
  <c r="P159" i="3"/>
  <c r="O159" i="3"/>
  <c r="I159" i="3"/>
  <c r="O157" i="3"/>
  <c r="P157" i="3" s="1"/>
  <c r="I157" i="3"/>
  <c r="O155" i="3"/>
  <c r="P155" i="3" s="1"/>
  <c r="I155" i="3"/>
  <c r="O153" i="3"/>
  <c r="P153" i="3" s="1"/>
  <c r="I153" i="3"/>
  <c r="P151" i="3"/>
  <c r="O151" i="3"/>
  <c r="I151" i="3"/>
  <c r="O149" i="3"/>
  <c r="P149" i="3" s="1"/>
  <c r="I149" i="3"/>
  <c r="O147" i="3"/>
  <c r="P147" i="3" s="1"/>
  <c r="I147" i="3"/>
  <c r="O145" i="3"/>
  <c r="P145" i="3" s="1"/>
  <c r="I145" i="3"/>
  <c r="P143" i="3"/>
  <c r="O143" i="3"/>
  <c r="I143" i="3"/>
  <c r="O141" i="3"/>
  <c r="P141" i="3" s="1"/>
  <c r="I141" i="3"/>
  <c r="O139" i="3"/>
  <c r="P139" i="3" s="1"/>
  <c r="I139" i="3"/>
  <c r="I175" i="3" s="1"/>
  <c r="I136" i="3"/>
  <c r="O134" i="3"/>
  <c r="P134" i="3" s="1"/>
  <c r="I134" i="3"/>
  <c r="P132" i="3"/>
  <c r="O132" i="3"/>
  <c r="I132" i="3"/>
  <c r="O130" i="3"/>
  <c r="P130" i="3" s="1"/>
  <c r="I130" i="3"/>
  <c r="O128" i="3"/>
  <c r="I128" i="3"/>
  <c r="O126" i="3"/>
  <c r="P126" i="3" s="1"/>
  <c r="I126" i="3"/>
  <c r="P124" i="3"/>
  <c r="O124" i="3"/>
  <c r="I124" i="3"/>
  <c r="O119" i="3"/>
  <c r="I119" i="3"/>
  <c r="I121" i="3" s="1"/>
  <c r="P114" i="3"/>
  <c r="O114" i="3"/>
  <c r="I114" i="3"/>
  <c r="O112" i="3"/>
  <c r="P112" i="3" s="1"/>
  <c r="I112" i="3"/>
  <c r="O110" i="3"/>
  <c r="P110" i="3" s="1"/>
  <c r="I110" i="3"/>
  <c r="O108" i="3"/>
  <c r="P108" i="3" s="1"/>
  <c r="I108" i="3"/>
  <c r="P106" i="3"/>
  <c r="O106" i="3"/>
  <c r="I106" i="3"/>
  <c r="O104" i="3"/>
  <c r="P104" i="3" s="1"/>
  <c r="I104" i="3"/>
  <c r="O102" i="3"/>
  <c r="P102" i="3" s="1"/>
  <c r="I102" i="3"/>
  <c r="P100" i="3"/>
  <c r="O100" i="3"/>
  <c r="I100" i="3"/>
  <c r="P98" i="3"/>
  <c r="O98" i="3"/>
  <c r="I98" i="3"/>
  <c r="O96" i="3"/>
  <c r="P96" i="3" s="1"/>
  <c r="I96" i="3"/>
  <c r="O94" i="3"/>
  <c r="P94" i="3" s="1"/>
  <c r="I94" i="3"/>
  <c r="O92" i="3"/>
  <c r="P92" i="3" s="1"/>
  <c r="I92" i="3"/>
  <c r="I116" i="3" s="1"/>
  <c r="P90" i="3"/>
  <c r="O90" i="3"/>
  <c r="I90" i="3"/>
  <c r="O88" i="3"/>
  <c r="P88" i="3" s="1"/>
  <c r="I88" i="3"/>
  <c r="O86" i="3"/>
  <c r="P86" i="3" s="1"/>
  <c r="P116" i="3" s="1"/>
  <c r="I86" i="3"/>
  <c r="I83" i="3"/>
  <c r="O81" i="3"/>
  <c r="P81" i="3" s="1"/>
  <c r="P83" i="3" s="1"/>
  <c r="I81" i="3"/>
  <c r="P79" i="3"/>
  <c r="O79" i="3"/>
  <c r="I79" i="3"/>
  <c r="O74" i="3"/>
  <c r="I74" i="3"/>
  <c r="I76" i="3" s="1"/>
  <c r="I71" i="3"/>
  <c r="P69" i="3"/>
  <c r="P71" i="3" s="1"/>
  <c r="O69" i="3"/>
  <c r="I69" i="3"/>
  <c r="O64" i="3"/>
  <c r="P64" i="3" s="1"/>
  <c r="I64" i="3"/>
  <c r="O62" i="3"/>
  <c r="I62" i="3"/>
  <c r="O60" i="3"/>
  <c r="P60" i="3" s="1"/>
  <c r="I60" i="3"/>
  <c r="P58" i="3"/>
  <c r="O58" i="3"/>
  <c r="I58" i="3"/>
  <c r="O56" i="3"/>
  <c r="P56" i="3" s="1"/>
  <c r="I56" i="3"/>
  <c r="O54" i="3"/>
  <c r="I54" i="3"/>
  <c r="O52" i="3"/>
  <c r="P52" i="3" s="1"/>
  <c r="I52" i="3"/>
  <c r="P50" i="3"/>
  <c r="O50" i="3"/>
  <c r="I50" i="3"/>
  <c r="O48" i="3"/>
  <c r="P48" i="3" s="1"/>
  <c r="I48" i="3"/>
  <c r="O46" i="3"/>
  <c r="I46" i="3"/>
  <c r="O44" i="3"/>
  <c r="P44" i="3" s="1"/>
  <c r="I44" i="3"/>
  <c r="P42" i="3"/>
  <c r="O42" i="3"/>
  <c r="I42" i="3"/>
  <c r="O40" i="3"/>
  <c r="P40" i="3" s="1"/>
  <c r="I40" i="3"/>
  <c r="O38" i="3"/>
  <c r="I38" i="3"/>
  <c r="O36" i="3"/>
  <c r="P36" i="3" s="1"/>
  <c r="I36" i="3"/>
  <c r="P34" i="3"/>
  <c r="O34" i="3"/>
  <c r="I34" i="3"/>
  <c r="O32" i="3"/>
  <c r="P32" i="3" s="1"/>
  <c r="I32" i="3"/>
  <c r="O30" i="3"/>
  <c r="I30" i="3"/>
  <c r="O28" i="3"/>
  <c r="P28" i="3" s="1"/>
  <c r="I28" i="3"/>
  <c r="P26" i="3"/>
  <c r="O26" i="3"/>
  <c r="I26" i="3"/>
  <c r="O24" i="3"/>
  <c r="P24" i="3" s="1"/>
  <c r="I24" i="3"/>
  <c r="O20" i="3"/>
  <c r="P20" i="3" s="1"/>
  <c r="I20" i="3"/>
  <c r="O18" i="3"/>
  <c r="P18" i="3" s="1"/>
  <c r="I18" i="3"/>
  <c r="O16" i="3"/>
  <c r="P16" i="3" s="1"/>
  <c r="I16" i="3"/>
  <c r="O14" i="3"/>
  <c r="I14" i="3"/>
  <c r="O12" i="3"/>
  <c r="P12" i="3" s="1"/>
  <c r="I12" i="3"/>
  <c r="I21" i="3" s="1"/>
  <c r="P26" i="2"/>
  <c r="I26" i="2"/>
  <c r="O16" i="2"/>
  <c r="P16" i="2" s="1"/>
  <c r="I16" i="2"/>
  <c r="P15" i="2"/>
  <c r="O15" i="2"/>
  <c r="I15" i="2"/>
  <c r="O14" i="2"/>
  <c r="P14" i="2" s="1"/>
  <c r="I14" i="2"/>
  <c r="O13" i="2"/>
  <c r="I13" i="2"/>
  <c r="O12" i="2"/>
  <c r="P12" i="2" s="1"/>
  <c r="I12" i="2"/>
  <c r="P20" i="4" l="1"/>
  <c r="I100" i="4"/>
  <c r="P27" i="4"/>
  <c r="I17" i="2"/>
  <c r="I19" i="2" s="1"/>
  <c r="I28" i="2" s="1"/>
  <c r="C11" i="1" s="1"/>
  <c r="P51" i="4"/>
  <c r="P111" i="4"/>
  <c r="P80" i="4"/>
  <c r="P100" i="4" s="1"/>
  <c r="P74" i="3"/>
  <c r="P76" i="3" s="1"/>
  <c r="P18" i="4"/>
  <c r="P14" i="3"/>
  <c r="P21" i="3" s="1"/>
  <c r="P177" i="3" s="1"/>
  <c r="P186" i="3" s="1"/>
  <c r="D12" i="1" s="1"/>
  <c r="P54" i="3"/>
  <c r="P96" i="4"/>
  <c r="P46" i="3"/>
  <c r="P175" i="3"/>
  <c r="P59" i="4"/>
  <c r="P124" i="4"/>
  <c r="P142" i="4" s="1"/>
  <c r="P128" i="3"/>
  <c r="P136" i="3" s="1"/>
  <c r="P88" i="4"/>
  <c r="P38" i="3"/>
  <c r="P116" i="4"/>
  <c r="P30" i="3"/>
  <c r="P119" i="3"/>
  <c r="P121" i="3" s="1"/>
  <c r="I63" i="4"/>
  <c r="I144" i="4" s="1"/>
  <c r="I153" i="4" s="1"/>
  <c r="C13" i="1" s="1"/>
  <c r="P13" i="2"/>
  <c r="P17" i="2" s="1"/>
  <c r="P19" i="2" s="1"/>
  <c r="P28" i="2" s="1"/>
  <c r="D11" i="1" s="1"/>
  <c r="I66" i="3"/>
  <c r="I177" i="3" s="1"/>
  <c r="I186" i="3" s="1"/>
  <c r="C12" i="1" s="1"/>
  <c r="P62" i="3"/>
  <c r="P66" i="3" s="1"/>
  <c r="P63" i="4"/>
  <c r="E12" i="1" l="1"/>
  <c r="E11" i="1"/>
  <c r="C7" i="1"/>
  <c r="P144" i="4"/>
  <c r="P153" i="4" s="1"/>
  <c r="D13" i="1" s="1"/>
  <c r="E13" i="1" s="1"/>
  <c r="C8" i="1" l="1"/>
</calcChain>
</file>

<file path=xl/sharedStrings.xml><?xml version="1.0" encoding="utf-8"?>
<sst xmlns="http://schemas.openxmlformats.org/spreadsheetml/2006/main" count="991" uniqueCount="358">
  <si>
    <t>Soupis objektů s DPH</t>
  </si>
  <si>
    <t>Stavba:24-421-2-001 - KARLOVY VARY, ULICE U TRATI - REKONSTRUKCE</t>
  </si>
  <si>
    <t>Varianta:ZŘ - Základní řešení</t>
  </si>
  <si>
    <t>Odbytová cena:</t>
  </si>
  <si>
    <t>OC+DPH:</t>
  </si>
  <si>
    <t>Sazba 1</t>
  </si>
  <si>
    <t>Sazba 2</t>
  </si>
  <si>
    <t>Sazba 3</t>
  </si>
  <si>
    <t>Objekt</t>
  </si>
  <si>
    <t>Popis</t>
  </si>
  <si>
    <t>OC</t>
  </si>
  <si>
    <t>DPH</t>
  </si>
  <si>
    <t>OC+DPH</t>
  </si>
  <si>
    <t>Aspe</t>
  </si>
  <si>
    <t>Příloha k formuláři pro ocenění nabídky</t>
  </si>
  <si>
    <t>Stavba</t>
  </si>
  <si>
    <t>číslo a název SO</t>
  </si>
  <si>
    <t>číslo a název rozpočtu:</t>
  </si>
  <si>
    <t>24-421-2-001</t>
  </si>
  <si>
    <t>KARLOVY VARY, ULICE U TRATI - REKONSTRUKCE</t>
  </si>
  <si>
    <t>000</t>
  </si>
  <si>
    <t>Vedlejší a ostatní náklady</t>
  </si>
  <si>
    <t>Poř.
č.pol.</t>
  </si>
  <si>
    <t>1</t>
  </si>
  <si>
    <t>cenová
soustava</t>
  </si>
  <si>
    <t>Kód
položky</t>
  </si>
  <si>
    <t>Varianta
položky</t>
  </si>
  <si>
    <t>Název položky</t>
  </si>
  <si>
    <t>jednotka</t>
  </si>
  <si>
    <t>Počet
jednotek</t>
  </si>
  <si>
    <t>CENA</t>
  </si>
  <si>
    <t>jednotková</t>
  </si>
  <si>
    <t>celkem</t>
  </si>
  <si>
    <t>Sazba</t>
  </si>
  <si>
    <t>2</t>
  </si>
  <si>
    <t>3</t>
  </si>
  <si>
    <t>4</t>
  </si>
  <si>
    <t>5</t>
  </si>
  <si>
    <t>6</t>
  </si>
  <si>
    <t>7</t>
  </si>
  <si>
    <t>8</t>
  </si>
  <si>
    <t>9</t>
  </si>
  <si>
    <t>Všeobecné konstrukce a práce</t>
  </si>
  <si>
    <t>0</t>
  </si>
  <si>
    <t>2024_OTSKP</t>
  </si>
  <si>
    <t>02720</t>
  </si>
  <si>
    <t/>
  </si>
  <si>
    <t>POMOC PRÁCE ZŘÍZ NEBO ZAJIŠŤ REGULACI A OCHRANU DOPRAVY
DIO</t>
  </si>
  <si>
    <t xml:space="preserve">KPL       </t>
  </si>
  <si>
    <t>02730</t>
  </si>
  <si>
    <t>POMOC PRÁCE ZŘÍZ NEBO ZAJIŠŤ OCHRANU INŽENÝRSKÝCH SÍTÍ
Zahrnuje i vytýčení průběhu inženýrských sítí.</t>
  </si>
  <si>
    <t>02911</t>
  </si>
  <si>
    <t>OSTATNÍ POŽADAVKY - GEODETICKÉ ZAMĚŘENÍ</t>
  </si>
  <si>
    <t>02944</t>
  </si>
  <si>
    <t>OSTAT POŽADAVKY - DOKUMENTACE SKUTEČ PROVEDENÍ V DIGIT FORMĚ</t>
  </si>
  <si>
    <t>02990</t>
  </si>
  <si>
    <t>C e l k e m</t>
  </si>
  <si>
    <t>Ostatní ve výkazu nespecifikované práce</t>
  </si>
  <si>
    <t>Vícepráce</t>
  </si>
  <si>
    <t>Vícepráce celkem</t>
  </si>
  <si>
    <t>Méněpráce</t>
  </si>
  <si>
    <t>Méněpráce celkem</t>
  </si>
  <si>
    <t>Celkem</t>
  </si>
  <si>
    <t>101</t>
  </si>
  <si>
    <t>Úprava ulice U Trati - východ</t>
  </si>
  <si>
    <t>014101</t>
  </si>
  <si>
    <t>zem</t>
  </si>
  <si>
    <t>POPLATKY ZA SKLÁDKU
zemina</t>
  </si>
  <si>
    <t xml:space="preserve">M3        </t>
  </si>
  <si>
    <t>m3 z pol. 17120:   2369,12=2 369,120 [A]</t>
  </si>
  <si>
    <t>014102</t>
  </si>
  <si>
    <t>asf</t>
  </si>
  <si>
    <t>POPLATKY ZA SKLÁDKU
stmelené vrstvy - přepočtový koeficient 2,4 t/m3</t>
  </si>
  <si>
    <t xml:space="preserve">T         </t>
  </si>
  <si>
    <t>m3 z pol. 11313:   54,8*2,4=131,520 [A]</t>
  </si>
  <si>
    <t>bet</t>
  </si>
  <si>
    <t>POPLATKY ZA SKLÁDKU
prostý beton - přepočtový koeficient 2,3 t/m3</t>
  </si>
  <si>
    <t>obrubníky z pol. 11351:   307,2*0,040=12,288 [A]
obrubníky z pol. 11352:   721,6*0,230=165,968 [B]
vybourané vpusti, odhad 0,5 m3/ks, z pol.96687:   0,5*8*2,3=9,200 [C]
Celkem: A+B+C=187,456 [D]</t>
  </si>
  <si>
    <t>014201</t>
  </si>
  <si>
    <t>POPLATKY ZA ZEMNÍK - ZEMINA
včetně nákupu, naložení a dovozu</t>
  </si>
  <si>
    <t>pro potřebu ohumusování:  
85,3*0,15+41,9*0,2+198*0,15=50,875 [A]</t>
  </si>
  <si>
    <t>02990R</t>
  </si>
  <si>
    <t>OSTATNÍ POŽADAVKY - PŘÍSTŘEŠKY MHD
- demontáž 3 ks stáv. přístřešků včetně odvozu na určené místo a uskladnění
- dovoz a zpětná montáž 3 ks přístřešků</t>
  </si>
  <si>
    <t>Zemní práce</t>
  </si>
  <si>
    <t>11313</t>
  </si>
  <si>
    <t xml:space="preserve">ODSTRANĚNÍ KRYTU ZPEVNĚNÝCH PLOCH S ASFALTOVÝM POJIVEM
včetně odvozu na skládku </t>
  </si>
  <si>
    <t>stáv. asfalt. chodník:  1096,1*0,05=54,805 [A]</t>
  </si>
  <si>
    <t>11318</t>
  </si>
  <si>
    <t>ODSTRANĚNÍ KRYTU ZPEVNĚNÝCH PLOCH Z DLAŽDIC
včetně odvozu na skládku SMKV v ulici Krokova vyskládané na paletách</t>
  </si>
  <si>
    <t>dlažba stáv. chodníků:  515,9*0,06=30,954 [A]</t>
  </si>
  <si>
    <t>11332</t>
  </si>
  <si>
    <t>ODSTRANĚNÍ PODKLADŮ ZPEVNĚNÝCH PLOCH Z KAMENIVA NESTMELENÉHO
včetně odvozu na mezideponii ( zpětné použití pro násyp a dosypávky )</t>
  </si>
  <si>
    <t>nestmelené vrstvy stáv. vozovky:  402=402,000 [A]</t>
  </si>
  <si>
    <t>11351</t>
  </si>
  <si>
    <t>ODSTRANĚNÍ ZÁHONOVÝCH OBRUBNÍKŮ
včetně odvozu na skládku</t>
  </si>
  <si>
    <t xml:space="preserve">M         </t>
  </si>
  <si>
    <t>záhon. obrubníky:  307,2=307,200 [A]</t>
  </si>
  <si>
    <t>11352</t>
  </si>
  <si>
    <t>ODSTRANĚNÍ CHODNÍKOVÝCH A SILNIČNÍCH OBRUBNÍKŮ BETONOVÝCH
včetně odvozu na skládku</t>
  </si>
  <si>
    <t>stáv. obruby:  721,6=721,600 [A]</t>
  </si>
  <si>
    <t>11372</t>
  </si>
  <si>
    <t>FRÉZOVÁNÍ ZPEVNĚNÝCH PLOCH ASFALTOVÝCH
včetně odvozu na skládku SMKV v ulici Krokova</t>
  </si>
  <si>
    <t>stáv.vozovka v tl. 0,1 m:  402=402,000 [A]
na mostě, na ZÚ a KÚ:     505,2=505,200 [B]
Celkem: A+B=907,200 [C]</t>
  </si>
  <si>
    <t>113764</t>
  </si>
  <si>
    <t>FRÉZOVÁNÍ DRÁŽKY PRŮŘEZU DO 400MM2 V ASFALTOVÉ VOZOVCE
včetně odvozu na skládku SMKV v ulici Krokova</t>
  </si>
  <si>
    <t>u obrubníků:   1637,3=1 637,300 [A]</t>
  </si>
  <si>
    <t>12373</t>
  </si>
  <si>
    <t>skl</t>
  </si>
  <si>
    <t>ODKOP PRO SPOD STAVBU SILNIC A ŽELEZNIC TŘ. I
včetně odvozu na skládku</t>
  </si>
  <si>
    <t>odkop vč. AZ:   2306,2=2 306,200 [A]</t>
  </si>
  <si>
    <t>13273</t>
  </si>
  <si>
    <t>HLOUBENÍ RÝH ŠÍŘ DO 2M PAŽ I NEPAŽ TŘ. I
včetně odvozu na skládku</t>
  </si>
  <si>
    <t>výkop pro přípojky UV:  57,2*1,1*1,0=62,920 [A]</t>
  </si>
  <si>
    <t>17110</t>
  </si>
  <si>
    <t>ULOŽENÍ SYPANINY DO NÁSYPŮ SE ZHUTNĚNÍM</t>
  </si>
  <si>
    <t>násyp voz.:  47=47,000 [A]</t>
  </si>
  <si>
    <t>17120</t>
  </si>
  <si>
    <t>ULOŽENÍ SYPANINY DO NÁSYPŮ A NA SKLÁDKY BEZ ZHUTNĚNÍ</t>
  </si>
  <si>
    <t>na skládku
m3 z pol. 12373 skl + 13273 skl:  2306,2+62,92=2 369,120 [A]</t>
  </si>
  <si>
    <t>17180</t>
  </si>
  <si>
    <t>ULOŽENÍ SYPANINY DO NÁSYPŮ Z NAKUPOVANÝCH MATERIÁLŮ
vhodný materiál pro AZ tl.0,3 m</t>
  </si>
  <si>
    <t>AZ:  1261,1=1 261,100 [A]</t>
  </si>
  <si>
    <t>17310</t>
  </si>
  <si>
    <t>ZEMNÍ KRAJNICE A DOSYPÁVKY SE ZHUTNĚNÍM</t>
  </si>
  <si>
    <t>dosypávka krajnic:  27,8=27,800 [A]</t>
  </si>
  <si>
    <t>17581</t>
  </si>
  <si>
    <t>OBSYP POTRUBÍ A OBJEKTŮ Z NAKUPOVANÝCH MATERIÁLŮ</t>
  </si>
  <si>
    <t xml:space="preserve">obsyp přípojek po parapláň:
57,2*1,1*1,0=62,920 [A]
odečet kub. potrubí:
-3,14*0,112*0,112*57,2=-2,253 [B]
Celkem: A+B=60,667 [C]
</t>
  </si>
  <si>
    <t>18110</t>
  </si>
  <si>
    <t>ÚPRAVA PLÁNĚ SE ZHUTNĚNÍM V HORNINĚ TŘ. I</t>
  </si>
  <si>
    <t xml:space="preserve">M2        </t>
  </si>
  <si>
    <t>ÚP:  6410=6 410,000 [A]</t>
  </si>
  <si>
    <t>18222</t>
  </si>
  <si>
    <t>ROZPROSTŘENÍ ORNICE VE SVAHU V TL DO 0,15M</t>
  </si>
  <si>
    <t>svahy:  85,3=85,300 [A]</t>
  </si>
  <si>
    <t>18232</t>
  </si>
  <si>
    <t>ROZPROSTŘENÍ ORNICE V ROVINĚ V TL DO 0,15M</t>
  </si>
  <si>
    <t>trvalkový záhon:  198=198,000 [A]</t>
  </si>
  <si>
    <t>18233</t>
  </si>
  <si>
    <t>ROZPROSTŘENÍ ORNICE V ROVINĚ V TL DO 0,20M</t>
  </si>
  <si>
    <t>rovina:   41,9=41,900 [A]</t>
  </si>
  <si>
    <t>18241</t>
  </si>
  <si>
    <t>ZALOŽENÍ TRÁVNÍKU RUČNÍM VÝSEVEM</t>
  </si>
  <si>
    <t>svah + rovina:  85,3+41,9=127,200 [A]</t>
  </si>
  <si>
    <t>18247</t>
  </si>
  <si>
    <t>OŠETŘOVÁNÍ TRÁVNÍKU</t>
  </si>
  <si>
    <t>m2 z pol.18241:   127,2=127,200 [A]</t>
  </si>
  <si>
    <t>18351</t>
  </si>
  <si>
    <t>CHEMICKÉ ODPLEVELENÍ</t>
  </si>
  <si>
    <t>m2 z pol. 18241:  127,2=127,200 [A]</t>
  </si>
  <si>
    <t>Základy</t>
  </si>
  <si>
    <t>21263</t>
  </si>
  <si>
    <t>TRATIVODY KOMPLET  Z TRUB Z PLAST HM DN DO 150MM
Položka bude čerpána na základě rozhodnutí TDI.</t>
  </si>
  <si>
    <t>trativod:  295,2=295,200 [A]</t>
  </si>
  <si>
    <t>Svislé konstrukce</t>
  </si>
  <si>
    <t>327212</t>
  </si>
  <si>
    <t>ZDI OPĚRNÉ, ZÁRUBNÍ, NÁBŘEŽNÍ Z LOMOVÉHO KAMENE NA MC
vyspravení zídky u Potravin, včetně spárování</t>
  </si>
  <si>
    <t>odhad cca 40% objemu opravované zdi:  1,8=1,800 [A]</t>
  </si>
  <si>
    <t>Vodorovné konstrukce</t>
  </si>
  <si>
    <t>45152</t>
  </si>
  <si>
    <t>PODKLADNÍ A VÝPLŇOVÉ VRSTVY Z KAMENIVA DRCENÉHO
ŠD fr, 8/16</t>
  </si>
  <si>
    <t>trvalkový štěrk. záhon, tl. 0,15 m:  198m2*0,15=29,700 [A]</t>
  </si>
  <si>
    <t>45157</t>
  </si>
  <si>
    <t>PODKLADNÍ A VÝPLŇOVÉ VRSTVY Z KAMENIVA TĚŽENÉHO</t>
  </si>
  <si>
    <t>lože potrubí přípojek:  57,2*1,1*0,1=6,292 [A]</t>
  </si>
  <si>
    <t>Komunikace</t>
  </si>
  <si>
    <t>56313</t>
  </si>
  <si>
    <t>VOZOVKOVÉ VRSTVY Z MECHANICKY ZPEVNĚNÉHO KAMENIVA TL. DO 150MM
MZK</t>
  </si>
  <si>
    <t>k-ce vozovky:   3216,8=3 216,800 [A]</t>
  </si>
  <si>
    <t>56330</t>
  </si>
  <si>
    <t>VOZOVKOVÉ VRSTVY ZE ŠTĚRKODRTI
ŠDb 0/32 Gn</t>
  </si>
  <si>
    <t>k-ce vozovky:  868,5=868,500 [A]
k-ce chodníku:   304,2=304,200 [B]
k-ce pojížděného chodníku, vjezdů:   35,7=35,700 [C]
k-ce parkovacích stání:  81,8+109,1=190,900 [D]
Celkem: A+B+C+D=1 399,300 [E]</t>
  </si>
  <si>
    <t>56361</t>
  </si>
  <si>
    <t>VOZOVKOVÉ VRSTVY Z RECYKLOVANÉHO MATERIÁLU TL DO 50MM
R - mat.</t>
  </si>
  <si>
    <t>k-ce chodníku:  2027,9=2 027,900 [A]
k-ce pojížděného chodníku:   178,4=178,400 [B]
Celkem: A+B=2 206,300 [C]</t>
  </si>
  <si>
    <t>572123</t>
  </si>
  <si>
    <t>INFILTRAČNÍ POSTŘIK Z EMULZE DO 1,0KG/M2
PI - C, kationaktivní asfaltová emulze, 0,8 kg/m2</t>
  </si>
  <si>
    <t>k-ce vozovky :   3216,8=3 216,800 [A]
k-ce pojížděného chodníku,vjezdy:   178,4=178,400 [B]
Celkem: A+B=3 395,200 [C]</t>
  </si>
  <si>
    <t>572213</t>
  </si>
  <si>
    <t>SPOJOVACÍ POSTŘIK Z EMULZE DO 0,5KG/M2
PS - CP.  kationaktivní asfaltová emulza,  0,35 kg/m2</t>
  </si>
  <si>
    <t>k-ce vozovky:  3216,8=3 216,800 [A]
k-ce chodníku:   2027,9=2 027,900 [B]
k-ce pojížděného chodníku, vjezdů:   178,4=178,400 [C]
k-ce v místě frézování:  505,2=505,200 [D]
Celkem: A+B+C+D=5 928,300 [E]</t>
  </si>
  <si>
    <t>574A31</t>
  </si>
  <si>
    <t>ASFALTOVÝ BETON PRO OBRUSNÉ VRSTVY ACO 8 TL. 40MM
ACO 8CH</t>
  </si>
  <si>
    <t>k-ce chodníku:   2027,9=2 027,900 [A]</t>
  </si>
  <si>
    <t>574A33</t>
  </si>
  <si>
    <t>ASFALTOVÝ BETON PRO OBRUSNÉ VRSTVY ACO 11 TL. 40MM
ACO 11</t>
  </si>
  <si>
    <t xml:space="preserve">k-ce voz.:   3216,8=3 216,800 [A]   
k-ce voz.v místě fréz.:   505,2=505,200 [B]
Celkem: A+B=3 722,000 [C]   </t>
  </si>
  <si>
    <t>574A43</t>
  </si>
  <si>
    <t>ASFALTOVÝ BETON PRO OBRUSNÉ VRSTVY ACO 11 TL. 50MM
ACO 11,  50/70</t>
  </si>
  <si>
    <t>k-ce pojížděného chodníku, vjezdy:  178,4=178,400 [A]</t>
  </si>
  <si>
    <t>574E66</t>
  </si>
  <si>
    <t>ASFALTOVÝ BETON PRO PODKLADNÍ VRSTVY ACP 16+, 16S TL. 70MM
ACP 16+</t>
  </si>
  <si>
    <t>57621</t>
  </si>
  <si>
    <t>POSYP KAMENIVEM DRCENÝM 5KG/M2
drcené kamenivo fr. 2/4 v množství 3,0 kg/m2</t>
  </si>
  <si>
    <t>na PI-C vozovky + pojíž. chodník:  3216,8+178,4=3 395,200 [A]</t>
  </si>
  <si>
    <t>582612</t>
  </si>
  <si>
    <t>KRYTY Z BETON DLAŽDIC SE ZÁMKEM ŠEDÝCH TL 80MM DO LOŽE Z KAM</t>
  </si>
  <si>
    <t xml:space="preserve">k-ce parkovacích stání:  545,6=545,600 [A]
s odpočtem barevné dlažby:  -13=-13,000 [B]
Celkem: A+B=532,600 [C]  </t>
  </si>
  <si>
    <t>582614</t>
  </si>
  <si>
    <t>KRYTY Z BETON DLAŽDIC SE ZÁMKEM BAREV TL 60MM DO LOŽE Z KAM</t>
  </si>
  <si>
    <t xml:space="preserve">kontrastní pás:   16,9=16,900 [A]     </t>
  </si>
  <si>
    <t>582615</t>
  </si>
  <si>
    <t>KRYTY Z BETON DLAŽDIC SE ZÁMKEM BAREV TL 80MM DO LOŽE Z KAM</t>
  </si>
  <si>
    <t xml:space="preserve">vyznačení parkovacích míst barev. dlažbou:  2,5*0,2*12+5,0*0,2*7=13,000 [A]  </t>
  </si>
  <si>
    <t>58261A</t>
  </si>
  <si>
    <t>KRYTY Z BETON DLAŽDIC SE ZÁMKEM BAREV RELIÉF TL 60MM DO LOŽE Z KAM</t>
  </si>
  <si>
    <t>dlažba pro nevidomé chodníku a pojížděného chodníku:   46,5+17,2=63,700 [A]</t>
  </si>
  <si>
    <t>587206</t>
  </si>
  <si>
    <t>PŘEDLÁŽDĚNÍ KRYTU Z BETONOVÝCH DLAŽDIC SE ZÁMKEM</t>
  </si>
  <si>
    <t>předláždění chodníku u podjezdu:   16,3*0,5=8,150 [A]</t>
  </si>
  <si>
    <t>Přidružená stavební výroba</t>
  </si>
  <si>
    <t>711117</t>
  </si>
  <si>
    <t>IZOLACE BĚŽNÝCH KONSTRUKCÍ PROTI ZEMNÍ VLHKOSTI Z PE FÓLIÍ
nopová fólie vč. zalištování přesahů</t>
  </si>
  <si>
    <t>izolace stěny u Potravin výšky 0,6 m:   32,8=32,800 [A]</t>
  </si>
  <si>
    <t>Potrubí</t>
  </si>
  <si>
    <t>87434</t>
  </si>
  <si>
    <t>POTRUBÍ Z TRUB PLASTOVÝCH ODPADNÍCH DN DO 200MM
plast SN200  SN16</t>
  </si>
  <si>
    <t xml:space="preserve">přípojky pro napojení UV a odvod. žlabů:  57,2=57,200 [A] </t>
  </si>
  <si>
    <t>89712</t>
  </si>
  <si>
    <t>VPUSŤ KANALIZAČNÍ ULIČNÍ KOMPLETNÍ Z BETONOVÝCH DÍLCŮ</t>
  </si>
  <si>
    <t xml:space="preserve">KUS       </t>
  </si>
  <si>
    <t>nové UV:   11=11,000 [A]</t>
  </si>
  <si>
    <t>897543</t>
  </si>
  <si>
    <t>VPUSŤ ODVOD ŽLABŮ Z POLYMERBETONU SV. ŠÍŘKY DO 200MM</t>
  </si>
  <si>
    <t>vpusť odvodňovacího žlabu:   2=2,000 [A]</t>
  </si>
  <si>
    <t>89921</t>
  </si>
  <si>
    <t>VÝŠKOVÁ ÚPRAVA POKLOPŮ</t>
  </si>
  <si>
    <t>poklopy kulaté + čtvercové:  13+3=16,000 [A]</t>
  </si>
  <si>
    <t>89922</t>
  </si>
  <si>
    <t>VÝŠKOVÁ ÚPRAVA MŘÍŽÍ</t>
  </si>
  <si>
    <t>mříže stáv. UV:   7=7,000 [A]
mříže anglických dvorků:   5=5,000 [B]
Celkem: A+B=12,000 [C]</t>
  </si>
  <si>
    <t>89923</t>
  </si>
  <si>
    <t>VÝŠKOVÁ ÚPRAVA KRYCÍCH HRNCŮ</t>
  </si>
  <si>
    <t>úprava šoupat:  26=26,000 [A]</t>
  </si>
  <si>
    <t>Ostatní konstrukce a práce</t>
  </si>
  <si>
    <t>914131</t>
  </si>
  <si>
    <t>DOPRAVNÍ ZNAČKY ZÁKLADNÍ VELIKOSTI OCELOVÉ FÓLIE TŘ 2 - DODÁVKA A MONTÁŽ</t>
  </si>
  <si>
    <t>nové DZ dle situace doprav. značení:  20=20,000 [A]</t>
  </si>
  <si>
    <t>914132</t>
  </si>
  <si>
    <t>DOPRAVNÍ ZNAČKY ZÁKLADNÍ VELIKOSTI OCELOVÉ FÓLIE TŘ 2 - MONTÁŽ S PŘEMÍSTĚNÍM</t>
  </si>
  <si>
    <t>zpětné osazení stáv. DZ:  12=12,000 [A]</t>
  </si>
  <si>
    <t>914133</t>
  </si>
  <si>
    <t>DOPRAVNÍ ZNAČKY ZÁKLADNÍ VELIKOSTI OCELOVÉ FÓLIE TŘ 2 - DEMONTÁŽ</t>
  </si>
  <si>
    <t>zrušení stáv. DZ dle situace:  1=1,000 [A]
demontáž stáv. DZ pro zpětné osazení:  12=12,000 [B]
Celkem: A+B=13,000 [C]</t>
  </si>
  <si>
    <t>914921</t>
  </si>
  <si>
    <t>SLOUPKY A STOJKY DOPRAVNÍCH ZNAČEK Z OCEL TRUBEK DO PATKY - DODÁVKA A MONTÁŽ</t>
  </si>
  <si>
    <t>sloupky nových DZ dle situace:  14=14,000 [A]</t>
  </si>
  <si>
    <t>914922</t>
  </si>
  <si>
    <t>SLOUPKY A STOJKY DZ Z OCEL TRUBEK DO PATKY MONTÁŽ S PŘESUNEM</t>
  </si>
  <si>
    <t>zpětné osazení sloupků stáv. DZ:  10=10,000 [A]</t>
  </si>
  <si>
    <t>914923</t>
  </si>
  <si>
    <t>SLOUPKY A STOJKY DZ Z OCEL TRUBEK DO PATKY DEMONTÁŽ</t>
  </si>
  <si>
    <t>sloupek zrušené stáv. DZ dle situace:  1=1,000 [A]
demontáž stáv. sloupků DZ pro zpětné osazení:  10=10,000 [B]
Celkem: A+B=11,000 [C]</t>
  </si>
  <si>
    <t>915111</t>
  </si>
  <si>
    <t>VODOROVNÉ DOPRAVNÍ ZNAČENÍ BARVOU HLADKÉ - DODÁVKA A POKLÁDKA</t>
  </si>
  <si>
    <t>VDZ dle situace:
V4/0,25  0,5/0,5:   45*0,25*0,5=5,625 [A]
V7a:  3,0*0,5*6*3=27,000 [B]
V11a (BUS):  12m2*3=36,000 [C]
Celkem: A+B+C=68,625 [D]</t>
  </si>
  <si>
    <t>915221</t>
  </si>
  <si>
    <t>VODOR DOPRAV ZNAČ PLASTEM STRUKTURÁLNÍ NEHLUČNÉ - DOD A POKLÁDKA</t>
  </si>
  <si>
    <t>výměra dle pol. 915111:   68,625=68,625 [A]</t>
  </si>
  <si>
    <t>91552</t>
  </si>
  <si>
    <t>VODOR DOPRAV ZNAČ - PÍSMENA</t>
  </si>
  <si>
    <t xml:space="preserve">2 x 3 písmena BUS x 3 zastávky:   18=18,000 [A]   </t>
  </si>
  <si>
    <t>917212</t>
  </si>
  <si>
    <t>ZÁHONOVÉ OBRUBY Z BETONOVÝCH OBRUBNÍKŮ ŠÍŘ 80MM
beton. obrubník 80/250</t>
  </si>
  <si>
    <t>obrubníky:   371=371,000 [A]</t>
  </si>
  <si>
    <t>917224</t>
  </si>
  <si>
    <t>SILNIČNÍ A CHODNÍKOVÉ OBRUBY Z BETONOVÝCH OBRUBNÍKŮ ŠÍŘ 150MM
beton. obrubník 150/250 a150/150</t>
  </si>
  <si>
    <t>obrubníky 150/250:   792,3=792,300 [A]
obrubníky 150/150:   474=474,000 [B]
Celkem: A+B=1 266,300 [C]</t>
  </si>
  <si>
    <t>919112</t>
  </si>
  <si>
    <t>ŘEZÁNÍ ASFALTOVÉHO KRYTU VOZOVEK TL DO 100MM</t>
  </si>
  <si>
    <t>pro osazení dlažby pro nevidomé v chodníku a pojížď.chodníku:
163,1+49,1=212,200 [A]
příčné řezání u vjezdů:  50,3=50,300 [B]
Celkem: A+B=262,500 [C]</t>
  </si>
  <si>
    <t>919113</t>
  </si>
  <si>
    <t>ŘEZÁNÍ ASFALTOVÉHO KRYTU VOZOVEK TL DO 150MM</t>
  </si>
  <si>
    <t>příčné řezání na ZÚ a KÚ:  145,6=145,600 [A]</t>
  </si>
  <si>
    <t>931314</t>
  </si>
  <si>
    <t>TĚSNĚNÍ DILATAČ SPAR ASF ZÁLIVKOU PRŮŘ DO 400MM2
asfalt. zálivka typ N2</t>
  </si>
  <si>
    <t xml:space="preserve">u obrubníků, dle pol. 113764:   1637,3=1 637,300 [A] </t>
  </si>
  <si>
    <t>931315</t>
  </si>
  <si>
    <t>TĚSNĚNÍ DILATAČ SPAR ASF ZÁLIVKOU PRŮŘ DO 600MM2
asfalt. zálivka typ N2</t>
  </si>
  <si>
    <t>m z pol. 919112:  262,5=262,500 [A]</t>
  </si>
  <si>
    <t>931316</t>
  </si>
  <si>
    <t>TĚSNĚNÍ DILATAČ SPAR ASF ZÁLIVKOU PRŮŘ DO 800MM2
asfalt. zálivka typ N2</t>
  </si>
  <si>
    <t>na ZÚ a KÚ:   145,6=145,600 [A]</t>
  </si>
  <si>
    <t>93543</t>
  </si>
  <si>
    <t>ŽLABY Z DÍLCŮ Z POLYMERBETONU SVĚTLÉ ŠÍŘKY DO 200MM VČETNĚ MŘÍŽÍ</t>
  </si>
  <si>
    <t>délka odvod. žlabu s odpočtem 2 ks vpustí :   2*(4,5-1,0)=7,000 [A]</t>
  </si>
  <si>
    <t>96687</t>
  </si>
  <si>
    <t>VYBOURÁNÍ ULIČNÍCH VPUSTÍ KOMPLETNÍCH
včetně odvozu a uložení na skládku</t>
  </si>
  <si>
    <t>stáv. UV:   8=8,000 [A]</t>
  </si>
  <si>
    <t>102</t>
  </si>
  <si>
    <t>Úprava ulice U Trati - jih</t>
  </si>
  <si>
    <t>m3 z pol. 17120:   583,92=583,920 [A]</t>
  </si>
  <si>
    <t>m3 z pol. 11313:   9,695*2,4=23,268 [A]</t>
  </si>
  <si>
    <t xml:space="preserve">obrubníky z pol. 11351:   24,9*0,040=0,996 [A]
obrubníky z pol. 11352:   123,3*0,230=28,359 [B]
podkl.beton z pol.11335:  22,4*0,230=5,152 [C]
vybourané vpusti, odhad 0,5 m3/ks, z pol.96687:   0,5*1*2,3=1,150 [D]
Celkem: A+B+C+D=35,657 [E]
</t>
  </si>
  <si>
    <t>pro potřebu ohumusování:  
177,3m2*0,15=26,595 [A]</t>
  </si>
  <si>
    <t>stáv. asfalt. chodník:  193,9*0,05=9,695 [A]</t>
  </si>
  <si>
    <t>dlažba stáv. chodníků:  22,1*0,06=1,326 [A]</t>
  </si>
  <si>
    <t>nestmelené vrstvy stáv. vozovky:  127,2=127,200 [A]</t>
  </si>
  <si>
    <t>11335</t>
  </si>
  <si>
    <t>ODSTRANĚNÍ PODKLADU ZPEVNĚNÝCH PLOCH Z BETONU
včetně odvozu na skládku</t>
  </si>
  <si>
    <t xml:space="preserve">stáv. vozovka, beton na 15%:  22,4=22,400 [A] </t>
  </si>
  <si>
    <t>záhon. obrubníky:  24,9=24,900 [A]</t>
  </si>
  <si>
    <t>stáv. obruby:  123,3=123,300 [A]</t>
  </si>
  <si>
    <t>stáv.vozovka v tl. 0,04 m:  997,4*0,04=39,896 [A]</t>
  </si>
  <si>
    <t>u obrubníků:   210,5=210,500 [A]</t>
  </si>
  <si>
    <t>odkop vč. AZ:   556,2=556,200 [A]</t>
  </si>
  <si>
    <t>výkop pro přípojky UV:  25,2*1,1*1,0=27,720 [A]</t>
  </si>
  <si>
    <t>násyp voz.:  0,9=0,900 [A]</t>
  </si>
  <si>
    <t>na skládku
m3 z pol. 12373 skl + 13273 skl:  556,2+27,72=583,920 [A]</t>
  </si>
  <si>
    <t>AZ:  436=436,000 [A]</t>
  </si>
  <si>
    <t>dosypávka krajnic:  5,7=5,700 [A]</t>
  </si>
  <si>
    <t>obsyp přípojek po parapláň:
25,2*1,1*1,0=27,720 [A]
odečet kub. potrubí:
-3,14*0,112*0,112*25,2=-0,993 [B]
Celkem: A+B=26,727 [C]</t>
  </si>
  <si>
    <t>ÚP:  1771,3=1 771,300 [A]</t>
  </si>
  <si>
    <t>svahy:  177,3=177,300 [A]</t>
  </si>
  <si>
    <t>svah:  177,3=177,300 [A]</t>
  </si>
  <si>
    <t>m2 z pol.18241:   177,3=177,300 [A]</t>
  </si>
  <si>
    <t>m2 z pol. 18241:  177,3=177,300 [A]</t>
  </si>
  <si>
    <t>trativod:  249,5=249,500 [A]</t>
  </si>
  <si>
    <t>lože potrubí přípojek:  25,2*1,1*0,1=2,772 [A]</t>
  </si>
  <si>
    <t>k-ce vozovky:  176,9+144,1=321,000 [A]
k-ce chodníku:   30,4=30,400 [B]
k-ce pojížděného chodníku, vjezdů:   23,1=23,100 [C]
k-ce parkovacích stání:  52,1=52,100 [D]
Celkem: A+B+C+D=426,600 [E]</t>
  </si>
  <si>
    <t>k-ce chodníku:  202,7=202,700 [A]
k-ce pojížděného chodníku:   115,3=115,300 [B]
Celkem: A+B=318,000 [C]</t>
  </si>
  <si>
    <t>56973</t>
  </si>
  <si>
    <t>ZPEVNĚNÍ KRAJNIC ZE ŠTĚRKORDTI NEBO RECYKLOVANÉHO MATERIÁLU TL. DO 150MM</t>
  </si>
  <si>
    <t>zpevnění krajnic:  28,7=28,700 [A]</t>
  </si>
  <si>
    <t>k-ce vozovky :   960,4=960,400 [A]
k-ce pojížděného chodníku,vjezdy:   115,3=115,300 [B]
Celkem: A+B=1 075,700 [C]</t>
  </si>
  <si>
    <t xml:space="preserve">k-ce vozovky:  960,4=960,400 [A]
k-ce chodníku:   202,7=202,700 [B]
k-ce pojížděného chodníku, vjezdů:   115,3=115,300 [C]
Celkem: A+B+C=1 278,400 [D]
</t>
  </si>
  <si>
    <t>k-ce chodníku:   202,7=202,700 [A]</t>
  </si>
  <si>
    <t xml:space="preserve">k-ce voz.:   960,4=960,400 [A]   
   </t>
  </si>
  <si>
    <t>k-ce pojížděného chodníku, vjezdy:  115,3=115,300 [A]</t>
  </si>
  <si>
    <t>574E56</t>
  </si>
  <si>
    <t>ASFALTOVÝ BETON PRO PODKLADNÍ VRSTVY ACP 16+, 16S TL. 60MM
ACP 16+</t>
  </si>
  <si>
    <t>k-ce vozovky:   960,4=960,400 [A]</t>
  </si>
  <si>
    <t>na PI-C vozovky + pojíž. chodník:  960,4+115,3=1 075,700 [A]</t>
  </si>
  <si>
    <t>dlažba pro nevidomé pojížděného chodníku:   11=11,000 [A]</t>
  </si>
  <si>
    <t>58401</t>
  </si>
  <si>
    <t xml:space="preserve">VOZOVKOVÉ KRYTY Z VEGETAČNÍCH DÍLCŮ DO LOŽE Z KAM TL DO 100MM
Polovegetační tvárnice tl. 100 mm </t>
  </si>
  <si>
    <t xml:space="preserve">parkovací stání:   347,5=347,500 [A] </t>
  </si>
  <si>
    <t xml:space="preserve">přípojky UV:  25,2=25,200 [A] </t>
  </si>
  <si>
    <t>89536</t>
  </si>
  <si>
    <t>DRENÁŽNÍ VÝUSŤ Z PROST BETONU
Položka bude čerpána na základě rozhodnutí TDI.</t>
  </si>
  <si>
    <t>VO:   1=1,000 [A]</t>
  </si>
  <si>
    <t>nové UV:   2=2,000 [A]</t>
  </si>
  <si>
    <t>poklopy kulaté:  1=1,000 [A]</t>
  </si>
  <si>
    <t>nové DZ dle situace doprav. značení:  1=1,000 [A]</t>
  </si>
  <si>
    <t>zpětné osazení stáv. DZ:  3=3,000 [A]</t>
  </si>
  <si>
    <t>zrušení stáv. DZ dle situace:  1=1,000 [A]
demontáž stáv. DZ pro zpětné osazení:  3=3,000 [B]
Celkem: A+B=4,000 [C]</t>
  </si>
  <si>
    <t>sloupky nových DZ dle situace:  1=1,000 [A]</t>
  </si>
  <si>
    <t>zpětné osazení sloupků stáv. DZ:  2=2,000 [A]</t>
  </si>
  <si>
    <t>sloupek zrušené stáv. DZ dle situace:  1=1,000 [A]
demontáž stáv. sloupků DZ pro zpětné osazení:  2=2,000 [B]
Celkem: A+B=3,000 [C]</t>
  </si>
  <si>
    <t>V10b ( parkovací stání):  5,0*0,125*26=16,250 [A]</t>
  </si>
  <si>
    <t>výměra dle pol. 915111:   16,25=16,250 [A]</t>
  </si>
  <si>
    <t>obrubníky:   13=13,000 [A]</t>
  </si>
  <si>
    <t>obrubníky 150/250:   207,5=207,500 [A]
obrubníky 150/150:   80,5=80,500 [B]
Celkem: A+B=288,000 [C]</t>
  </si>
  <si>
    <t xml:space="preserve">pro osazení dlažby pro nevidomé v pojížď.chodníku:   29,6=29,600 [A]
příčné řezání na ZÚ a KÚ:  3
</t>
  </si>
  <si>
    <t xml:space="preserve">u obrubníků, dle pol. 113764:   210,5=210,500 [A] </t>
  </si>
  <si>
    <t>na ZÚ a KÚ:  3=3,000 [A]
v místě dlažby pro nevidomé:  29,6=29,600 [B]
Celkem: A+B=32,600 [C]</t>
  </si>
  <si>
    <t>stáv. UV:   1=1,000 [A]</t>
  </si>
  <si>
    <t xml:space="preserve">OSTATNÍ POŽADAVKY - INFORMAČNÍ TABULE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</si>
</sst>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-* #,##0\ &quot;Kč&quot;_-;\-* #,##0\ &quot;Kč&quot;_-;_-* &quot;-&quot;\ &quot;Kč&quot;_-;_-@_-"/>
    <numFmt numFmtId="41" formatCode="_-* #,##0\ _K_č_-;\-* #,##0\ _K_č_-;_-* &quot;-&quot;\ _K_č_-;_-@_-"/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###\ ###\ ###\ ##0.00"/>
    <numFmt numFmtId="165" formatCode="###\ ###\ ###\ ##0.000"/>
  </numFmts>
  <fonts count="5" x14ac:knownFonts="1">
    <font>
      <sz val="10"/>
      <name val="Arial"/>
    </font>
    <font>
      <b/>
      <sz val="11"/>
      <name val="Arial"/>
    </font>
    <font>
      <sz val="11"/>
      <name val="Arial"/>
    </font>
    <font>
      <b/>
      <sz val="10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D3D3D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1" fillId="0" borderId="0" xfId="6" applyNumberFormat="1" applyFont="1" applyFill="1" applyBorder="1" applyAlignment="1" applyProtection="1">
      <alignment horizontal="center"/>
    </xf>
    <xf numFmtId="164" fontId="1" fillId="2" borderId="0" xfId="6" applyNumberFormat="1" applyFont="1" applyFill="1" applyBorder="1" applyAlignment="1" applyProtection="1"/>
    <xf numFmtId="0" fontId="1" fillId="2" borderId="0" xfId="6" applyNumberFormat="1" applyFont="1" applyFill="1" applyBorder="1" applyAlignment="1" applyProtection="1">
      <alignment horizontal="right"/>
    </xf>
    <xf numFmtId="0" fontId="2" fillId="0" borderId="1" xfId="6" applyNumberFormat="1" applyFont="1" applyFill="1" applyBorder="1" applyAlignment="1" applyProtection="1">
      <alignment horizontal="center" wrapText="1"/>
    </xf>
    <xf numFmtId="0" fontId="1" fillId="0" borderId="0" xfId="6" applyNumberFormat="1" applyFont="1" applyFill="1" applyBorder="1" applyAlignment="1" applyProtection="1"/>
    <xf numFmtId="0" fontId="0" fillId="0" borderId="1" xfId="6" applyNumberFormat="1" applyFont="1" applyFill="1" applyBorder="1" applyAlignment="1" applyProtection="1">
      <alignment wrapText="1"/>
    </xf>
    <xf numFmtId="0" fontId="3" fillId="0" borderId="0" xfId="6" applyNumberFormat="1" applyFont="1" applyFill="1" applyBorder="1" applyAlignment="1" applyProtection="1"/>
    <xf numFmtId="165" fontId="0" fillId="0" borderId="1" xfId="6" applyNumberFormat="1" applyFont="1" applyFill="1" applyBorder="1" applyAlignment="1" applyProtection="1"/>
    <xf numFmtId="0" fontId="3" fillId="0" borderId="2" xfId="6" applyNumberFormat="1" applyFont="1" applyFill="1" applyBorder="1" applyAlignment="1" applyProtection="1"/>
    <xf numFmtId="164" fontId="0" fillId="0" borderId="1" xfId="6" applyNumberFormat="1" applyFont="1" applyFill="1" applyBorder="1" applyAlignment="1" applyProtection="1"/>
    <xf numFmtId="164" fontId="0" fillId="0" borderId="1" xfId="6" applyNumberFormat="1" applyFont="1" applyBorder="1" applyProtection="1">
      <protection locked="0"/>
    </xf>
    <xf numFmtId="164" fontId="3" fillId="2" borderId="0" xfId="6" applyNumberFormat="1" applyFont="1" applyFill="1" applyBorder="1" applyAlignment="1" applyProtection="1"/>
    <xf numFmtId="0" fontId="0" fillId="0" borderId="0" xfId="6" applyNumberFormat="1" applyFont="1" applyFill="1" applyBorder="1" applyAlignment="1" applyProtection="1">
      <alignment wrapText="1" shrinkToFit="1"/>
    </xf>
    <xf numFmtId="0" fontId="2" fillId="0" borderId="1" xfId="6" applyNumberFormat="1" applyFont="1" applyFill="1" applyBorder="1" applyAlignment="1" applyProtection="1">
      <alignment horizontal="center" wrapText="1"/>
    </xf>
  </cellXfs>
  <cellStyles count="7">
    <cellStyle name="Comma" xfId="4"/>
    <cellStyle name="Comma [0]" xfId="5"/>
    <cellStyle name="Currency" xfId="2"/>
    <cellStyle name="Currency [0]" xfId="3"/>
    <cellStyle name="Normal" xfId="6"/>
    <cellStyle name="Normální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workbookViewId="0">
      <pane ySplit="10" topLeftCell="A11" activePane="bottomLeft" state="frozen"/>
      <selection pane="bottomLeft" activeCell="A11" sqref="A11"/>
    </sheetView>
  </sheetViews>
  <sheetFormatPr defaultColWidth="9.109375" defaultRowHeight="12.75" customHeight="1" x14ac:dyDescent="0.25"/>
  <cols>
    <col min="1" max="1" width="20.6640625" customWidth="1"/>
    <col min="2" max="2" width="60.6640625" customWidth="1"/>
    <col min="3" max="5" width="24.6640625" customWidth="1"/>
  </cols>
  <sheetData>
    <row r="1" spans="1:8" ht="12.75" customHeight="1" x14ac:dyDescent="0.25">
      <c r="A1" s="5" t="s">
        <v>13</v>
      </c>
    </row>
    <row r="3" spans="1:8" ht="12.75" customHeight="1" x14ac:dyDescent="0.25">
      <c r="B3" s="1" t="s">
        <v>0</v>
      </c>
    </row>
    <row r="5" spans="1:8" ht="12.75" customHeight="1" x14ac:dyDescent="0.25">
      <c r="B5" s="2" t="s">
        <v>1</v>
      </c>
    </row>
    <row r="6" spans="1:8" ht="12.75" customHeight="1" x14ac:dyDescent="0.25">
      <c r="B6" t="s">
        <v>2</v>
      </c>
      <c r="G6" t="s">
        <v>5</v>
      </c>
      <c r="H6">
        <v>0</v>
      </c>
    </row>
    <row r="7" spans="1:8" ht="12.75" customHeight="1" x14ac:dyDescent="0.25">
      <c r="B7" s="3" t="s">
        <v>3</v>
      </c>
      <c r="C7" s="2">
        <f>SUM(C11:C13)</f>
        <v>0</v>
      </c>
      <c r="G7" t="s">
        <v>6</v>
      </c>
      <c r="H7">
        <v>15</v>
      </c>
    </row>
    <row r="8" spans="1:8" ht="12.75" customHeight="1" x14ac:dyDescent="0.25">
      <c r="B8" s="3" t="s">
        <v>4</v>
      </c>
      <c r="C8" s="2">
        <f>SUM(E11:E13)</f>
        <v>0</v>
      </c>
      <c r="G8" t="s">
        <v>7</v>
      </c>
      <c r="H8">
        <v>21</v>
      </c>
    </row>
    <row r="10" spans="1:8" ht="12.75" customHeight="1" x14ac:dyDescent="0.25">
      <c r="A10" s="4" t="s">
        <v>8</v>
      </c>
      <c r="B10" s="4" t="s">
        <v>9</v>
      </c>
      <c r="C10" s="4" t="s">
        <v>10</v>
      </c>
      <c r="D10" s="4" t="s">
        <v>11</v>
      </c>
      <c r="E10" s="4" t="s">
        <v>12</v>
      </c>
    </row>
    <row r="11" spans="1:8" ht="12.75" customHeight="1" x14ac:dyDescent="0.25">
      <c r="A11" s="6" t="s">
        <v>20</v>
      </c>
      <c r="B11" s="6" t="s">
        <v>21</v>
      </c>
      <c r="C11" s="10">
        <f>'000'!I28</f>
        <v>0</v>
      </c>
      <c r="D11" s="10">
        <f>'000'!P28</f>
        <v>0</v>
      </c>
      <c r="E11" s="10">
        <f>C11+D11</f>
        <v>0</v>
      </c>
    </row>
    <row r="12" spans="1:8" ht="12.75" customHeight="1" x14ac:dyDescent="0.25">
      <c r="A12" s="6" t="s">
        <v>63</v>
      </c>
      <c r="B12" s="6" t="s">
        <v>64</v>
      </c>
      <c r="C12" s="10">
        <f>'101'!I186</f>
        <v>0</v>
      </c>
      <c r="D12" s="10">
        <f>'101'!P186</f>
        <v>0</v>
      </c>
      <c r="E12" s="10">
        <f>C12+D12</f>
        <v>0</v>
      </c>
    </row>
    <row r="13" spans="1:8" ht="12.75" customHeight="1" x14ac:dyDescent="0.25">
      <c r="A13" s="6" t="s">
        <v>289</v>
      </c>
      <c r="B13" s="6" t="s">
        <v>290</v>
      </c>
      <c r="C13" s="10">
        <f>'102'!I153</f>
        <v>0</v>
      </c>
      <c r="D13" s="10">
        <f>'102'!P153</f>
        <v>0</v>
      </c>
      <c r="E13" s="10">
        <f>C13+D13</f>
        <v>0</v>
      </c>
    </row>
  </sheetData>
  <sheetProtection formatColumns="0"/>
  <hyperlinks>
    <hyperlink ref="A11" location="#'000'!A1" tooltip="Odkaz na stranku objektu [000]" display="000"/>
    <hyperlink ref="A12" location="#'101'!A1" tooltip="Odkaz na stranku objektu [101]" display="101"/>
    <hyperlink ref="A13" location="#'102'!A1" tooltip="Odkaz na stranku objektu [102]" display="102"/>
  </hyperlinks>
  <pageMargins left="0.75" right="0.75" top="1" bottom="1" header="0.5" footer="0.5"/>
  <pageSetup paperSize="9" fitToHeight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workbookViewId="0">
      <pane ySplit="10" topLeftCell="A11" activePane="bottomLeft" state="frozen"/>
      <selection pane="bottomLeft" activeCell="E14" sqref="E14"/>
    </sheetView>
  </sheetViews>
  <sheetFormatPr defaultColWidth="9.109375" defaultRowHeight="12.75" customHeight="1" x14ac:dyDescent="0.25"/>
  <cols>
    <col min="1" max="1" width="6.6640625" customWidth="1"/>
    <col min="2" max="2" width="20.6640625" customWidth="1"/>
    <col min="3" max="3" width="15.6640625" customWidth="1"/>
    <col min="4" max="4" width="12.6640625" customWidth="1"/>
    <col min="5" max="5" width="75.6640625" customWidth="1"/>
    <col min="6" max="6" width="9.6640625" customWidth="1"/>
    <col min="7" max="7" width="12.6640625" customWidth="1"/>
    <col min="8" max="9" width="14.6640625" customWidth="1"/>
    <col min="15" max="16" width="9.109375" hidden="1" customWidth="1"/>
  </cols>
  <sheetData>
    <row r="1" spans="1:16" ht="12.75" customHeight="1" x14ac:dyDescent="0.25">
      <c r="A1" s="5" t="s">
        <v>13</v>
      </c>
    </row>
    <row r="2" spans="1:16" ht="12.75" customHeight="1" x14ac:dyDescent="0.25">
      <c r="C2" s="1" t="s">
        <v>14</v>
      </c>
    </row>
    <row r="4" spans="1:16" ht="12.75" customHeight="1" x14ac:dyDescent="0.25">
      <c r="A4" t="s">
        <v>15</v>
      </c>
      <c r="C4" s="5" t="s">
        <v>18</v>
      </c>
      <c r="D4" s="5"/>
      <c r="E4" s="5" t="s">
        <v>19</v>
      </c>
    </row>
    <row r="5" spans="1:16" ht="12.75" customHeight="1" x14ac:dyDescent="0.25">
      <c r="A5" t="s">
        <v>16</v>
      </c>
      <c r="C5" s="5" t="s">
        <v>20</v>
      </c>
      <c r="D5" s="5"/>
      <c r="E5" s="5" t="s">
        <v>21</v>
      </c>
    </row>
    <row r="6" spans="1:16" ht="12.75" customHeight="1" x14ac:dyDescent="0.25">
      <c r="A6" t="s">
        <v>17</v>
      </c>
      <c r="C6" s="5" t="s">
        <v>20</v>
      </c>
      <c r="D6" s="5"/>
      <c r="E6" s="5" t="s">
        <v>21</v>
      </c>
    </row>
    <row r="7" spans="1:16" ht="12.75" customHeight="1" x14ac:dyDescent="0.25">
      <c r="C7" s="5"/>
      <c r="D7" s="5"/>
      <c r="E7" s="5"/>
    </row>
    <row r="8" spans="1:16" ht="12.75" customHeight="1" x14ac:dyDescent="0.25">
      <c r="A8" s="14" t="s">
        <v>22</v>
      </c>
      <c r="B8" s="14" t="s">
        <v>24</v>
      </c>
      <c r="C8" s="14" t="s">
        <v>25</v>
      </c>
      <c r="D8" s="14" t="s">
        <v>26</v>
      </c>
      <c r="E8" s="14" t="s">
        <v>27</v>
      </c>
      <c r="F8" s="14" t="s">
        <v>28</v>
      </c>
      <c r="G8" s="14" t="s">
        <v>29</v>
      </c>
      <c r="H8" s="14" t="s">
        <v>30</v>
      </c>
      <c r="I8" s="14"/>
      <c r="O8" t="s">
        <v>33</v>
      </c>
      <c r="P8" t="s">
        <v>11</v>
      </c>
    </row>
    <row r="9" spans="1:16" ht="13.8" x14ac:dyDescent="0.25">
      <c r="A9" s="14"/>
      <c r="B9" s="14"/>
      <c r="C9" s="14"/>
      <c r="D9" s="14"/>
      <c r="E9" s="14"/>
      <c r="F9" s="14"/>
      <c r="G9" s="14"/>
      <c r="H9" s="4" t="s">
        <v>31</v>
      </c>
      <c r="I9" s="4" t="s">
        <v>32</v>
      </c>
      <c r="O9" t="s">
        <v>11</v>
      </c>
    </row>
    <row r="10" spans="1:16" ht="13.8" x14ac:dyDescent="0.25">
      <c r="A10" s="4" t="s">
        <v>23</v>
      </c>
      <c r="B10" s="4" t="s">
        <v>34</v>
      </c>
      <c r="C10" s="4" t="s">
        <v>35</v>
      </c>
      <c r="D10" s="4" t="s">
        <v>36</v>
      </c>
      <c r="E10" s="4" t="s">
        <v>37</v>
      </c>
      <c r="F10" s="4" t="s">
        <v>38</v>
      </c>
      <c r="G10" s="4" t="s">
        <v>39</v>
      </c>
      <c r="H10" s="4" t="s">
        <v>40</v>
      </c>
      <c r="I10" s="4" t="s">
        <v>41</v>
      </c>
    </row>
    <row r="11" spans="1:16" ht="12.75" customHeight="1" x14ac:dyDescent="0.25">
      <c r="A11" s="7"/>
      <c r="B11" s="7"/>
      <c r="C11" s="7" t="s">
        <v>43</v>
      </c>
      <c r="D11" s="7"/>
      <c r="E11" s="7" t="s">
        <v>42</v>
      </c>
      <c r="F11" s="7"/>
      <c r="G11" s="9"/>
      <c r="H11" s="7"/>
      <c r="I11" s="9"/>
    </row>
    <row r="12" spans="1:16" ht="26.4" x14ac:dyDescent="0.25">
      <c r="A12" s="6">
        <v>1</v>
      </c>
      <c r="B12" s="6" t="s">
        <v>44</v>
      </c>
      <c r="C12" s="6" t="s">
        <v>45</v>
      </c>
      <c r="D12" s="6" t="s">
        <v>46</v>
      </c>
      <c r="E12" s="6" t="s">
        <v>47</v>
      </c>
      <c r="F12" s="6" t="s">
        <v>48</v>
      </c>
      <c r="G12" s="8">
        <v>1</v>
      </c>
      <c r="H12" s="11"/>
      <c r="I12" s="10">
        <f>ROUND((H12*G12),2)</f>
        <v>0</v>
      </c>
      <c r="O12">
        <f>rekapitulace!H8</f>
        <v>21</v>
      </c>
      <c r="P12">
        <f>O12/100*I12</f>
        <v>0</v>
      </c>
    </row>
    <row r="13" spans="1:16" ht="26.4" x14ac:dyDescent="0.25">
      <c r="A13" s="6">
        <v>2</v>
      </c>
      <c r="B13" s="6" t="s">
        <v>44</v>
      </c>
      <c r="C13" s="6" t="s">
        <v>49</v>
      </c>
      <c r="D13" s="6" t="s">
        <v>46</v>
      </c>
      <c r="E13" s="6" t="s">
        <v>50</v>
      </c>
      <c r="F13" s="6" t="s">
        <v>48</v>
      </c>
      <c r="G13" s="8">
        <v>1</v>
      </c>
      <c r="H13" s="11"/>
      <c r="I13" s="10">
        <f>ROUND((H13*G13),2)</f>
        <v>0</v>
      </c>
      <c r="O13">
        <f>rekapitulace!H8</f>
        <v>21</v>
      </c>
      <c r="P13">
        <f>O13/100*I13</f>
        <v>0</v>
      </c>
    </row>
    <row r="14" spans="1:16" ht="13.2" x14ac:dyDescent="0.25">
      <c r="A14" s="6">
        <v>3</v>
      </c>
      <c r="B14" s="6" t="s">
        <v>44</v>
      </c>
      <c r="C14" s="6" t="s">
        <v>51</v>
      </c>
      <c r="D14" s="6" t="s">
        <v>46</v>
      </c>
      <c r="E14" s="6" t="s">
        <v>52</v>
      </c>
      <c r="F14" s="6" t="s">
        <v>48</v>
      </c>
      <c r="G14" s="8">
        <v>1</v>
      </c>
      <c r="H14" s="11"/>
      <c r="I14" s="10">
        <f>ROUND((H14*G14),2)</f>
        <v>0</v>
      </c>
      <c r="O14">
        <f>rekapitulace!H8</f>
        <v>21</v>
      </c>
      <c r="P14">
        <f>O14/100*I14</f>
        <v>0</v>
      </c>
    </row>
    <row r="15" spans="1:16" ht="13.2" x14ac:dyDescent="0.25">
      <c r="A15" s="6">
        <v>4</v>
      </c>
      <c r="B15" s="6" t="s">
        <v>44</v>
      </c>
      <c r="C15" s="6" t="s">
        <v>53</v>
      </c>
      <c r="D15" s="6" t="s">
        <v>46</v>
      </c>
      <c r="E15" s="6" t="s">
        <v>54</v>
      </c>
      <c r="F15" s="6" t="s">
        <v>48</v>
      </c>
      <c r="G15" s="8">
        <v>1</v>
      </c>
      <c r="H15" s="11"/>
      <c r="I15" s="10">
        <f>ROUND((H15*G15),2)</f>
        <v>0</v>
      </c>
      <c r="O15">
        <f>rekapitulace!H8</f>
        <v>21</v>
      </c>
      <c r="P15">
        <f>O15/100*I15</f>
        <v>0</v>
      </c>
    </row>
    <row r="16" spans="1:16" ht="26.4" x14ac:dyDescent="0.25">
      <c r="A16" s="6">
        <v>5</v>
      </c>
      <c r="B16" s="6" t="s">
        <v>44</v>
      </c>
      <c r="C16" s="6" t="s">
        <v>55</v>
      </c>
      <c r="D16" s="6" t="s">
        <v>46</v>
      </c>
      <c r="E16" s="6" t="s">
        <v>357</v>
      </c>
      <c r="F16" s="6" t="s">
        <v>48</v>
      </c>
      <c r="G16" s="8">
        <v>1</v>
      </c>
      <c r="H16" s="11"/>
      <c r="I16" s="10">
        <f>ROUND((H16*G16),2)</f>
        <v>0</v>
      </c>
      <c r="O16">
        <f>rekapitulace!H8</f>
        <v>21</v>
      </c>
      <c r="P16">
        <f>O16/100*I16</f>
        <v>0</v>
      </c>
    </row>
    <row r="17" spans="1:16" ht="12.75" customHeight="1" x14ac:dyDescent="0.25">
      <c r="A17" s="12"/>
      <c r="B17" s="12"/>
      <c r="C17" s="12" t="s">
        <v>43</v>
      </c>
      <c r="D17" s="12"/>
      <c r="E17" s="12" t="s">
        <v>42</v>
      </c>
      <c r="F17" s="12"/>
      <c r="G17" s="12"/>
      <c r="H17" s="12"/>
      <c r="I17" s="12">
        <f>SUM(I12:I16)</f>
        <v>0</v>
      </c>
      <c r="P17">
        <f>ROUND(SUM(P12:P16),2)</f>
        <v>0</v>
      </c>
    </row>
    <row r="19" spans="1:16" ht="12.75" customHeight="1" x14ac:dyDescent="0.25">
      <c r="A19" s="12"/>
      <c r="B19" s="12"/>
      <c r="C19" s="12"/>
      <c r="D19" s="12"/>
      <c r="E19" s="12" t="s">
        <v>56</v>
      </c>
      <c r="F19" s="12"/>
      <c r="G19" s="12"/>
      <c r="H19" s="12"/>
      <c r="I19" s="12">
        <f>+I17</f>
        <v>0</v>
      </c>
      <c r="P19">
        <f>+P17</f>
        <v>0</v>
      </c>
    </row>
    <row r="21" spans="1:16" ht="12.75" customHeight="1" x14ac:dyDescent="0.25">
      <c r="A21" s="7" t="s">
        <v>57</v>
      </c>
      <c r="B21" s="7"/>
      <c r="C21" s="7"/>
      <c r="D21" s="7"/>
      <c r="E21" s="7"/>
      <c r="F21" s="7"/>
      <c r="G21" s="7"/>
      <c r="H21" s="7"/>
      <c r="I21" s="7"/>
    </row>
    <row r="22" spans="1:16" ht="12.75" customHeight="1" x14ac:dyDescent="0.25">
      <c r="A22" s="7"/>
      <c r="B22" s="7"/>
      <c r="C22" s="7"/>
      <c r="D22" s="7"/>
      <c r="E22" s="7" t="s">
        <v>58</v>
      </c>
      <c r="F22" s="7"/>
      <c r="G22" s="7"/>
      <c r="H22" s="7"/>
      <c r="I22" s="7"/>
    </row>
    <row r="23" spans="1:16" ht="12.75" customHeight="1" x14ac:dyDescent="0.25">
      <c r="A23" s="12"/>
      <c r="B23" s="12"/>
      <c r="C23" s="12"/>
      <c r="D23" s="12"/>
      <c r="E23" s="12" t="s">
        <v>59</v>
      </c>
      <c r="F23" s="12"/>
      <c r="G23" s="12"/>
      <c r="H23" s="12"/>
      <c r="I23" s="12">
        <v>0</v>
      </c>
      <c r="P23">
        <v>0</v>
      </c>
    </row>
    <row r="24" spans="1:16" ht="12.75" customHeight="1" x14ac:dyDescent="0.25">
      <c r="A24" s="12"/>
      <c r="B24" s="12"/>
      <c r="C24" s="12"/>
      <c r="D24" s="12"/>
      <c r="E24" s="12" t="s">
        <v>60</v>
      </c>
      <c r="F24" s="12"/>
      <c r="G24" s="12"/>
      <c r="H24" s="12"/>
      <c r="I24" s="12"/>
    </row>
    <row r="25" spans="1:16" ht="12.75" customHeight="1" x14ac:dyDescent="0.25">
      <c r="A25" s="12"/>
      <c r="B25" s="12"/>
      <c r="C25" s="12"/>
      <c r="D25" s="12"/>
      <c r="E25" s="12" t="s">
        <v>61</v>
      </c>
      <c r="F25" s="12"/>
      <c r="G25" s="12"/>
      <c r="H25" s="12"/>
      <c r="I25" s="12">
        <v>0</v>
      </c>
      <c r="P25">
        <v>0</v>
      </c>
    </row>
    <row r="26" spans="1:16" ht="12.75" customHeight="1" x14ac:dyDescent="0.25">
      <c r="A26" s="12"/>
      <c r="B26" s="12"/>
      <c r="C26" s="12"/>
      <c r="D26" s="12"/>
      <c r="E26" s="12" t="s">
        <v>62</v>
      </c>
      <c r="F26" s="12"/>
      <c r="G26" s="12"/>
      <c r="H26" s="12"/>
      <c r="I26" s="12">
        <f>I23+I25</f>
        <v>0</v>
      </c>
      <c r="P26">
        <f>P23+P25</f>
        <v>0</v>
      </c>
    </row>
    <row r="28" spans="1:16" ht="12.75" customHeight="1" x14ac:dyDescent="0.25">
      <c r="A28" s="12"/>
      <c r="B28" s="12"/>
      <c r="C28" s="12"/>
      <c r="D28" s="12"/>
      <c r="E28" s="12" t="s">
        <v>62</v>
      </c>
      <c r="F28" s="12"/>
      <c r="G28" s="12"/>
      <c r="H28" s="12"/>
      <c r="I28" s="12">
        <f>I19+I26</f>
        <v>0</v>
      </c>
      <c r="P28">
        <f>P19+P26</f>
        <v>0</v>
      </c>
    </row>
  </sheetData>
  <sheetProtection formatColumns="0"/>
  <mergeCells count="8">
    <mergeCell ref="F8:F9"/>
    <mergeCell ref="G8:G9"/>
    <mergeCell ref="H8:I8"/>
    <mergeCell ref="A8:A9"/>
    <mergeCell ref="B8:B9"/>
    <mergeCell ref="C8:C9"/>
    <mergeCell ref="D8:D9"/>
    <mergeCell ref="E8:E9"/>
  </mergeCells>
  <pageMargins left="0.75" right="0.75" top="1" bottom="1" header="0.5" footer="0.5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6"/>
  <sheetViews>
    <sheetView tabSelected="1" workbookViewId="0">
      <pane ySplit="10" topLeftCell="A26" activePane="bottomLeft" state="frozen"/>
      <selection pane="bottomLeft" activeCell="E36" sqref="E36"/>
    </sheetView>
  </sheetViews>
  <sheetFormatPr defaultColWidth="9.109375" defaultRowHeight="12.75" customHeight="1" x14ac:dyDescent="0.25"/>
  <cols>
    <col min="1" max="1" width="6.6640625" customWidth="1"/>
    <col min="2" max="2" width="20.6640625" customWidth="1"/>
    <col min="3" max="3" width="15.6640625" customWidth="1"/>
    <col min="4" max="4" width="12.6640625" customWidth="1"/>
    <col min="5" max="5" width="75.6640625" customWidth="1"/>
    <col min="6" max="6" width="9.6640625" customWidth="1"/>
    <col min="7" max="7" width="12.6640625" customWidth="1"/>
    <col min="8" max="9" width="14.6640625" customWidth="1"/>
    <col min="15" max="16" width="9.109375" hidden="1" customWidth="1"/>
  </cols>
  <sheetData>
    <row r="1" spans="1:16" ht="12.75" customHeight="1" x14ac:dyDescent="0.25">
      <c r="A1" s="5" t="s">
        <v>13</v>
      </c>
    </row>
    <row r="2" spans="1:16" ht="12.75" customHeight="1" x14ac:dyDescent="0.25">
      <c r="C2" s="1" t="s">
        <v>14</v>
      </c>
    </row>
    <row r="4" spans="1:16" ht="12.75" customHeight="1" x14ac:dyDescent="0.25">
      <c r="A4" t="s">
        <v>15</v>
      </c>
      <c r="C4" s="5" t="s">
        <v>18</v>
      </c>
      <c r="D4" s="5"/>
      <c r="E4" s="5" t="s">
        <v>19</v>
      </c>
    </row>
    <row r="5" spans="1:16" ht="12.75" customHeight="1" x14ac:dyDescent="0.25">
      <c r="A5" t="s">
        <v>16</v>
      </c>
      <c r="C5" s="5" t="s">
        <v>63</v>
      </c>
      <c r="D5" s="5"/>
      <c r="E5" s="5" t="s">
        <v>64</v>
      </c>
    </row>
    <row r="6" spans="1:16" ht="12.75" customHeight="1" x14ac:dyDescent="0.25">
      <c r="A6" t="s">
        <v>17</v>
      </c>
      <c r="C6" s="5" t="s">
        <v>63</v>
      </c>
      <c r="D6" s="5"/>
      <c r="E6" s="5" t="s">
        <v>64</v>
      </c>
    </row>
    <row r="7" spans="1:16" ht="12.75" customHeight="1" x14ac:dyDescent="0.25">
      <c r="C7" s="5"/>
      <c r="D7" s="5"/>
      <c r="E7" s="5"/>
    </row>
    <row r="8" spans="1:16" ht="12.75" customHeight="1" x14ac:dyDescent="0.25">
      <c r="A8" s="14" t="s">
        <v>22</v>
      </c>
      <c r="B8" s="14" t="s">
        <v>24</v>
      </c>
      <c r="C8" s="14" t="s">
        <v>25</v>
      </c>
      <c r="D8" s="14" t="s">
        <v>26</v>
      </c>
      <c r="E8" s="14" t="s">
        <v>27</v>
      </c>
      <c r="F8" s="14" t="s">
        <v>28</v>
      </c>
      <c r="G8" s="14" t="s">
        <v>29</v>
      </c>
      <c r="H8" s="14" t="s">
        <v>30</v>
      </c>
      <c r="I8" s="14"/>
      <c r="O8" t="s">
        <v>33</v>
      </c>
      <c r="P8" t="s">
        <v>11</v>
      </c>
    </row>
    <row r="9" spans="1:16" ht="13.8" x14ac:dyDescent="0.25">
      <c r="A9" s="14"/>
      <c r="B9" s="14"/>
      <c r="C9" s="14"/>
      <c r="D9" s="14"/>
      <c r="E9" s="14"/>
      <c r="F9" s="14"/>
      <c r="G9" s="14"/>
      <c r="H9" s="4" t="s">
        <v>31</v>
      </c>
      <c r="I9" s="4" t="s">
        <v>32</v>
      </c>
      <c r="O9" t="s">
        <v>11</v>
      </c>
    </row>
    <row r="10" spans="1:16" ht="13.8" x14ac:dyDescent="0.25">
      <c r="A10" s="4" t="s">
        <v>23</v>
      </c>
      <c r="B10" s="4" t="s">
        <v>34</v>
      </c>
      <c r="C10" s="4" t="s">
        <v>35</v>
      </c>
      <c r="D10" s="4" t="s">
        <v>36</v>
      </c>
      <c r="E10" s="4" t="s">
        <v>37</v>
      </c>
      <c r="F10" s="4" t="s">
        <v>38</v>
      </c>
      <c r="G10" s="4" t="s">
        <v>39</v>
      </c>
      <c r="H10" s="4" t="s">
        <v>40</v>
      </c>
      <c r="I10" s="4" t="s">
        <v>41</v>
      </c>
    </row>
    <row r="11" spans="1:16" ht="12.75" customHeight="1" x14ac:dyDescent="0.25">
      <c r="A11" s="7"/>
      <c r="B11" s="7"/>
      <c r="C11" s="7" t="s">
        <v>43</v>
      </c>
      <c r="D11" s="7"/>
      <c r="E11" s="7" t="s">
        <v>42</v>
      </c>
      <c r="F11" s="7"/>
      <c r="G11" s="9"/>
      <c r="H11" s="7"/>
      <c r="I11" s="9"/>
    </row>
    <row r="12" spans="1:16" ht="26.4" x14ac:dyDescent="0.25">
      <c r="A12" s="6">
        <v>1</v>
      </c>
      <c r="B12" s="6" t="s">
        <v>44</v>
      </c>
      <c r="C12" s="6" t="s">
        <v>65</v>
      </c>
      <c r="D12" s="6" t="s">
        <v>66</v>
      </c>
      <c r="E12" s="6" t="s">
        <v>67</v>
      </c>
      <c r="F12" s="6" t="s">
        <v>68</v>
      </c>
      <c r="G12" s="8">
        <v>2369.12</v>
      </c>
      <c r="H12" s="11"/>
      <c r="I12" s="10">
        <f>ROUND((H12*G12),2)</f>
        <v>0</v>
      </c>
      <c r="O12">
        <f>rekapitulace!H8</f>
        <v>21</v>
      </c>
      <c r="P12">
        <f>O12/100*I12</f>
        <v>0</v>
      </c>
    </row>
    <row r="13" spans="1:16" ht="13.2" x14ac:dyDescent="0.25">
      <c r="E13" s="13" t="s">
        <v>69</v>
      </c>
    </row>
    <row r="14" spans="1:16" ht="26.4" x14ac:dyDescent="0.25">
      <c r="A14" s="6">
        <v>2</v>
      </c>
      <c r="B14" s="6" t="s">
        <v>44</v>
      </c>
      <c r="C14" s="6" t="s">
        <v>70</v>
      </c>
      <c r="D14" s="6" t="s">
        <v>71</v>
      </c>
      <c r="E14" s="6" t="s">
        <v>72</v>
      </c>
      <c r="F14" s="6" t="s">
        <v>73</v>
      </c>
      <c r="G14" s="8">
        <v>131.52000000000001</v>
      </c>
      <c r="H14" s="11"/>
      <c r="I14" s="10">
        <f>ROUND((H14*G14),2)</f>
        <v>0</v>
      </c>
      <c r="O14">
        <f>rekapitulace!H8</f>
        <v>21</v>
      </c>
      <c r="P14">
        <f>O14/100*I14</f>
        <v>0</v>
      </c>
    </row>
    <row r="15" spans="1:16" ht="13.2" x14ac:dyDescent="0.25">
      <c r="E15" s="13" t="s">
        <v>74</v>
      </c>
    </row>
    <row r="16" spans="1:16" ht="26.4" x14ac:dyDescent="0.25">
      <c r="A16" s="6">
        <v>3</v>
      </c>
      <c r="B16" s="6" t="s">
        <v>44</v>
      </c>
      <c r="C16" s="6" t="s">
        <v>70</v>
      </c>
      <c r="D16" s="6" t="s">
        <v>75</v>
      </c>
      <c r="E16" s="6" t="s">
        <v>76</v>
      </c>
      <c r="F16" s="6" t="s">
        <v>73</v>
      </c>
      <c r="G16" s="8">
        <v>187.45599999999999</v>
      </c>
      <c r="H16" s="11"/>
      <c r="I16" s="10">
        <f>ROUND((H16*G16),2)</f>
        <v>0</v>
      </c>
      <c r="O16">
        <f>rekapitulace!H8</f>
        <v>21</v>
      </c>
      <c r="P16">
        <f>O16/100*I16</f>
        <v>0</v>
      </c>
    </row>
    <row r="17" spans="1:16" ht="66" x14ac:dyDescent="0.25">
      <c r="E17" s="13" t="s">
        <v>77</v>
      </c>
    </row>
    <row r="18" spans="1:16" ht="26.4" x14ac:dyDescent="0.25">
      <c r="A18" s="6">
        <v>4</v>
      </c>
      <c r="B18" s="6" t="s">
        <v>44</v>
      </c>
      <c r="C18" s="6" t="s">
        <v>78</v>
      </c>
      <c r="D18" s="6" t="s">
        <v>46</v>
      </c>
      <c r="E18" s="6" t="s">
        <v>79</v>
      </c>
      <c r="F18" s="6" t="s">
        <v>68</v>
      </c>
      <c r="G18" s="8">
        <v>50.875</v>
      </c>
      <c r="H18" s="11"/>
      <c r="I18" s="10">
        <f>ROUND((H18*G18),2)</f>
        <v>0</v>
      </c>
      <c r="O18">
        <f>rekapitulace!H8</f>
        <v>21</v>
      </c>
      <c r="P18">
        <f>O18/100*I18</f>
        <v>0</v>
      </c>
    </row>
    <row r="19" spans="1:16" ht="26.4" x14ac:dyDescent="0.25">
      <c r="E19" s="13" t="s">
        <v>80</v>
      </c>
    </row>
    <row r="20" spans="1:16" ht="39.6" x14ac:dyDescent="0.25">
      <c r="A20" s="6">
        <v>5</v>
      </c>
      <c r="B20" s="6" t="s">
        <v>44</v>
      </c>
      <c r="C20" s="6" t="s">
        <v>81</v>
      </c>
      <c r="D20" s="6" t="s">
        <v>46</v>
      </c>
      <c r="E20" s="6" t="s">
        <v>82</v>
      </c>
      <c r="F20" s="6" t="s">
        <v>48</v>
      </c>
      <c r="G20" s="8">
        <v>1</v>
      </c>
      <c r="H20" s="11"/>
      <c r="I20" s="10">
        <f>ROUND((H20*G20),2)</f>
        <v>0</v>
      </c>
      <c r="O20">
        <f>rekapitulace!H8</f>
        <v>21</v>
      </c>
      <c r="P20">
        <f>O20/100*I20</f>
        <v>0</v>
      </c>
    </row>
    <row r="21" spans="1:16" ht="12.75" customHeight="1" x14ac:dyDescent="0.25">
      <c r="A21" s="12"/>
      <c r="B21" s="12"/>
      <c r="C21" s="12" t="s">
        <v>43</v>
      </c>
      <c r="D21" s="12"/>
      <c r="E21" s="12" t="s">
        <v>42</v>
      </c>
      <c r="F21" s="12"/>
      <c r="G21" s="12"/>
      <c r="H21" s="12"/>
      <c r="I21" s="12">
        <f>SUM(I12:I20)</f>
        <v>0</v>
      </c>
      <c r="P21">
        <f>ROUND(SUM(P12:P20),2)</f>
        <v>0</v>
      </c>
    </row>
    <row r="23" spans="1:16" ht="12.75" customHeight="1" x14ac:dyDescent="0.25">
      <c r="A23" s="7"/>
      <c r="B23" s="7"/>
      <c r="C23" s="7" t="s">
        <v>23</v>
      </c>
      <c r="D23" s="7"/>
      <c r="E23" s="7" t="s">
        <v>83</v>
      </c>
      <c r="F23" s="7"/>
      <c r="G23" s="9"/>
      <c r="H23" s="7"/>
      <c r="I23" s="9"/>
    </row>
    <row r="24" spans="1:16" ht="26.4" x14ac:dyDescent="0.25">
      <c r="A24" s="6">
        <v>6</v>
      </c>
      <c r="B24" s="6" t="s">
        <v>44</v>
      </c>
      <c r="C24" s="6" t="s">
        <v>84</v>
      </c>
      <c r="D24" s="6" t="s">
        <v>46</v>
      </c>
      <c r="E24" s="6" t="s">
        <v>85</v>
      </c>
      <c r="F24" s="6" t="s">
        <v>68</v>
      </c>
      <c r="G24" s="8">
        <v>54.805</v>
      </c>
      <c r="H24" s="11"/>
      <c r="I24" s="10">
        <f>ROUND((H24*G24),2)</f>
        <v>0</v>
      </c>
      <c r="O24">
        <f>rekapitulace!H8</f>
        <v>21</v>
      </c>
      <c r="P24">
        <f>O24/100*I24</f>
        <v>0</v>
      </c>
    </row>
    <row r="25" spans="1:16" ht="13.2" x14ac:dyDescent="0.25">
      <c r="E25" s="13" t="s">
        <v>86</v>
      </c>
    </row>
    <row r="26" spans="1:16" ht="26.4" x14ac:dyDescent="0.25">
      <c r="A26" s="6">
        <v>7</v>
      </c>
      <c r="B26" s="6" t="s">
        <v>44</v>
      </c>
      <c r="C26" s="6" t="s">
        <v>87</v>
      </c>
      <c r="D26" s="6" t="s">
        <v>46</v>
      </c>
      <c r="E26" s="6" t="s">
        <v>88</v>
      </c>
      <c r="F26" s="6" t="s">
        <v>68</v>
      </c>
      <c r="G26" s="8">
        <v>30.954000000000001</v>
      </c>
      <c r="H26" s="11"/>
      <c r="I26" s="10">
        <f>ROUND((H26*G26),2)</f>
        <v>0</v>
      </c>
      <c r="O26">
        <f>rekapitulace!H8</f>
        <v>21</v>
      </c>
      <c r="P26">
        <f>O26/100*I26</f>
        <v>0</v>
      </c>
    </row>
    <row r="27" spans="1:16" ht="13.2" x14ac:dyDescent="0.25">
      <c r="E27" s="13" t="s">
        <v>89</v>
      </c>
    </row>
    <row r="28" spans="1:16" ht="26.4" x14ac:dyDescent="0.25">
      <c r="A28" s="6">
        <v>8</v>
      </c>
      <c r="B28" s="6" t="s">
        <v>44</v>
      </c>
      <c r="C28" s="6" t="s">
        <v>90</v>
      </c>
      <c r="D28" s="6" t="s">
        <v>46</v>
      </c>
      <c r="E28" s="6" t="s">
        <v>91</v>
      </c>
      <c r="F28" s="6" t="s">
        <v>68</v>
      </c>
      <c r="G28" s="8">
        <v>402</v>
      </c>
      <c r="H28" s="11"/>
      <c r="I28" s="10">
        <f>ROUND((H28*G28),2)</f>
        <v>0</v>
      </c>
      <c r="O28">
        <f>rekapitulace!H8</f>
        <v>21</v>
      </c>
      <c r="P28">
        <f>O28/100*I28</f>
        <v>0</v>
      </c>
    </row>
    <row r="29" spans="1:16" ht="13.2" x14ac:dyDescent="0.25">
      <c r="E29" s="13" t="s">
        <v>92</v>
      </c>
    </row>
    <row r="30" spans="1:16" ht="26.4" x14ac:dyDescent="0.25">
      <c r="A30" s="6">
        <v>9</v>
      </c>
      <c r="B30" s="6" t="s">
        <v>44</v>
      </c>
      <c r="C30" s="6" t="s">
        <v>93</v>
      </c>
      <c r="D30" s="6" t="s">
        <v>46</v>
      </c>
      <c r="E30" s="6" t="s">
        <v>94</v>
      </c>
      <c r="F30" s="6" t="s">
        <v>95</v>
      </c>
      <c r="G30" s="8">
        <v>307.2</v>
      </c>
      <c r="H30" s="11"/>
      <c r="I30" s="10">
        <f>ROUND((H30*G30),2)</f>
        <v>0</v>
      </c>
      <c r="O30">
        <f>rekapitulace!H8</f>
        <v>21</v>
      </c>
      <c r="P30">
        <f>O30/100*I30</f>
        <v>0</v>
      </c>
    </row>
    <row r="31" spans="1:16" ht="13.2" x14ac:dyDescent="0.25">
      <c r="E31" s="13" t="s">
        <v>96</v>
      </c>
    </row>
    <row r="32" spans="1:16" ht="26.4" x14ac:dyDescent="0.25">
      <c r="A32" s="6">
        <v>10</v>
      </c>
      <c r="B32" s="6" t="s">
        <v>44</v>
      </c>
      <c r="C32" s="6" t="s">
        <v>97</v>
      </c>
      <c r="D32" s="6" t="s">
        <v>46</v>
      </c>
      <c r="E32" s="6" t="s">
        <v>98</v>
      </c>
      <c r="F32" s="6" t="s">
        <v>95</v>
      </c>
      <c r="G32" s="8">
        <v>721.6</v>
      </c>
      <c r="H32" s="11"/>
      <c r="I32" s="10">
        <f>ROUND((H32*G32),2)</f>
        <v>0</v>
      </c>
      <c r="O32">
        <f>rekapitulace!H8</f>
        <v>21</v>
      </c>
      <c r="P32">
        <f>O32/100*I32</f>
        <v>0</v>
      </c>
    </row>
    <row r="33" spans="1:16" ht="13.2" x14ac:dyDescent="0.25">
      <c r="E33" s="13" t="s">
        <v>99</v>
      </c>
    </row>
    <row r="34" spans="1:16" ht="26.4" x14ac:dyDescent="0.25">
      <c r="A34" s="6">
        <v>11</v>
      </c>
      <c r="B34" s="6" t="s">
        <v>44</v>
      </c>
      <c r="C34" s="6" t="s">
        <v>100</v>
      </c>
      <c r="D34" s="6" t="s">
        <v>46</v>
      </c>
      <c r="E34" s="6" t="s">
        <v>101</v>
      </c>
      <c r="F34" s="6" t="s">
        <v>68</v>
      </c>
      <c r="G34" s="8">
        <v>907.2</v>
      </c>
      <c r="H34" s="11"/>
      <c r="I34" s="10">
        <f>ROUND((H34*G34),2)</f>
        <v>0</v>
      </c>
      <c r="O34">
        <f>rekapitulace!H8</f>
        <v>21</v>
      </c>
      <c r="P34">
        <f>O34/100*I34</f>
        <v>0</v>
      </c>
    </row>
    <row r="35" spans="1:16" ht="52.8" x14ac:dyDescent="0.25">
      <c r="E35" s="13" t="s">
        <v>102</v>
      </c>
    </row>
    <row r="36" spans="1:16" ht="26.4" x14ac:dyDescent="0.25">
      <c r="A36" s="6">
        <v>12</v>
      </c>
      <c r="B36" s="6" t="s">
        <v>44</v>
      </c>
      <c r="C36" s="6" t="s">
        <v>103</v>
      </c>
      <c r="D36" s="6" t="s">
        <v>46</v>
      </c>
      <c r="E36" s="6" t="s">
        <v>104</v>
      </c>
      <c r="F36" s="6" t="s">
        <v>95</v>
      </c>
      <c r="G36" s="8">
        <v>1637.3</v>
      </c>
      <c r="H36" s="11"/>
      <c r="I36" s="10">
        <f>ROUND((H36*G36),2)</f>
        <v>0</v>
      </c>
      <c r="O36">
        <f>rekapitulace!H8</f>
        <v>21</v>
      </c>
      <c r="P36">
        <f>O36/100*I36</f>
        <v>0</v>
      </c>
    </row>
    <row r="37" spans="1:16" ht="13.2" x14ac:dyDescent="0.25">
      <c r="E37" s="13" t="s">
        <v>105</v>
      </c>
    </row>
    <row r="38" spans="1:16" ht="26.4" x14ac:dyDescent="0.25">
      <c r="A38" s="6">
        <v>13</v>
      </c>
      <c r="B38" s="6" t="s">
        <v>44</v>
      </c>
      <c r="C38" s="6" t="s">
        <v>106</v>
      </c>
      <c r="D38" s="6" t="s">
        <v>107</v>
      </c>
      <c r="E38" s="6" t="s">
        <v>108</v>
      </c>
      <c r="F38" s="6" t="s">
        <v>68</v>
      </c>
      <c r="G38" s="8">
        <v>2306.1999999999998</v>
      </c>
      <c r="H38" s="11"/>
      <c r="I38" s="10">
        <f>ROUND((H38*G38),2)</f>
        <v>0</v>
      </c>
      <c r="O38">
        <f>rekapitulace!H8</f>
        <v>21</v>
      </c>
      <c r="P38">
        <f>O38/100*I38</f>
        <v>0</v>
      </c>
    </row>
    <row r="39" spans="1:16" ht="13.2" x14ac:dyDescent="0.25">
      <c r="E39" s="13" t="s">
        <v>109</v>
      </c>
    </row>
    <row r="40" spans="1:16" ht="26.4" x14ac:dyDescent="0.25">
      <c r="A40" s="6">
        <v>14</v>
      </c>
      <c r="B40" s="6" t="s">
        <v>44</v>
      </c>
      <c r="C40" s="6" t="s">
        <v>110</v>
      </c>
      <c r="D40" s="6" t="s">
        <v>107</v>
      </c>
      <c r="E40" s="6" t="s">
        <v>111</v>
      </c>
      <c r="F40" s="6" t="s">
        <v>68</v>
      </c>
      <c r="G40" s="8">
        <v>62.92</v>
      </c>
      <c r="H40" s="11"/>
      <c r="I40" s="10">
        <f>ROUND((H40*G40),2)</f>
        <v>0</v>
      </c>
      <c r="O40">
        <f>rekapitulace!H8</f>
        <v>21</v>
      </c>
      <c r="P40">
        <f>O40/100*I40</f>
        <v>0</v>
      </c>
    </row>
    <row r="41" spans="1:16" ht="13.2" x14ac:dyDescent="0.25">
      <c r="E41" s="13" t="s">
        <v>112</v>
      </c>
    </row>
    <row r="42" spans="1:16" ht="13.2" x14ac:dyDescent="0.25">
      <c r="A42" s="6">
        <v>15</v>
      </c>
      <c r="B42" s="6" t="s">
        <v>44</v>
      </c>
      <c r="C42" s="6" t="s">
        <v>113</v>
      </c>
      <c r="D42" s="6" t="s">
        <v>46</v>
      </c>
      <c r="E42" s="6" t="s">
        <v>114</v>
      </c>
      <c r="F42" s="6" t="s">
        <v>68</v>
      </c>
      <c r="G42" s="8">
        <v>47</v>
      </c>
      <c r="H42" s="11"/>
      <c r="I42" s="10">
        <f>ROUND((H42*G42),2)</f>
        <v>0</v>
      </c>
      <c r="O42">
        <f>rekapitulace!H8</f>
        <v>21</v>
      </c>
      <c r="P42">
        <f>O42/100*I42</f>
        <v>0</v>
      </c>
    </row>
    <row r="43" spans="1:16" ht="13.2" x14ac:dyDescent="0.25">
      <c r="E43" s="13" t="s">
        <v>115</v>
      </c>
    </row>
    <row r="44" spans="1:16" ht="13.2" x14ac:dyDescent="0.25">
      <c r="A44" s="6">
        <v>16</v>
      </c>
      <c r="B44" s="6" t="s">
        <v>44</v>
      </c>
      <c r="C44" s="6" t="s">
        <v>116</v>
      </c>
      <c r="D44" s="6" t="s">
        <v>46</v>
      </c>
      <c r="E44" s="6" t="s">
        <v>117</v>
      </c>
      <c r="F44" s="6" t="s">
        <v>68</v>
      </c>
      <c r="G44" s="8">
        <v>2369.12</v>
      </c>
      <c r="H44" s="11"/>
      <c r="I44" s="10">
        <f>ROUND((H44*G44),2)</f>
        <v>0</v>
      </c>
      <c r="O44">
        <f>rekapitulace!H8</f>
        <v>21</v>
      </c>
      <c r="P44">
        <f>O44/100*I44</f>
        <v>0</v>
      </c>
    </row>
    <row r="45" spans="1:16" ht="26.4" x14ac:dyDescent="0.25">
      <c r="E45" s="13" t="s">
        <v>118</v>
      </c>
    </row>
    <row r="46" spans="1:16" ht="26.4" x14ac:dyDescent="0.25">
      <c r="A46" s="6">
        <v>17</v>
      </c>
      <c r="B46" s="6" t="s">
        <v>44</v>
      </c>
      <c r="C46" s="6" t="s">
        <v>119</v>
      </c>
      <c r="D46" s="6" t="s">
        <v>46</v>
      </c>
      <c r="E46" s="6" t="s">
        <v>120</v>
      </c>
      <c r="F46" s="6" t="s">
        <v>68</v>
      </c>
      <c r="G46" s="8">
        <v>1261.0999999999999</v>
      </c>
      <c r="H46" s="11"/>
      <c r="I46" s="10">
        <f>ROUND((H46*G46),2)</f>
        <v>0</v>
      </c>
      <c r="O46">
        <f>rekapitulace!H8</f>
        <v>21</v>
      </c>
      <c r="P46">
        <f>O46/100*I46</f>
        <v>0</v>
      </c>
    </row>
    <row r="47" spans="1:16" ht="13.2" x14ac:dyDescent="0.25">
      <c r="E47" s="13" t="s">
        <v>121</v>
      </c>
    </row>
    <row r="48" spans="1:16" ht="13.2" x14ac:dyDescent="0.25">
      <c r="A48" s="6">
        <v>18</v>
      </c>
      <c r="B48" s="6" t="s">
        <v>44</v>
      </c>
      <c r="C48" s="6" t="s">
        <v>122</v>
      </c>
      <c r="D48" s="6" t="s">
        <v>46</v>
      </c>
      <c r="E48" s="6" t="s">
        <v>123</v>
      </c>
      <c r="F48" s="6" t="s">
        <v>68</v>
      </c>
      <c r="G48" s="8">
        <v>27.8</v>
      </c>
      <c r="H48" s="11"/>
      <c r="I48" s="10">
        <f>ROUND((H48*G48),2)</f>
        <v>0</v>
      </c>
      <c r="O48">
        <f>rekapitulace!H8</f>
        <v>21</v>
      </c>
      <c r="P48">
        <f>O48/100*I48</f>
        <v>0</v>
      </c>
    </row>
    <row r="49" spans="1:16" ht="13.2" x14ac:dyDescent="0.25">
      <c r="E49" s="13" t="s">
        <v>124</v>
      </c>
    </row>
    <row r="50" spans="1:16" ht="13.2" x14ac:dyDescent="0.25">
      <c r="A50" s="6">
        <v>19</v>
      </c>
      <c r="B50" s="6" t="s">
        <v>44</v>
      </c>
      <c r="C50" s="6" t="s">
        <v>125</v>
      </c>
      <c r="D50" s="6" t="s">
        <v>46</v>
      </c>
      <c r="E50" s="6" t="s">
        <v>126</v>
      </c>
      <c r="F50" s="6" t="s">
        <v>68</v>
      </c>
      <c r="G50" s="8">
        <v>60.667000000000002</v>
      </c>
      <c r="H50" s="11"/>
      <c r="I50" s="10">
        <f>ROUND((H50*G50),2)</f>
        <v>0</v>
      </c>
      <c r="O50">
        <f>rekapitulace!H8</f>
        <v>21</v>
      </c>
      <c r="P50">
        <f>O50/100*I50</f>
        <v>0</v>
      </c>
    </row>
    <row r="51" spans="1:16" ht="92.4" x14ac:dyDescent="0.25">
      <c r="E51" s="13" t="s">
        <v>127</v>
      </c>
    </row>
    <row r="52" spans="1:16" ht="13.2" x14ac:dyDescent="0.25">
      <c r="A52" s="6">
        <v>20</v>
      </c>
      <c r="B52" s="6" t="s">
        <v>44</v>
      </c>
      <c r="C52" s="6" t="s">
        <v>128</v>
      </c>
      <c r="D52" s="6" t="s">
        <v>46</v>
      </c>
      <c r="E52" s="6" t="s">
        <v>129</v>
      </c>
      <c r="F52" s="6" t="s">
        <v>130</v>
      </c>
      <c r="G52" s="8">
        <v>6410</v>
      </c>
      <c r="H52" s="11"/>
      <c r="I52" s="10">
        <f>ROUND((H52*G52),2)</f>
        <v>0</v>
      </c>
      <c r="O52">
        <f>rekapitulace!H8</f>
        <v>21</v>
      </c>
      <c r="P52">
        <f>O52/100*I52</f>
        <v>0</v>
      </c>
    </row>
    <row r="53" spans="1:16" ht="13.2" x14ac:dyDescent="0.25">
      <c r="E53" s="13" t="s">
        <v>131</v>
      </c>
    </row>
    <row r="54" spans="1:16" ht="13.2" x14ac:dyDescent="0.25">
      <c r="A54" s="6">
        <v>21</v>
      </c>
      <c r="B54" s="6" t="s">
        <v>44</v>
      </c>
      <c r="C54" s="6" t="s">
        <v>132</v>
      </c>
      <c r="D54" s="6" t="s">
        <v>46</v>
      </c>
      <c r="E54" s="6" t="s">
        <v>133</v>
      </c>
      <c r="F54" s="6" t="s">
        <v>130</v>
      </c>
      <c r="G54" s="8">
        <v>85.3</v>
      </c>
      <c r="H54" s="11"/>
      <c r="I54" s="10">
        <f>ROUND((H54*G54),2)</f>
        <v>0</v>
      </c>
      <c r="O54">
        <f>rekapitulace!H8</f>
        <v>21</v>
      </c>
      <c r="P54">
        <f>O54/100*I54</f>
        <v>0</v>
      </c>
    </row>
    <row r="55" spans="1:16" ht="13.2" x14ac:dyDescent="0.25">
      <c r="E55" s="13" t="s">
        <v>134</v>
      </c>
    </row>
    <row r="56" spans="1:16" ht="13.2" x14ac:dyDescent="0.25">
      <c r="A56" s="6">
        <v>22</v>
      </c>
      <c r="B56" s="6" t="s">
        <v>44</v>
      </c>
      <c r="C56" s="6" t="s">
        <v>135</v>
      </c>
      <c r="D56" s="6" t="s">
        <v>46</v>
      </c>
      <c r="E56" s="6" t="s">
        <v>136</v>
      </c>
      <c r="F56" s="6" t="s">
        <v>130</v>
      </c>
      <c r="G56" s="8">
        <v>198</v>
      </c>
      <c r="H56" s="11"/>
      <c r="I56" s="10">
        <f>ROUND((H56*G56),2)</f>
        <v>0</v>
      </c>
      <c r="O56">
        <f>rekapitulace!H8</f>
        <v>21</v>
      </c>
      <c r="P56">
        <f>O56/100*I56</f>
        <v>0</v>
      </c>
    </row>
    <row r="57" spans="1:16" ht="13.2" x14ac:dyDescent="0.25">
      <c r="E57" s="13" t="s">
        <v>137</v>
      </c>
    </row>
    <row r="58" spans="1:16" ht="13.2" x14ac:dyDescent="0.25">
      <c r="A58" s="6">
        <v>23</v>
      </c>
      <c r="B58" s="6" t="s">
        <v>44</v>
      </c>
      <c r="C58" s="6" t="s">
        <v>138</v>
      </c>
      <c r="D58" s="6" t="s">
        <v>46</v>
      </c>
      <c r="E58" s="6" t="s">
        <v>139</v>
      </c>
      <c r="F58" s="6" t="s">
        <v>130</v>
      </c>
      <c r="G58" s="8">
        <v>41.9</v>
      </c>
      <c r="H58" s="11"/>
      <c r="I58" s="10">
        <f>ROUND((H58*G58),2)</f>
        <v>0</v>
      </c>
      <c r="O58">
        <f>rekapitulace!H8</f>
        <v>21</v>
      </c>
      <c r="P58">
        <f>O58/100*I58</f>
        <v>0</v>
      </c>
    </row>
    <row r="59" spans="1:16" ht="13.2" x14ac:dyDescent="0.25">
      <c r="E59" s="13" t="s">
        <v>140</v>
      </c>
    </row>
    <row r="60" spans="1:16" ht="13.2" x14ac:dyDescent="0.25">
      <c r="A60" s="6">
        <v>24</v>
      </c>
      <c r="B60" s="6" t="s">
        <v>44</v>
      </c>
      <c r="C60" s="6" t="s">
        <v>141</v>
      </c>
      <c r="D60" s="6" t="s">
        <v>46</v>
      </c>
      <c r="E60" s="6" t="s">
        <v>142</v>
      </c>
      <c r="F60" s="6" t="s">
        <v>130</v>
      </c>
      <c r="G60" s="8">
        <v>127.2</v>
      </c>
      <c r="H60" s="11"/>
      <c r="I60" s="10">
        <f>ROUND((H60*G60),2)</f>
        <v>0</v>
      </c>
      <c r="O60">
        <f>rekapitulace!H8</f>
        <v>21</v>
      </c>
      <c r="P60">
        <f>O60/100*I60</f>
        <v>0</v>
      </c>
    </row>
    <row r="61" spans="1:16" ht="13.2" x14ac:dyDescent="0.25">
      <c r="E61" s="13" t="s">
        <v>143</v>
      </c>
    </row>
    <row r="62" spans="1:16" ht="13.2" x14ac:dyDescent="0.25">
      <c r="A62" s="6">
        <v>25</v>
      </c>
      <c r="B62" s="6" t="s">
        <v>44</v>
      </c>
      <c r="C62" s="6" t="s">
        <v>144</v>
      </c>
      <c r="D62" s="6" t="s">
        <v>46</v>
      </c>
      <c r="E62" s="6" t="s">
        <v>145</v>
      </c>
      <c r="F62" s="6" t="s">
        <v>130</v>
      </c>
      <c r="G62" s="8">
        <v>127.2</v>
      </c>
      <c r="H62" s="11"/>
      <c r="I62" s="10">
        <f>ROUND((H62*G62),2)</f>
        <v>0</v>
      </c>
      <c r="O62">
        <f>rekapitulace!H8</f>
        <v>21</v>
      </c>
      <c r="P62">
        <f>O62/100*I62</f>
        <v>0</v>
      </c>
    </row>
    <row r="63" spans="1:16" ht="13.2" x14ac:dyDescent="0.25">
      <c r="E63" s="13" t="s">
        <v>146</v>
      </c>
    </row>
    <row r="64" spans="1:16" ht="13.2" x14ac:dyDescent="0.25">
      <c r="A64" s="6">
        <v>26</v>
      </c>
      <c r="B64" s="6" t="s">
        <v>44</v>
      </c>
      <c r="C64" s="6" t="s">
        <v>147</v>
      </c>
      <c r="D64" s="6" t="s">
        <v>46</v>
      </c>
      <c r="E64" s="6" t="s">
        <v>148</v>
      </c>
      <c r="F64" s="6" t="s">
        <v>130</v>
      </c>
      <c r="G64" s="8">
        <v>127.2</v>
      </c>
      <c r="H64" s="11"/>
      <c r="I64" s="10">
        <f>ROUND((H64*G64),2)</f>
        <v>0</v>
      </c>
      <c r="O64">
        <f>rekapitulace!H8</f>
        <v>21</v>
      </c>
      <c r="P64">
        <f>O64/100*I64</f>
        <v>0</v>
      </c>
    </row>
    <row r="65" spans="1:16" ht="13.2" x14ac:dyDescent="0.25">
      <c r="E65" s="13" t="s">
        <v>149</v>
      </c>
    </row>
    <row r="66" spans="1:16" ht="12.75" customHeight="1" x14ac:dyDescent="0.25">
      <c r="A66" s="12"/>
      <c r="B66" s="12"/>
      <c r="C66" s="12" t="s">
        <v>23</v>
      </c>
      <c r="D66" s="12"/>
      <c r="E66" s="12" t="s">
        <v>83</v>
      </c>
      <c r="F66" s="12"/>
      <c r="G66" s="12"/>
      <c r="H66" s="12"/>
      <c r="I66" s="12">
        <f>SUM(I24:I65)</f>
        <v>0</v>
      </c>
      <c r="P66">
        <f>ROUND(SUM(P24:P65),2)</f>
        <v>0</v>
      </c>
    </row>
    <row r="68" spans="1:16" ht="12.75" customHeight="1" x14ac:dyDescent="0.25">
      <c r="A68" s="7"/>
      <c r="B68" s="7"/>
      <c r="C68" s="7" t="s">
        <v>34</v>
      </c>
      <c r="D68" s="7"/>
      <c r="E68" s="7" t="s">
        <v>150</v>
      </c>
      <c r="F68" s="7"/>
      <c r="G68" s="9"/>
      <c r="H68" s="7"/>
      <c r="I68" s="9"/>
    </row>
    <row r="69" spans="1:16" ht="26.4" x14ac:dyDescent="0.25">
      <c r="A69" s="6">
        <v>27</v>
      </c>
      <c r="B69" s="6" t="s">
        <v>44</v>
      </c>
      <c r="C69" s="6" t="s">
        <v>151</v>
      </c>
      <c r="D69" s="6" t="s">
        <v>46</v>
      </c>
      <c r="E69" s="6" t="s">
        <v>152</v>
      </c>
      <c r="F69" s="6" t="s">
        <v>95</v>
      </c>
      <c r="G69" s="8">
        <v>295.2</v>
      </c>
      <c r="H69" s="11"/>
      <c r="I69" s="10">
        <f>ROUND((H69*G69),2)</f>
        <v>0</v>
      </c>
      <c r="O69">
        <f>rekapitulace!H8</f>
        <v>21</v>
      </c>
      <c r="P69">
        <f>O69/100*I69</f>
        <v>0</v>
      </c>
    </row>
    <row r="70" spans="1:16" ht="13.2" x14ac:dyDescent="0.25">
      <c r="E70" s="13" t="s">
        <v>153</v>
      </c>
    </row>
    <row r="71" spans="1:16" ht="12.75" customHeight="1" x14ac:dyDescent="0.25">
      <c r="A71" s="12"/>
      <c r="B71" s="12"/>
      <c r="C71" s="12" t="s">
        <v>34</v>
      </c>
      <c r="D71" s="12"/>
      <c r="E71" s="12" t="s">
        <v>150</v>
      </c>
      <c r="F71" s="12"/>
      <c r="G71" s="12"/>
      <c r="H71" s="12"/>
      <c r="I71" s="12">
        <f>SUM(I69:I70)</f>
        <v>0</v>
      </c>
      <c r="P71">
        <f>ROUND(SUM(P69:P70),2)</f>
        <v>0</v>
      </c>
    </row>
    <row r="73" spans="1:16" ht="12.75" customHeight="1" x14ac:dyDescent="0.25">
      <c r="A73" s="7"/>
      <c r="B73" s="7"/>
      <c r="C73" s="7" t="s">
        <v>35</v>
      </c>
      <c r="D73" s="7"/>
      <c r="E73" s="7" t="s">
        <v>154</v>
      </c>
      <c r="F73" s="7"/>
      <c r="G73" s="9"/>
      <c r="H73" s="7"/>
      <c r="I73" s="9"/>
    </row>
    <row r="74" spans="1:16" ht="26.4" x14ac:dyDescent="0.25">
      <c r="A74" s="6">
        <v>28</v>
      </c>
      <c r="B74" s="6" t="s">
        <v>44</v>
      </c>
      <c r="C74" s="6" t="s">
        <v>155</v>
      </c>
      <c r="D74" s="6" t="s">
        <v>46</v>
      </c>
      <c r="E74" s="6" t="s">
        <v>156</v>
      </c>
      <c r="F74" s="6" t="s">
        <v>68</v>
      </c>
      <c r="G74" s="8">
        <v>1.8</v>
      </c>
      <c r="H74" s="11"/>
      <c r="I74" s="10">
        <f>ROUND((H74*G74),2)</f>
        <v>0</v>
      </c>
      <c r="O74">
        <f>rekapitulace!H8</f>
        <v>21</v>
      </c>
      <c r="P74">
        <f>O74/100*I74</f>
        <v>0</v>
      </c>
    </row>
    <row r="75" spans="1:16" ht="13.2" x14ac:dyDescent="0.25">
      <c r="E75" s="13" t="s">
        <v>157</v>
      </c>
    </row>
    <row r="76" spans="1:16" ht="12.75" customHeight="1" x14ac:dyDescent="0.25">
      <c r="A76" s="12"/>
      <c r="B76" s="12"/>
      <c r="C76" s="12" t="s">
        <v>35</v>
      </c>
      <c r="D76" s="12"/>
      <c r="E76" s="12" t="s">
        <v>154</v>
      </c>
      <c r="F76" s="12"/>
      <c r="G76" s="12"/>
      <c r="H76" s="12"/>
      <c r="I76" s="12">
        <f>SUM(I74:I75)</f>
        <v>0</v>
      </c>
      <c r="P76">
        <f>ROUND(SUM(P74:P75),2)</f>
        <v>0</v>
      </c>
    </row>
    <row r="78" spans="1:16" ht="12.75" customHeight="1" x14ac:dyDescent="0.25">
      <c r="A78" s="7"/>
      <c r="B78" s="7"/>
      <c r="C78" s="7" t="s">
        <v>36</v>
      </c>
      <c r="D78" s="7"/>
      <c r="E78" s="7" t="s">
        <v>158</v>
      </c>
      <c r="F78" s="7"/>
      <c r="G78" s="9"/>
      <c r="H78" s="7"/>
      <c r="I78" s="9"/>
    </row>
    <row r="79" spans="1:16" ht="26.4" x14ac:dyDescent="0.25">
      <c r="A79" s="6">
        <v>29</v>
      </c>
      <c r="B79" s="6" t="s">
        <v>44</v>
      </c>
      <c r="C79" s="6" t="s">
        <v>159</v>
      </c>
      <c r="D79" s="6" t="s">
        <v>46</v>
      </c>
      <c r="E79" s="6" t="s">
        <v>160</v>
      </c>
      <c r="F79" s="6" t="s">
        <v>68</v>
      </c>
      <c r="G79" s="8">
        <v>29.7</v>
      </c>
      <c r="H79" s="11"/>
      <c r="I79" s="10">
        <f>ROUND((H79*G79),2)</f>
        <v>0</v>
      </c>
      <c r="O79">
        <f>rekapitulace!H8</f>
        <v>21</v>
      </c>
      <c r="P79">
        <f>O79/100*I79</f>
        <v>0</v>
      </c>
    </row>
    <row r="80" spans="1:16" ht="13.2" x14ac:dyDescent="0.25">
      <c r="E80" s="13" t="s">
        <v>161</v>
      </c>
    </row>
    <row r="81" spans="1:16" ht="13.2" x14ac:dyDescent="0.25">
      <c r="A81" s="6">
        <v>30</v>
      </c>
      <c r="B81" s="6" t="s">
        <v>44</v>
      </c>
      <c r="C81" s="6" t="s">
        <v>162</v>
      </c>
      <c r="D81" s="6" t="s">
        <v>46</v>
      </c>
      <c r="E81" s="6" t="s">
        <v>163</v>
      </c>
      <c r="F81" s="6" t="s">
        <v>68</v>
      </c>
      <c r="G81" s="8">
        <v>6.2919999999999998</v>
      </c>
      <c r="H81" s="11"/>
      <c r="I81" s="10">
        <f>ROUND((H81*G81),2)</f>
        <v>0</v>
      </c>
      <c r="O81">
        <f>rekapitulace!H8</f>
        <v>21</v>
      </c>
      <c r="P81">
        <f>O81/100*I81</f>
        <v>0</v>
      </c>
    </row>
    <row r="82" spans="1:16" ht="13.2" x14ac:dyDescent="0.25">
      <c r="E82" s="13" t="s">
        <v>164</v>
      </c>
    </row>
    <row r="83" spans="1:16" ht="12.75" customHeight="1" x14ac:dyDescent="0.25">
      <c r="A83" s="12"/>
      <c r="B83" s="12"/>
      <c r="C83" s="12" t="s">
        <v>36</v>
      </c>
      <c r="D83" s="12"/>
      <c r="E83" s="12" t="s">
        <v>158</v>
      </c>
      <c r="F83" s="12"/>
      <c r="G83" s="12"/>
      <c r="H83" s="12"/>
      <c r="I83" s="12">
        <f>SUM(I79:I82)</f>
        <v>0</v>
      </c>
      <c r="P83">
        <f>ROUND(SUM(P79:P82),2)</f>
        <v>0</v>
      </c>
    </row>
    <row r="85" spans="1:16" ht="12.75" customHeight="1" x14ac:dyDescent="0.25">
      <c r="A85" s="7"/>
      <c r="B85" s="7"/>
      <c r="C85" s="7" t="s">
        <v>37</v>
      </c>
      <c r="D85" s="7"/>
      <c r="E85" s="7" t="s">
        <v>165</v>
      </c>
      <c r="F85" s="7"/>
      <c r="G85" s="9"/>
      <c r="H85" s="7"/>
      <c r="I85" s="9"/>
    </row>
    <row r="86" spans="1:16" ht="26.4" x14ac:dyDescent="0.25">
      <c r="A86" s="6">
        <v>31</v>
      </c>
      <c r="B86" s="6" t="s">
        <v>44</v>
      </c>
      <c r="C86" s="6" t="s">
        <v>166</v>
      </c>
      <c r="D86" s="6" t="s">
        <v>46</v>
      </c>
      <c r="E86" s="6" t="s">
        <v>167</v>
      </c>
      <c r="F86" s="6" t="s">
        <v>130</v>
      </c>
      <c r="G86" s="8">
        <v>3216.8</v>
      </c>
      <c r="H86" s="11"/>
      <c r="I86" s="10">
        <f>ROUND((H86*G86),2)</f>
        <v>0</v>
      </c>
      <c r="O86">
        <f>rekapitulace!H8</f>
        <v>21</v>
      </c>
      <c r="P86">
        <f>O86/100*I86</f>
        <v>0</v>
      </c>
    </row>
    <row r="87" spans="1:16" ht="13.2" x14ac:dyDescent="0.25">
      <c r="E87" s="13" t="s">
        <v>168</v>
      </c>
    </row>
    <row r="88" spans="1:16" ht="26.4" x14ac:dyDescent="0.25">
      <c r="A88" s="6">
        <v>32</v>
      </c>
      <c r="B88" s="6" t="s">
        <v>44</v>
      </c>
      <c r="C88" s="6" t="s">
        <v>169</v>
      </c>
      <c r="D88" s="6" t="s">
        <v>46</v>
      </c>
      <c r="E88" s="6" t="s">
        <v>170</v>
      </c>
      <c r="F88" s="6" t="s">
        <v>68</v>
      </c>
      <c r="G88" s="8">
        <v>1399.3</v>
      </c>
      <c r="H88" s="11"/>
      <c r="I88" s="10">
        <f>ROUND((H88*G88),2)</f>
        <v>0</v>
      </c>
      <c r="O88">
        <f>rekapitulace!H8</f>
        <v>21</v>
      </c>
      <c r="P88">
        <f>O88/100*I88</f>
        <v>0</v>
      </c>
    </row>
    <row r="89" spans="1:16" ht="79.2" x14ac:dyDescent="0.25">
      <c r="E89" s="13" t="s">
        <v>171</v>
      </c>
    </row>
    <row r="90" spans="1:16" ht="26.4" x14ac:dyDescent="0.25">
      <c r="A90" s="6">
        <v>33</v>
      </c>
      <c r="B90" s="6" t="s">
        <v>44</v>
      </c>
      <c r="C90" s="6" t="s">
        <v>172</v>
      </c>
      <c r="D90" s="6" t="s">
        <v>46</v>
      </c>
      <c r="E90" s="6" t="s">
        <v>173</v>
      </c>
      <c r="F90" s="6" t="s">
        <v>130</v>
      </c>
      <c r="G90" s="8">
        <v>2206.3000000000002</v>
      </c>
      <c r="H90" s="11"/>
      <c r="I90" s="10">
        <f>ROUND((H90*G90),2)</f>
        <v>0</v>
      </c>
      <c r="O90">
        <f>rekapitulace!H8</f>
        <v>21</v>
      </c>
      <c r="P90">
        <f>O90/100*I90</f>
        <v>0</v>
      </c>
    </row>
    <row r="91" spans="1:16" ht="52.8" x14ac:dyDescent="0.25">
      <c r="E91" s="13" t="s">
        <v>174</v>
      </c>
    </row>
    <row r="92" spans="1:16" ht="26.4" x14ac:dyDescent="0.25">
      <c r="A92" s="6">
        <v>34</v>
      </c>
      <c r="B92" s="6" t="s">
        <v>44</v>
      </c>
      <c r="C92" s="6" t="s">
        <v>175</v>
      </c>
      <c r="D92" s="6" t="s">
        <v>46</v>
      </c>
      <c r="E92" s="6" t="s">
        <v>176</v>
      </c>
      <c r="F92" s="6" t="s">
        <v>130</v>
      </c>
      <c r="G92" s="8">
        <v>3395.2</v>
      </c>
      <c r="H92" s="11"/>
      <c r="I92" s="10">
        <f>ROUND((H92*G92),2)</f>
        <v>0</v>
      </c>
      <c r="O92">
        <f>rekapitulace!H8</f>
        <v>21</v>
      </c>
      <c r="P92">
        <f>O92/100*I92</f>
        <v>0</v>
      </c>
    </row>
    <row r="93" spans="1:16" ht="52.8" x14ac:dyDescent="0.25">
      <c r="E93" s="13" t="s">
        <v>177</v>
      </c>
    </row>
    <row r="94" spans="1:16" ht="26.4" x14ac:dyDescent="0.25">
      <c r="A94" s="6">
        <v>35</v>
      </c>
      <c r="B94" s="6" t="s">
        <v>44</v>
      </c>
      <c r="C94" s="6" t="s">
        <v>178</v>
      </c>
      <c r="D94" s="6" t="s">
        <v>46</v>
      </c>
      <c r="E94" s="6" t="s">
        <v>179</v>
      </c>
      <c r="F94" s="6" t="s">
        <v>130</v>
      </c>
      <c r="G94" s="8">
        <v>5928.3</v>
      </c>
      <c r="H94" s="11"/>
      <c r="I94" s="10">
        <f>ROUND((H94*G94),2)</f>
        <v>0</v>
      </c>
      <c r="O94">
        <f>rekapitulace!H8</f>
        <v>21</v>
      </c>
      <c r="P94">
        <f>O94/100*I94</f>
        <v>0</v>
      </c>
    </row>
    <row r="95" spans="1:16" ht="79.2" x14ac:dyDescent="0.25">
      <c r="E95" s="13" t="s">
        <v>180</v>
      </c>
    </row>
    <row r="96" spans="1:16" ht="26.4" x14ac:dyDescent="0.25">
      <c r="A96" s="6">
        <v>36</v>
      </c>
      <c r="B96" s="6" t="s">
        <v>44</v>
      </c>
      <c r="C96" s="6" t="s">
        <v>181</v>
      </c>
      <c r="D96" s="6" t="s">
        <v>46</v>
      </c>
      <c r="E96" s="6" t="s">
        <v>182</v>
      </c>
      <c r="F96" s="6" t="s">
        <v>130</v>
      </c>
      <c r="G96" s="8">
        <v>2027.9</v>
      </c>
      <c r="H96" s="11"/>
      <c r="I96" s="10">
        <f>ROUND((H96*G96),2)</f>
        <v>0</v>
      </c>
      <c r="O96">
        <f>rekapitulace!H8</f>
        <v>21</v>
      </c>
      <c r="P96">
        <f>O96/100*I96</f>
        <v>0</v>
      </c>
    </row>
    <row r="97" spans="1:16" ht="13.2" x14ac:dyDescent="0.25">
      <c r="E97" s="13" t="s">
        <v>183</v>
      </c>
    </row>
    <row r="98" spans="1:16" ht="26.4" x14ac:dyDescent="0.25">
      <c r="A98" s="6">
        <v>37</v>
      </c>
      <c r="B98" s="6" t="s">
        <v>44</v>
      </c>
      <c r="C98" s="6" t="s">
        <v>184</v>
      </c>
      <c r="D98" s="6" t="s">
        <v>46</v>
      </c>
      <c r="E98" s="6" t="s">
        <v>185</v>
      </c>
      <c r="F98" s="6" t="s">
        <v>130</v>
      </c>
      <c r="G98" s="8">
        <v>3722</v>
      </c>
      <c r="H98" s="11"/>
      <c r="I98" s="10">
        <f>ROUND((H98*G98),2)</f>
        <v>0</v>
      </c>
      <c r="O98">
        <f>rekapitulace!H8</f>
        <v>21</v>
      </c>
      <c r="P98">
        <f>O98/100*I98</f>
        <v>0</v>
      </c>
    </row>
    <row r="99" spans="1:16" ht="52.8" x14ac:dyDescent="0.25">
      <c r="E99" s="13" t="s">
        <v>186</v>
      </c>
    </row>
    <row r="100" spans="1:16" ht="26.4" x14ac:dyDescent="0.25">
      <c r="A100" s="6">
        <v>38</v>
      </c>
      <c r="B100" s="6" t="s">
        <v>44</v>
      </c>
      <c r="C100" s="6" t="s">
        <v>187</v>
      </c>
      <c r="D100" s="6" t="s">
        <v>46</v>
      </c>
      <c r="E100" s="6" t="s">
        <v>188</v>
      </c>
      <c r="F100" s="6" t="s">
        <v>130</v>
      </c>
      <c r="G100" s="8">
        <v>178.4</v>
      </c>
      <c r="H100" s="11"/>
      <c r="I100" s="10">
        <f>ROUND((H100*G100),2)</f>
        <v>0</v>
      </c>
      <c r="O100">
        <f>rekapitulace!H8</f>
        <v>21</v>
      </c>
      <c r="P100">
        <f>O100/100*I100</f>
        <v>0</v>
      </c>
    </row>
    <row r="101" spans="1:16" ht="13.2" x14ac:dyDescent="0.25">
      <c r="E101" s="13" t="s">
        <v>189</v>
      </c>
    </row>
    <row r="102" spans="1:16" ht="26.4" x14ac:dyDescent="0.25">
      <c r="A102" s="6">
        <v>39</v>
      </c>
      <c r="B102" s="6" t="s">
        <v>44</v>
      </c>
      <c r="C102" s="6" t="s">
        <v>190</v>
      </c>
      <c r="D102" s="6" t="s">
        <v>46</v>
      </c>
      <c r="E102" s="6" t="s">
        <v>191</v>
      </c>
      <c r="F102" s="6" t="s">
        <v>130</v>
      </c>
      <c r="G102" s="8">
        <v>3216.8</v>
      </c>
      <c r="H102" s="11"/>
      <c r="I102" s="10">
        <f>ROUND((H102*G102),2)</f>
        <v>0</v>
      </c>
      <c r="O102">
        <f>rekapitulace!H8</f>
        <v>21</v>
      </c>
      <c r="P102">
        <f>O102/100*I102</f>
        <v>0</v>
      </c>
    </row>
    <row r="103" spans="1:16" ht="13.2" x14ac:dyDescent="0.25">
      <c r="E103" s="13" t="s">
        <v>168</v>
      </c>
    </row>
    <row r="104" spans="1:16" ht="26.4" x14ac:dyDescent="0.25">
      <c r="A104" s="6">
        <v>40</v>
      </c>
      <c r="B104" s="6" t="s">
        <v>44</v>
      </c>
      <c r="C104" s="6" t="s">
        <v>192</v>
      </c>
      <c r="D104" s="6" t="s">
        <v>46</v>
      </c>
      <c r="E104" s="6" t="s">
        <v>193</v>
      </c>
      <c r="F104" s="6" t="s">
        <v>130</v>
      </c>
      <c r="G104" s="8">
        <v>3395.2</v>
      </c>
      <c r="H104" s="11"/>
      <c r="I104" s="10">
        <f>ROUND((H104*G104),2)</f>
        <v>0</v>
      </c>
      <c r="O104">
        <f>rekapitulace!H8</f>
        <v>21</v>
      </c>
      <c r="P104">
        <f>O104/100*I104</f>
        <v>0</v>
      </c>
    </row>
    <row r="105" spans="1:16" ht="13.2" x14ac:dyDescent="0.25">
      <c r="E105" s="13" t="s">
        <v>194</v>
      </c>
    </row>
    <row r="106" spans="1:16" ht="13.2" x14ac:dyDescent="0.25">
      <c r="A106" s="6">
        <v>41</v>
      </c>
      <c r="B106" s="6" t="s">
        <v>44</v>
      </c>
      <c r="C106" s="6" t="s">
        <v>195</v>
      </c>
      <c r="D106" s="6" t="s">
        <v>46</v>
      </c>
      <c r="E106" s="6" t="s">
        <v>196</v>
      </c>
      <c r="F106" s="6" t="s">
        <v>130</v>
      </c>
      <c r="G106" s="8">
        <v>532.6</v>
      </c>
      <c r="H106" s="11"/>
      <c r="I106" s="10">
        <f>ROUND((H106*G106),2)</f>
        <v>0</v>
      </c>
      <c r="O106">
        <f>rekapitulace!H8</f>
        <v>21</v>
      </c>
      <c r="P106">
        <f>O106/100*I106</f>
        <v>0</v>
      </c>
    </row>
    <row r="107" spans="1:16" ht="52.8" x14ac:dyDescent="0.25">
      <c r="E107" s="13" t="s">
        <v>197</v>
      </c>
    </row>
    <row r="108" spans="1:16" ht="13.2" x14ac:dyDescent="0.25">
      <c r="A108" s="6">
        <v>42</v>
      </c>
      <c r="B108" s="6" t="s">
        <v>44</v>
      </c>
      <c r="C108" s="6" t="s">
        <v>198</v>
      </c>
      <c r="D108" s="6" t="s">
        <v>46</v>
      </c>
      <c r="E108" s="6" t="s">
        <v>199</v>
      </c>
      <c r="F108" s="6" t="s">
        <v>130</v>
      </c>
      <c r="G108" s="8">
        <v>16.899999999999999</v>
      </c>
      <c r="H108" s="11"/>
      <c r="I108" s="10">
        <f>ROUND((H108*G108),2)</f>
        <v>0</v>
      </c>
      <c r="O108">
        <f>rekapitulace!H8</f>
        <v>21</v>
      </c>
      <c r="P108">
        <f>O108/100*I108</f>
        <v>0</v>
      </c>
    </row>
    <row r="109" spans="1:16" ht="13.2" x14ac:dyDescent="0.25">
      <c r="E109" s="13" t="s">
        <v>200</v>
      </c>
    </row>
    <row r="110" spans="1:16" ht="13.2" x14ac:dyDescent="0.25">
      <c r="A110" s="6">
        <v>43</v>
      </c>
      <c r="B110" s="6" t="s">
        <v>44</v>
      </c>
      <c r="C110" s="6" t="s">
        <v>201</v>
      </c>
      <c r="D110" s="6" t="s">
        <v>46</v>
      </c>
      <c r="E110" s="6" t="s">
        <v>202</v>
      </c>
      <c r="F110" s="6" t="s">
        <v>130</v>
      </c>
      <c r="G110" s="8">
        <v>13</v>
      </c>
      <c r="H110" s="11"/>
      <c r="I110" s="10">
        <f>ROUND((H110*G110),2)</f>
        <v>0</v>
      </c>
      <c r="O110">
        <f>rekapitulace!H8</f>
        <v>21</v>
      </c>
      <c r="P110">
        <f>O110/100*I110</f>
        <v>0</v>
      </c>
    </row>
    <row r="111" spans="1:16" ht="13.2" x14ac:dyDescent="0.25">
      <c r="E111" s="13" t="s">
        <v>203</v>
      </c>
    </row>
    <row r="112" spans="1:16" ht="13.2" x14ac:dyDescent="0.25">
      <c r="A112" s="6">
        <v>44</v>
      </c>
      <c r="B112" s="6" t="s">
        <v>44</v>
      </c>
      <c r="C112" s="6" t="s">
        <v>204</v>
      </c>
      <c r="D112" s="6" t="s">
        <v>46</v>
      </c>
      <c r="E112" s="6" t="s">
        <v>205</v>
      </c>
      <c r="F112" s="6" t="s">
        <v>130</v>
      </c>
      <c r="G112" s="8">
        <v>63.7</v>
      </c>
      <c r="H112" s="11"/>
      <c r="I112" s="10">
        <f>ROUND((H112*G112),2)</f>
        <v>0</v>
      </c>
      <c r="O112">
        <f>rekapitulace!H8</f>
        <v>21</v>
      </c>
      <c r="P112">
        <f>O112/100*I112</f>
        <v>0</v>
      </c>
    </row>
    <row r="113" spans="1:16" ht="13.2" x14ac:dyDescent="0.25">
      <c r="E113" s="13" t="s">
        <v>206</v>
      </c>
    </row>
    <row r="114" spans="1:16" ht="13.2" x14ac:dyDescent="0.25">
      <c r="A114" s="6">
        <v>45</v>
      </c>
      <c r="B114" s="6" t="s">
        <v>44</v>
      </c>
      <c r="C114" s="6" t="s">
        <v>207</v>
      </c>
      <c r="D114" s="6" t="s">
        <v>46</v>
      </c>
      <c r="E114" s="6" t="s">
        <v>208</v>
      </c>
      <c r="F114" s="6" t="s">
        <v>130</v>
      </c>
      <c r="G114" s="8">
        <v>8.15</v>
      </c>
      <c r="H114" s="11"/>
      <c r="I114" s="10">
        <f>ROUND((H114*G114),2)</f>
        <v>0</v>
      </c>
      <c r="O114">
        <f>rekapitulace!H8</f>
        <v>21</v>
      </c>
      <c r="P114">
        <f>O114/100*I114</f>
        <v>0</v>
      </c>
    </row>
    <row r="115" spans="1:16" ht="13.2" x14ac:dyDescent="0.25">
      <c r="E115" s="13" t="s">
        <v>209</v>
      </c>
    </row>
    <row r="116" spans="1:16" ht="12.75" customHeight="1" x14ac:dyDescent="0.25">
      <c r="A116" s="12"/>
      <c r="B116" s="12"/>
      <c r="C116" s="12" t="s">
        <v>37</v>
      </c>
      <c r="D116" s="12"/>
      <c r="E116" s="12" t="s">
        <v>165</v>
      </c>
      <c r="F116" s="12"/>
      <c r="G116" s="12"/>
      <c r="H116" s="12"/>
      <c r="I116" s="12">
        <f>SUM(I86:I115)</f>
        <v>0</v>
      </c>
      <c r="P116">
        <f>ROUND(SUM(P86:P115),2)</f>
        <v>0</v>
      </c>
    </row>
    <row r="118" spans="1:16" ht="12.75" customHeight="1" x14ac:dyDescent="0.25">
      <c r="A118" s="7"/>
      <c r="B118" s="7"/>
      <c r="C118" s="7" t="s">
        <v>39</v>
      </c>
      <c r="D118" s="7"/>
      <c r="E118" s="7" t="s">
        <v>210</v>
      </c>
      <c r="F118" s="7"/>
      <c r="G118" s="9"/>
      <c r="H118" s="7"/>
      <c r="I118" s="9"/>
    </row>
    <row r="119" spans="1:16" ht="26.4" x14ac:dyDescent="0.25">
      <c r="A119" s="6">
        <v>46</v>
      </c>
      <c r="B119" s="6" t="s">
        <v>44</v>
      </c>
      <c r="C119" s="6" t="s">
        <v>211</v>
      </c>
      <c r="D119" s="6" t="s">
        <v>46</v>
      </c>
      <c r="E119" s="6" t="s">
        <v>212</v>
      </c>
      <c r="F119" s="6" t="s">
        <v>130</v>
      </c>
      <c r="G119" s="8">
        <v>32.799999999999997</v>
      </c>
      <c r="H119" s="11"/>
      <c r="I119" s="10">
        <f>ROUND((H119*G119),2)</f>
        <v>0</v>
      </c>
      <c r="O119">
        <f>rekapitulace!H8</f>
        <v>21</v>
      </c>
      <c r="P119">
        <f>O119/100*I119</f>
        <v>0</v>
      </c>
    </row>
    <row r="120" spans="1:16" ht="13.2" x14ac:dyDescent="0.25">
      <c r="E120" s="13" t="s">
        <v>213</v>
      </c>
    </row>
    <row r="121" spans="1:16" ht="12.75" customHeight="1" x14ac:dyDescent="0.25">
      <c r="A121" s="12"/>
      <c r="B121" s="12"/>
      <c r="C121" s="12" t="s">
        <v>39</v>
      </c>
      <c r="D121" s="12"/>
      <c r="E121" s="12" t="s">
        <v>210</v>
      </c>
      <c r="F121" s="12"/>
      <c r="G121" s="12"/>
      <c r="H121" s="12"/>
      <c r="I121" s="12">
        <f>SUM(I119:I120)</f>
        <v>0</v>
      </c>
      <c r="P121">
        <f>ROUND(SUM(P119:P120),2)</f>
        <v>0</v>
      </c>
    </row>
    <row r="123" spans="1:16" ht="12.75" customHeight="1" x14ac:dyDescent="0.25">
      <c r="A123" s="7"/>
      <c r="B123" s="7"/>
      <c r="C123" s="7" t="s">
        <v>40</v>
      </c>
      <c r="D123" s="7"/>
      <c r="E123" s="7" t="s">
        <v>214</v>
      </c>
      <c r="F123" s="7"/>
      <c r="G123" s="9"/>
      <c r="H123" s="7"/>
      <c r="I123" s="9"/>
    </row>
    <row r="124" spans="1:16" ht="26.4" x14ac:dyDescent="0.25">
      <c r="A124" s="6">
        <v>47</v>
      </c>
      <c r="B124" s="6" t="s">
        <v>44</v>
      </c>
      <c r="C124" s="6" t="s">
        <v>215</v>
      </c>
      <c r="D124" s="6" t="s">
        <v>46</v>
      </c>
      <c r="E124" s="6" t="s">
        <v>216</v>
      </c>
      <c r="F124" s="6" t="s">
        <v>95</v>
      </c>
      <c r="G124" s="8">
        <v>57.2</v>
      </c>
      <c r="H124" s="11"/>
      <c r="I124" s="10">
        <f>ROUND((H124*G124),2)</f>
        <v>0</v>
      </c>
      <c r="O124">
        <f>rekapitulace!H8</f>
        <v>21</v>
      </c>
      <c r="P124">
        <f>O124/100*I124</f>
        <v>0</v>
      </c>
    </row>
    <row r="125" spans="1:16" ht="13.2" x14ac:dyDescent="0.25">
      <c r="E125" s="13" t="s">
        <v>217</v>
      </c>
    </row>
    <row r="126" spans="1:16" ht="13.2" x14ac:dyDescent="0.25">
      <c r="A126" s="6">
        <v>48</v>
      </c>
      <c r="B126" s="6" t="s">
        <v>44</v>
      </c>
      <c r="C126" s="6" t="s">
        <v>218</v>
      </c>
      <c r="D126" s="6" t="s">
        <v>46</v>
      </c>
      <c r="E126" s="6" t="s">
        <v>219</v>
      </c>
      <c r="F126" s="6" t="s">
        <v>220</v>
      </c>
      <c r="G126" s="8">
        <v>11</v>
      </c>
      <c r="H126" s="11"/>
      <c r="I126" s="10">
        <f>ROUND((H126*G126),2)</f>
        <v>0</v>
      </c>
      <c r="O126">
        <f>rekapitulace!H8</f>
        <v>21</v>
      </c>
      <c r="P126">
        <f>O126/100*I126</f>
        <v>0</v>
      </c>
    </row>
    <row r="127" spans="1:16" ht="13.2" x14ac:dyDescent="0.25">
      <c r="E127" s="13" t="s">
        <v>221</v>
      </c>
    </row>
    <row r="128" spans="1:16" ht="13.2" x14ac:dyDescent="0.25">
      <c r="A128" s="6">
        <v>49</v>
      </c>
      <c r="B128" s="6" t="s">
        <v>44</v>
      </c>
      <c r="C128" s="6" t="s">
        <v>222</v>
      </c>
      <c r="D128" s="6" t="s">
        <v>46</v>
      </c>
      <c r="E128" s="6" t="s">
        <v>223</v>
      </c>
      <c r="F128" s="6" t="s">
        <v>220</v>
      </c>
      <c r="G128" s="8">
        <v>2</v>
      </c>
      <c r="H128" s="11"/>
      <c r="I128" s="10">
        <f>ROUND((H128*G128),2)</f>
        <v>0</v>
      </c>
      <c r="O128">
        <f>rekapitulace!H8</f>
        <v>21</v>
      </c>
      <c r="P128">
        <f>O128/100*I128</f>
        <v>0</v>
      </c>
    </row>
    <row r="129" spans="1:16" ht="13.2" x14ac:dyDescent="0.25">
      <c r="E129" s="13" t="s">
        <v>224</v>
      </c>
    </row>
    <row r="130" spans="1:16" ht="13.2" x14ac:dyDescent="0.25">
      <c r="A130" s="6">
        <v>50</v>
      </c>
      <c r="B130" s="6" t="s">
        <v>44</v>
      </c>
      <c r="C130" s="6" t="s">
        <v>225</v>
      </c>
      <c r="D130" s="6" t="s">
        <v>46</v>
      </c>
      <c r="E130" s="6" t="s">
        <v>226</v>
      </c>
      <c r="F130" s="6" t="s">
        <v>220</v>
      </c>
      <c r="G130" s="8">
        <v>16</v>
      </c>
      <c r="H130" s="11"/>
      <c r="I130" s="10">
        <f>ROUND((H130*G130),2)</f>
        <v>0</v>
      </c>
      <c r="O130">
        <f>rekapitulace!H8</f>
        <v>21</v>
      </c>
      <c r="P130">
        <f>O130/100*I130</f>
        <v>0</v>
      </c>
    </row>
    <row r="131" spans="1:16" ht="13.2" x14ac:dyDescent="0.25">
      <c r="E131" s="13" t="s">
        <v>227</v>
      </c>
    </row>
    <row r="132" spans="1:16" ht="13.2" x14ac:dyDescent="0.25">
      <c r="A132" s="6">
        <v>51</v>
      </c>
      <c r="B132" s="6" t="s">
        <v>44</v>
      </c>
      <c r="C132" s="6" t="s">
        <v>228</v>
      </c>
      <c r="D132" s="6" t="s">
        <v>46</v>
      </c>
      <c r="E132" s="6" t="s">
        <v>229</v>
      </c>
      <c r="F132" s="6" t="s">
        <v>220</v>
      </c>
      <c r="G132" s="8">
        <v>12</v>
      </c>
      <c r="H132" s="11"/>
      <c r="I132" s="10">
        <f>ROUND((H132*G132),2)</f>
        <v>0</v>
      </c>
      <c r="O132">
        <f>rekapitulace!H8</f>
        <v>21</v>
      </c>
      <c r="P132">
        <f>O132/100*I132</f>
        <v>0</v>
      </c>
    </row>
    <row r="133" spans="1:16" ht="52.8" x14ac:dyDescent="0.25">
      <c r="E133" s="13" t="s">
        <v>230</v>
      </c>
    </row>
    <row r="134" spans="1:16" ht="13.2" x14ac:dyDescent="0.25">
      <c r="A134" s="6">
        <v>52</v>
      </c>
      <c r="B134" s="6" t="s">
        <v>44</v>
      </c>
      <c r="C134" s="6" t="s">
        <v>231</v>
      </c>
      <c r="D134" s="6" t="s">
        <v>46</v>
      </c>
      <c r="E134" s="6" t="s">
        <v>232</v>
      </c>
      <c r="F134" s="6" t="s">
        <v>220</v>
      </c>
      <c r="G134" s="8">
        <v>26</v>
      </c>
      <c r="H134" s="11"/>
      <c r="I134" s="10">
        <f>ROUND((H134*G134),2)</f>
        <v>0</v>
      </c>
      <c r="O134">
        <f>rekapitulace!H8</f>
        <v>21</v>
      </c>
      <c r="P134">
        <f>O134/100*I134</f>
        <v>0</v>
      </c>
    </row>
    <row r="135" spans="1:16" ht="13.2" x14ac:dyDescent="0.25">
      <c r="E135" s="13" t="s">
        <v>233</v>
      </c>
    </row>
    <row r="136" spans="1:16" ht="12.75" customHeight="1" x14ac:dyDescent="0.25">
      <c r="A136" s="12"/>
      <c r="B136" s="12"/>
      <c r="C136" s="12" t="s">
        <v>40</v>
      </c>
      <c r="D136" s="12"/>
      <c r="E136" s="12" t="s">
        <v>214</v>
      </c>
      <c r="F136" s="12"/>
      <c r="G136" s="12"/>
      <c r="H136" s="12"/>
      <c r="I136" s="12">
        <f>SUM(I124:I135)</f>
        <v>0</v>
      </c>
      <c r="P136">
        <f>ROUND(SUM(P124:P135),2)</f>
        <v>0</v>
      </c>
    </row>
    <row r="138" spans="1:16" ht="12.75" customHeight="1" x14ac:dyDescent="0.25">
      <c r="A138" s="7"/>
      <c r="B138" s="7"/>
      <c r="C138" s="7" t="s">
        <v>41</v>
      </c>
      <c r="D138" s="7"/>
      <c r="E138" s="7" t="s">
        <v>234</v>
      </c>
      <c r="F138" s="7"/>
      <c r="G138" s="9"/>
      <c r="H138" s="7"/>
      <c r="I138" s="9"/>
    </row>
    <row r="139" spans="1:16" ht="26.4" x14ac:dyDescent="0.25">
      <c r="A139" s="6">
        <v>53</v>
      </c>
      <c r="B139" s="6" t="s">
        <v>44</v>
      </c>
      <c r="C139" s="6" t="s">
        <v>235</v>
      </c>
      <c r="D139" s="6" t="s">
        <v>46</v>
      </c>
      <c r="E139" s="6" t="s">
        <v>236</v>
      </c>
      <c r="F139" s="6" t="s">
        <v>220</v>
      </c>
      <c r="G139" s="8">
        <v>20</v>
      </c>
      <c r="H139" s="11"/>
      <c r="I139" s="10">
        <f>ROUND((H139*G139),2)</f>
        <v>0</v>
      </c>
      <c r="O139">
        <f>rekapitulace!H8</f>
        <v>21</v>
      </c>
      <c r="P139">
        <f>O139/100*I139</f>
        <v>0</v>
      </c>
    </row>
    <row r="140" spans="1:16" ht="13.2" x14ac:dyDescent="0.25">
      <c r="E140" s="13" t="s">
        <v>237</v>
      </c>
    </row>
    <row r="141" spans="1:16" ht="26.4" x14ac:dyDescent="0.25">
      <c r="A141" s="6">
        <v>54</v>
      </c>
      <c r="B141" s="6" t="s">
        <v>44</v>
      </c>
      <c r="C141" s="6" t="s">
        <v>238</v>
      </c>
      <c r="D141" s="6" t="s">
        <v>46</v>
      </c>
      <c r="E141" s="6" t="s">
        <v>239</v>
      </c>
      <c r="F141" s="6" t="s">
        <v>220</v>
      </c>
      <c r="G141" s="8">
        <v>12</v>
      </c>
      <c r="H141" s="11"/>
      <c r="I141" s="10">
        <f>ROUND((H141*G141),2)</f>
        <v>0</v>
      </c>
      <c r="O141">
        <f>rekapitulace!H8</f>
        <v>21</v>
      </c>
      <c r="P141">
        <f>O141/100*I141</f>
        <v>0</v>
      </c>
    </row>
    <row r="142" spans="1:16" ht="13.2" x14ac:dyDescent="0.25">
      <c r="E142" s="13" t="s">
        <v>240</v>
      </c>
    </row>
    <row r="143" spans="1:16" ht="13.2" x14ac:dyDescent="0.25">
      <c r="A143" s="6">
        <v>55</v>
      </c>
      <c r="B143" s="6" t="s">
        <v>44</v>
      </c>
      <c r="C143" s="6" t="s">
        <v>241</v>
      </c>
      <c r="D143" s="6" t="s">
        <v>46</v>
      </c>
      <c r="E143" s="6" t="s">
        <v>242</v>
      </c>
      <c r="F143" s="6" t="s">
        <v>220</v>
      </c>
      <c r="G143" s="8">
        <v>13</v>
      </c>
      <c r="H143" s="11"/>
      <c r="I143" s="10">
        <f>ROUND((H143*G143),2)</f>
        <v>0</v>
      </c>
      <c r="O143">
        <f>rekapitulace!H8</f>
        <v>21</v>
      </c>
      <c r="P143">
        <f>O143/100*I143</f>
        <v>0</v>
      </c>
    </row>
    <row r="144" spans="1:16" ht="52.8" x14ac:dyDescent="0.25">
      <c r="E144" s="13" t="s">
        <v>243</v>
      </c>
    </row>
    <row r="145" spans="1:16" ht="26.4" x14ac:dyDescent="0.25">
      <c r="A145" s="6">
        <v>56</v>
      </c>
      <c r="B145" s="6" t="s">
        <v>44</v>
      </c>
      <c r="C145" s="6" t="s">
        <v>244</v>
      </c>
      <c r="D145" s="6" t="s">
        <v>46</v>
      </c>
      <c r="E145" s="6" t="s">
        <v>245</v>
      </c>
      <c r="F145" s="6" t="s">
        <v>220</v>
      </c>
      <c r="G145" s="8">
        <v>14</v>
      </c>
      <c r="H145" s="11"/>
      <c r="I145" s="10">
        <f>ROUND((H145*G145),2)</f>
        <v>0</v>
      </c>
      <c r="O145">
        <f>rekapitulace!H8</f>
        <v>21</v>
      </c>
      <c r="P145">
        <f>O145/100*I145</f>
        <v>0</v>
      </c>
    </row>
    <row r="146" spans="1:16" ht="13.2" x14ac:dyDescent="0.25">
      <c r="E146" s="13" t="s">
        <v>246</v>
      </c>
    </row>
    <row r="147" spans="1:16" ht="13.2" x14ac:dyDescent="0.25">
      <c r="A147" s="6">
        <v>57</v>
      </c>
      <c r="B147" s="6" t="s">
        <v>44</v>
      </c>
      <c r="C147" s="6" t="s">
        <v>247</v>
      </c>
      <c r="D147" s="6" t="s">
        <v>46</v>
      </c>
      <c r="E147" s="6" t="s">
        <v>248</v>
      </c>
      <c r="F147" s="6" t="s">
        <v>220</v>
      </c>
      <c r="G147" s="8">
        <v>10</v>
      </c>
      <c r="H147" s="11"/>
      <c r="I147" s="10">
        <f>ROUND((H147*G147),2)</f>
        <v>0</v>
      </c>
      <c r="O147">
        <f>rekapitulace!H8</f>
        <v>21</v>
      </c>
      <c r="P147">
        <f>O147/100*I147</f>
        <v>0</v>
      </c>
    </row>
    <row r="148" spans="1:16" ht="13.2" x14ac:dyDescent="0.25">
      <c r="E148" s="13" t="s">
        <v>249</v>
      </c>
    </row>
    <row r="149" spans="1:16" ht="13.2" x14ac:dyDescent="0.25">
      <c r="A149" s="6">
        <v>58</v>
      </c>
      <c r="B149" s="6" t="s">
        <v>44</v>
      </c>
      <c r="C149" s="6" t="s">
        <v>250</v>
      </c>
      <c r="D149" s="6" t="s">
        <v>46</v>
      </c>
      <c r="E149" s="6" t="s">
        <v>251</v>
      </c>
      <c r="F149" s="6" t="s">
        <v>220</v>
      </c>
      <c r="G149" s="8">
        <v>11</v>
      </c>
      <c r="H149" s="11"/>
      <c r="I149" s="10">
        <f>ROUND((H149*G149),2)</f>
        <v>0</v>
      </c>
      <c r="O149">
        <f>rekapitulace!H8</f>
        <v>21</v>
      </c>
      <c r="P149">
        <f>O149/100*I149</f>
        <v>0</v>
      </c>
    </row>
    <row r="150" spans="1:16" ht="52.8" x14ac:dyDescent="0.25">
      <c r="E150" s="13" t="s">
        <v>252</v>
      </c>
    </row>
    <row r="151" spans="1:16" ht="13.2" x14ac:dyDescent="0.25">
      <c r="A151" s="6">
        <v>59</v>
      </c>
      <c r="B151" s="6" t="s">
        <v>44</v>
      </c>
      <c r="C151" s="6" t="s">
        <v>253</v>
      </c>
      <c r="D151" s="6" t="s">
        <v>46</v>
      </c>
      <c r="E151" s="6" t="s">
        <v>254</v>
      </c>
      <c r="F151" s="6" t="s">
        <v>130</v>
      </c>
      <c r="G151" s="8">
        <v>68.625</v>
      </c>
      <c r="H151" s="11"/>
      <c r="I151" s="10">
        <f>ROUND((H151*G151),2)</f>
        <v>0</v>
      </c>
      <c r="O151">
        <f>rekapitulace!H8</f>
        <v>21</v>
      </c>
      <c r="P151">
        <f>O151/100*I151</f>
        <v>0</v>
      </c>
    </row>
    <row r="152" spans="1:16" ht="79.2" x14ac:dyDescent="0.25">
      <c r="E152" s="13" t="s">
        <v>255</v>
      </c>
    </row>
    <row r="153" spans="1:16" ht="13.2" x14ac:dyDescent="0.25">
      <c r="A153" s="6">
        <v>60</v>
      </c>
      <c r="B153" s="6" t="s">
        <v>44</v>
      </c>
      <c r="C153" s="6" t="s">
        <v>256</v>
      </c>
      <c r="D153" s="6" t="s">
        <v>46</v>
      </c>
      <c r="E153" s="6" t="s">
        <v>257</v>
      </c>
      <c r="F153" s="6" t="s">
        <v>130</v>
      </c>
      <c r="G153" s="8">
        <v>68.625</v>
      </c>
      <c r="H153" s="11"/>
      <c r="I153" s="10">
        <f>ROUND((H153*G153),2)</f>
        <v>0</v>
      </c>
      <c r="O153">
        <f>rekapitulace!H8</f>
        <v>21</v>
      </c>
      <c r="P153">
        <f>O153/100*I153</f>
        <v>0</v>
      </c>
    </row>
    <row r="154" spans="1:16" ht="13.2" x14ac:dyDescent="0.25">
      <c r="E154" s="13" t="s">
        <v>258</v>
      </c>
    </row>
    <row r="155" spans="1:16" ht="13.2" x14ac:dyDescent="0.25">
      <c r="A155" s="6">
        <v>61</v>
      </c>
      <c r="B155" s="6" t="s">
        <v>44</v>
      </c>
      <c r="C155" s="6" t="s">
        <v>259</v>
      </c>
      <c r="D155" s="6" t="s">
        <v>46</v>
      </c>
      <c r="E155" s="6" t="s">
        <v>260</v>
      </c>
      <c r="F155" s="6" t="s">
        <v>220</v>
      </c>
      <c r="G155" s="8">
        <v>18</v>
      </c>
      <c r="H155" s="11"/>
      <c r="I155" s="10">
        <f>ROUND((H155*G155),2)</f>
        <v>0</v>
      </c>
      <c r="O155">
        <f>rekapitulace!H8</f>
        <v>21</v>
      </c>
      <c r="P155">
        <f>O155/100*I155</f>
        <v>0</v>
      </c>
    </row>
    <row r="156" spans="1:16" ht="13.2" x14ac:dyDescent="0.25">
      <c r="E156" s="13" t="s">
        <v>261</v>
      </c>
    </row>
    <row r="157" spans="1:16" ht="26.4" x14ac:dyDescent="0.25">
      <c r="A157" s="6">
        <v>62</v>
      </c>
      <c r="B157" s="6" t="s">
        <v>44</v>
      </c>
      <c r="C157" s="6" t="s">
        <v>262</v>
      </c>
      <c r="D157" s="6" t="s">
        <v>46</v>
      </c>
      <c r="E157" s="6" t="s">
        <v>263</v>
      </c>
      <c r="F157" s="6" t="s">
        <v>95</v>
      </c>
      <c r="G157" s="8">
        <v>371</v>
      </c>
      <c r="H157" s="11"/>
      <c r="I157" s="10">
        <f>ROUND((H157*G157),2)</f>
        <v>0</v>
      </c>
      <c r="O157">
        <f>rekapitulace!H8</f>
        <v>21</v>
      </c>
      <c r="P157">
        <f>O157/100*I157</f>
        <v>0</v>
      </c>
    </row>
    <row r="158" spans="1:16" ht="13.2" x14ac:dyDescent="0.25">
      <c r="E158" s="13" t="s">
        <v>264</v>
      </c>
    </row>
    <row r="159" spans="1:16" ht="26.4" x14ac:dyDescent="0.25">
      <c r="A159" s="6">
        <v>63</v>
      </c>
      <c r="B159" s="6" t="s">
        <v>44</v>
      </c>
      <c r="C159" s="6" t="s">
        <v>265</v>
      </c>
      <c r="D159" s="6" t="s">
        <v>46</v>
      </c>
      <c r="E159" s="6" t="s">
        <v>266</v>
      </c>
      <c r="F159" s="6" t="s">
        <v>95</v>
      </c>
      <c r="G159" s="8">
        <v>1266.3</v>
      </c>
      <c r="H159" s="11"/>
      <c r="I159" s="10">
        <f>ROUND((H159*G159),2)</f>
        <v>0</v>
      </c>
      <c r="O159">
        <f>rekapitulace!H8</f>
        <v>21</v>
      </c>
      <c r="P159">
        <f>O159/100*I159</f>
        <v>0</v>
      </c>
    </row>
    <row r="160" spans="1:16" ht="52.8" x14ac:dyDescent="0.25">
      <c r="E160" s="13" t="s">
        <v>267</v>
      </c>
    </row>
    <row r="161" spans="1:16" ht="13.2" x14ac:dyDescent="0.25">
      <c r="A161" s="6">
        <v>64</v>
      </c>
      <c r="B161" s="6" t="s">
        <v>44</v>
      </c>
      <c r="C161" s="6" t="s">
        <v>268</v>
      </c>
      <c r="D161" s="6" t="s">
        <v>46</v>
      </c>
      <c r="E161" s="6" t="s">
        <v>269</v>
      </c>
      <c r="F161" s="6" t="s">
        <v>95</v>
      </c>
      <c r="G161" s="8">
        <v>262.5</v>
      </c>
      <c r="H161" s="11"/>
      <c r="I161" s="10">
        <f>ROUND((H161*G161),2)</f>
        <v>0</v>
      </c>
      <c r="O161">
        <f>rekapitulace!H8</f>
        <v>21</v>
      </c>
      <c r="P161">
        <f>O161/100*I161</f>
        <v>0</v>
      </c>
    </row>
    <row r="162" spans="1:16" ht="66" x14ac:dyDescent="0.25">
      <c r="E162" s="13" t="s">
        <v>270</v>
      </c>
    </row>
    <row r="163" spans="1:16" ht="13.2" x14ac:dyDescent="0.25">
      <c r="A163" s="6">
        <v>65</v>
      </c>
      <c r="B163" s="6" t="s">
        <v>44</v>
      </c>
      <c r="C163" s="6" t="s">
        <v>271</v>
      </c>
      <c r="D163" s="6" t="s">
        <v>46</v>
      </c>
      <c r="E163" s="6" t="s">
        <v>272</v>
      </c>
      <c r="F163" s="6" t="s">
        <v>95</v>
      </c>
      <c r="G163" s="8">
        <v>145.6</v>
      </c>
      <c r="H163" s="11"/>
      <c r="I163" s="10">
        <f>ROUND((H163*G163),2)</f>
        <v>0</v>
      </c>
      <c r="O163">
        <f>rekapitulace!H8</f>
        <v>21</v>
      </c>
      <c r="P163">
        <f>O163/100*I163</f>
        <v>0</v>
      </c>
    </row>
    <row r="164" spans="1:16" ht="13.2" x14ac:dyDescent="0.25">
      <c r="E164" s="13" t="s">
        <v>273</v>
      </c>
    </row>
    <row r="165" spans="1:16" ht="26.4" x14ac:dyDescent="0.25">
      <c r="A165" s="6">
        <v>66</v>
      </c>
      <c r="B165" s="6" t="s">
        <v>44</v>
      </c>
      <c r="C165" s="6" t="s">
        <v>274</v>
      </c>
      <c r="D165" s="6" t="s">
        <v>46</v>
      </c>
      <c r="E165" s="6" t="s">
        <v>275</v>
      </c>
      <c r="F165" s="6" t="s">
        <v>95</v>
      </c>
      <c r="G165" s="8">
        <v>1637.3</v>
      </c>
      <c r="H165" s="11"/>
      <c r="I165" s="10">
        <f>ROUND((H165*G165),2)</f>
        <v>0</v>
      </c>
      <c r="O165">
        <f>rekapitulace!H8</f>
        <v>21</v>
      </c>
      <c r="P165">
        <f>O165/100*I165</f>
        <v>0</v>
      </c>
    </row>
    <row r="166" spans="1:16" ht="13.2" x14ac:dyDescent="0.25">
      <c r="E166" s="13" t="s">
        <v>276</v>
      </c>
    </row>
    <row r="167" spans="1:16" ht="26.4" x14ac:dyDescent="0.25">
      <c r="A167" s="6">
        <v>67</v>
      </c>
      <c r="B167" s="6" t="s">
        <v>44</v>
      </c>
      <c r="C167" s="6" t="s">
        <v>277</v>
      </c>
      <c r="D167" s="6" t="s">
        <v>46</v>
      </c>
      <c r="E167" s="6" t="s">
        <v>278</v>
      </c>
      <c r="F167" s="6" t="s">
        <v>95</v>
      </c>
      <c r="G167" s="8">
        <v>262.5</v>
      </c>
      <c r="H167" s="11"/>
      <c r="I167" s="10">
        <f>ROUND((H167*G167),2)</f>
        <v>0</v>
      </c>
      <c r="O167">
        <f>rekapitulace!H8</f>
        <v>21</v>
      </c>
      <c r="P167">
        <f>O167/100*I167</f>
        <v>0</v>
      </c>
    </row>
    <row r="168" spans="1:16" ht="13.2" x14ac:dyDescent="0.25">
      <c r="E168" s="13" t="s">
        <v>279</v>
      </c>
    </row>
    <row r="169" spans="1:16" ht="26.4" x14ac:dyDescent="0.25">
      <c r="A169" s="6">
        <v>68</v>
      </c>
      <c r="B169" s="6" t="s">
        <v>44</v>
      </c>
      <c r="C169" s="6" t="s">
        <v>280</v>
      </c>
      <c r="D169" s="6" t="s">
        <v>46</v>
      </c>
      <c r="E169" s="6" t="s">
        <v>281</v>
      </c>
      <c r="F169" s="6" t="s">
        <v>95</v>
      </c>
      <c r="G169" s="8">
        <v>145.6</v>
      </c>
      <c r="H169" s="11"/>
      <c r="I169" s="10">
        <f>ROUND((H169*G169),2)</f>
        <v>0</v>
      </c>
      <c r="O169">
        <f>rekapitulace!H8</f>
        <v>21</v>
      </c>
      <c r="P169">
        <f>O169/100*I169</f>
        <v>0</v>
      </c>
    </row>
    <row r="170" spans="1:16" ht="13.2" x14ac:dyDescent="0.25">
      <c r="E170" s="13" t="s">
        <v>282</v>
      </c>
    </row>
    <row r="171" spans="1:16" ht="13.2" x14ac:dyDescent="0.25">
      <c r="A171" s="6">
        <v>69</v>
      </c>
      <c r="B171" s="6" t="s">
        <v>44</v>
      </c>
      <c r="C171" s="6" t="s">
        <v>283</v>
      </c>
      <c r="D171" s="6" t="s">
        <v>46</v>
      </c>
      <c r="E171" s="6" t="s">
        <v>284</v>
      </c>
      <c r="F171" s="6" t="s">
        <v>95</v>
      </c>
      <c r="G171" s="8">
        <v>7</v>
      </c>
      <c r="H171" s="11"/>
      <c r="I171" s="10">
        <f>ROUND((H171*G171),2)</f>
        <v>0</v>
      </c>
      <c r="O171">
        <f>rekapitulace!H8</f>
        <v>21</v>
      </c>
      <c r="P171">
        <f>O171/100*I171</f>
        <v>0</v>
      </c>
    </row>
    <row r="172" spans="1:16" ht="13.2" x14ac:dyDescent="0.25">
      <c r="E172" s="13" t="s">
        <v>285</v>
      </c>
    </row>
    <row r="173" spans="1:16" ht="26.4" x14ac:dyDescent="0.25">
      <c r="A173" s="6">
        <v>70</v>
      </c>
      <c r="B173" s="6" t="s">
        <v>44</v>
      </c>
      <c r="C173" s="6" t="s">
        <v>286</v>
      </c>
      <c r="D173" s="6" t="s">
        <v>46</v>
      </c>
      <c r="E173" s="6" t="s">
        <v>287</v>
      </c>
      <c r="F173" s="6" t="s">
        <v>220</v>
      </c>
      <c r="G173" s="8">
        <v>8</v>
      </c>
      <c r="H173" s="11"/>
      <c r="I173" s="10">
        <f>ROUND((H173*G173),2)</f>
        <v>0</v>
      </c>
      <c r="O173">
        <f>rekapitulace!H8</f>
        <v>21</v>
      </c>
      <c r="P173">
        <f>O173/100*I173</f>
        <v>0</v>
      </c>
    </row>
    <row r="174" spans="1:16" ht="13.2" x14ac:dyDescent="0.25">
      <c r="E174" s="13" t="s">
        <v>288</v>
      </c>
    </row>
    <row r="175" spans="1:16" ht="12.75" customHeight="1" x14ac:dyDescent="0.25">
      <c r="A175" s="12"/>
      <c r="B175" s="12"/>
      <c r="C175" s="12" t="s">
        <v>41</v>
      </c>
      <c r="D175" s="12"/>
      <c r="E175" s="12" t="s">
        <v>234</v>
      </c>
      <c r="F175" s="12"/>
      <c r="G175" s="12"/>
      <c r="H175" s="12"/>
      <c r="I175" s="12">
        <f>SUM(I139:I174)</f>
        <v>0</v>
      </c>
      <c r="P175">
        <f>ROUND(SUM(P139:P174),2)</f>
        <v>0</v>
      </c>
    </row>
    <row r="177" spans="1:16" ht="12.75" customHeight="1" x14ac:dyDescent="0.25">
      <c r="A177" s="12"/>
      <c r="B177" s="12"/>
      <c r="C177" s="12"/>
      <c r="D177" s="12"/>
      <c r="E177" s="12" t="s">
        <v>56</v>
      </c>
      <c r="F177" s="12"/>
      <c r="G177" s="12"/>
      <c r="H177" s="12"/>
      <c r="I177" s="12">
        <f>+I21+I66+I71+I76+I83+I116+I121+I136+I175</f>
        <v>0</v>
      </c>
      <c r="P177">
        <f>+P21+P66+P71+P76+P83+P116+P121+P136+P175</f>
        <v>0</v>
      </c>
    </row>
    <row r="179" spans="1:16" ht="12.75" customHeight="1" x14ac:dyDescent="0.25">
      <c r="A179" s="7" t="s">
        <v>57</v>
      </c>
      <c r="B179" s="7"/>
      <c r="C179" s="7"/>
      <c r="D179" s="7"/>
      <c r="E179" s="7"/>
      <c r="F179" s="7"/>
      <c r="G179" s="7"/>
      <c r="H179" s="7"/>
      <c r="I179" s="7"/>
    </row>
    <row r="180" spans="1:16" ht="12.75" customHeight="1" x14ac:dyDescent="0.25">
      <c r="A180" s="7"/>
      <c r="B180" s="7"/>
      <c r="C180" s="7"/>
      <c r="D180" s="7"/>
      <c r="E180" s="7" t="s">
        <v>58</v>
      </c>
      <c r="F180" s="7"/>
      <c r="G180" s="7"/>
      <c r="H180" s="7"/>
      <c r="I180" s="7"/>
    </row>
    <row r="181" spans="1:16" ht="12.75" customHeight="1" x14ac:dyDescent="0.25">
      <c r="A181" s="12"/>
      <c r="B181" s="12"/>
      <c r="C181" s="12"/>
      <c r="D181" s="12"/>
      <c r="E181" s="12" t="s">
        <v>59</v>
      </c>
      <c r="F181" s="12"/>
      <c r="G181" s="12"/>
      <c r="H181" s="12"/>
      <c r="I181" s="12">
        <v>0</v>
      </c>
      <c r="P181">
        <v>0</v>
      </c>
    </row>
    <row r="182" spans="1:16" ht="12.75" customHeight="1" x14ac:dyDescent="0.25">
      <c r="A182" s="12"/>
      <c r="B182" s="12"/>
      <c r="C182" s="12"/>
      <c r="D182" s="12"/>
      <c r="E182" s="12" t="s">
        <v>60</v>
      </c>
      <c r="F182" s="12"/>
      <c r="G182" s="12"/>
      <c r="H182" s="12"/>
      <c r="I182" s="12"/>
    </row>
    <row r="183" spans="1:16" ht="12.75" customHeight="1" x14ac:dyDescent="0.25">
      <c r="A183" s="12"/>
      <c r="B183" s="12"/>
      <c r="C183" s="12"/>
      <c r="D183" s="12"/>
      <c r="E183" s="12" t="s">
        <v>61</v>
      </c>
      <c r="F183" s="12"/>
      <c r="G183" s="12"/>
      <c r="H183" s="12"/>
      <c r="I183" s="12">
        <v>0</v>
      </c>
      <c r="P183">
        <v>0</v>
      </c>
    </row>
    <row r="184" spans="1:16" ht="12.75" customHeight="1" x14ac:dyDescent="0.25">
      <c r="A184" s="12"/>
      <c r="B184" s="12"/>
      <c r="C184" s="12"/>
      <c r="D184" s="12"/>
      <c r="E184" s="12" t="s">
        <v>62</v>
      </c>
      <c r="F184" s="12"/>
      <c r="G184" s="12"/>
      <c r="H184" s="12"/>
      <c r="I184" s="12">
        <f>I181+I183</f>
        <v>0</v>
      </c>
      <c r="P184">
        <f>P181+P183</f>
        <v>0</v>
      </c>
    </row>
    <row r="186" spans="1:16" ht="12.75" customHeight="1" x14ac:dyDescent="0.25">
      <c r="A186" s="12"/>
      <c r="B186" s="12"/>
      <c r="C186" s="12"/>
      <c r="D186" s="12"/>
      <c r="E186" s="12" t="s">
        <v>62</v>
      </c>
      <c r="F186" s="12"/>
      <c r="G186" s="12"/>
      <c r="H186" s="12"/>
      <c r="I186" s="12">
        <f>I177+I184</f>
        <v>0</v>
      </c>
      <c r="P186">
        <f>P177+P184</f>
        <v>0</v>
      </c>
    </row>
  </sheetData>
  <sheetProtection formatColumns="0"/>
  <mergeCells count="8">
    <mergeCell ref="F8:F9"/>
    <mergeCell ref="G8:G9"/>
    <mergeCell ref="H8:I8"/>
    <mergeCell ref="A8:A9"/>
    <mergeCell ref="B8:B9"/>
    <mergeCell ref="C8:C9"/>
    <mergeCell ref="D8:D9"/>
    <mergeCell ref="E8:E9"/>
  </mergeCells>
  <pageMargins left="0.75" right="0.75" top="1" bottom="1" header="0.5" footer="0.5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3"/>
  <sheetViews>
    <sheetView workbookViewId="0">
      <pane ySplit="10" topLeftCell="A11" activePane="bottomLeft" state="frozen"/>
      <selection pane="bottomLeft" activeCell="A11" sqref="A11"/>
    </sheetView>
  </sheetViews>
  <sheetFormatPr defaultColWidth="9.109375" defaultRowHeight="12.75" customHeight="1" x14ac:dyDescent="0.25"/>
  <cols>
    <col min="1" max="1" width="6.6640625" customWidth="1"/>
    <col min="2" max="2" width="20.6640625" customWidth="1"/>
    <col min="3" max="3" width="15.6640625" customWidth="1"/>
    <col min="4" max="4" width="12.6640625" customWidth="1"/>
    <col min="5" max="5" width="75.6640625" customWidth="1"/>
    <col min="6" max="6" width="9.6640625" customWidth="1"/>
    <col min="7" max="7" width="12.6640625" customWidth="1"/>
    <col min="8" max="9" width="14.6640625" customWidth="1"/>
    <col min="15" max="16" width="9.109375" hidden="1" customWidth="1"/>
  </cols>
  <sheetData>
    <row r="1" spans="1:16" ht="12.75" customHeight="1" x14ac:dyDescent="0.25">
      <c r="A1" s="5" t="s">
        <v>13</v>
      </c>
    </row>
    <row r="2" spans="1:16" ht="12.75" customHeight="1" x14ac:dyDescent="0.25">
      <c r="C2" s="1" t="s">
        <v>14</v>
      </c>
    </row>
    <row r="4" spans="1:16" ht="12.75" customHeight="1" x14ac:dyDescent="0.25">
      <c r="A4" t="s">
        <v>15</v>
      </c>
      <c r="C4" s="5" t="s">
        <v>18</v>
      </c>
      <c r="D4" s="5"/>
      <c r="E4" s="5" t="s">
        <v>19</v>
      </c>
    </row>
    <row r="5" spans="1:16" ht="12.75" customHeight="1" x14ac:dyDescent="0.25">
      <c r="A5" t="s">
        <v>16</v>
      </c>
      <c r="C5" s="5" t="s">
        <v>289</v>
      </c>
      <c r="D5" s="5"/>
      <c r="E5" s="5" t="s">
        <v>290</v>
      </c>
    </row>
    <row r="6" spans="1:16" ht="12.75" customHeight="1" x14ac:dyDescent="0.25">
      <c r="A6" t="s">
        <v>17</v>
      </c>
      <c r="C6" s="5" t="s">
        <v>289</v>
      </c>
      <c r="D6" s="5"/>
      <c r="E6" s="5" t="s">
        <v>290</v>
      </c>
    </row>
    <row r="7" spans="1:16" ht="12.75" customHeight="1" x14ac:dyDescent="0.25">
      <c r="C7" s="5"/>
      <c r="D7" s="5"/>
      <c r="E7" s="5"/>
    </row>
    <row r="8" spans="1:16" ht="12.75" customHeight="1" x14ac:dyDescent="0.25">
      <c r="A8" s="14" t="s">
        <v>22</v>
      </c>
      <c r="B8" s="14" t="s">
        <v>24</v>
      </c>
      <c r="C8" s="14" t="s">
        <v>25</v>
      </c>
      <c r="D8" s="14" t="s">
        <v>26</v>
      </c>
      <c r="E8" s="14" t="s">
        <v>27</v>
      </c>
      <c r="F8" s="14" t="s">
        <v>28</v>
      </c>
      <c r="G8" s="14" t="s">
        <v>29</v>
      </c>
      <c r="H8" s="14" t="s">
        <v>30</v>
      </c>
      <c r="I8" s="14"/>
      <c r="O8" t="s">
        <v>33</v>
      </c>
      <c r="P8" t="s">
        <v>11</v>
      </c>
    </row>
    <row r="9" spans="1:16" ht="13.8" x14ac:dyDescent="0.25">
      <c r="A9" s="14"/>
      <c r="B9" s="14"/>
      <c r="C9" s="14"/>
      <c r="D9" s="14"/>
      <c r="E9" s="14"/>
      <c r="F9" s="14"/>
      <c r="G9" s="14"/>
      <c r="H9" s="4" t="s">
        <v>31</v>
      </c>
      <c r="I9" s="4" t="s">
        <v>32</v>
      </c>
      <c r="O9" t="s">
        <v>11</v>
      </c>
    </row>
    <row r="10" spans="1:16" ht="13.8" x14ac:dyDescent="0.25">
      <c r="A10" s="4" t="s">
        <v>23</v>
      </c>
      <c r="B10" s="4" t="s">
        <v>34</v>
      </c>
      <c r="C10" s="4" t="s">
        <v>35</v>
      </c>
      <c r="D10" s="4" t="s">
        <v>36</v>
      </c>
      <c r="E10" s="4" t="s">
        <v>37</v>
      </c>
      <c r="F10" s="4" t="s">
        <v>38</v>
      </c>
      <c r="G10" s="4" t="s">
        <v>39</v>
      </c>
      <c r="H10" s="4" t="s">
        <v>40</v>
      </c>
      <c r="I10" s="4" t="s">
        <v>41</v>
      </c>
    </row>
    <row r="11" spans="1:16" ht="12.75" customHeight="1" x14ac:dyDescent="0.25">
      <c r="A11" s="7"/>
      <c r="B11" s="7"/>
      <c r="C11" s="7" t="s">
        <v>43</v>
      </c>
      <c r="D11" s="7"/>
      <c r="E11" s="7" t="s">
        <v>42</v>
      </c>
      <c r="F11" s="7"/>
      <c r="G11" s="9"/>
      <c r="H11" s="7"/>
      <c r="I11" s="9"/>
    </row>
    <row r="12" spans="1:16" ht="26.4" x14ac:dyDescent="0.25">
      <c r="A12" s="6">
        <v>1</v>
      </c>
      <c r="B12" s="6" t="s">
        <v>44</v>
      </c>
      <c r="C12" s="6" t="s">
        <v>65</v>
      </c>
      <c r="D12" s="6" t="s">
        <v>66</v>
      </c>
      <c r="E12" s="6" t="s">
        <v>67</v>
      </c>
      <c r="F12" s="6" t="s">
        <v>68</v>
      </c>
      <c r="G12" s="8">
        <v>583.91999999999996</v>
      </c>
      <c r="H12" s="11"/>
      <c r="I12" s="10">
        <f>ROUND((H12*G12),2)</f>
        <v>0</v>
      </c>
      <c r="O12">
        <f>rekapitulace!H8</f>
        <v>21</v>
      </c>
      <c r="P12">
        <f>O12/100*I12</f>
        <v>0</v>
      </c>
    </row>
    <row r="13" spans="1:16" ht="13.2" x14ac:dyDescent="0.25">
      <c r="E13" s="13" t="s">
        <v>291</v>
      </c>
    </row>
    <row r="14" spans="1:16" ht="26.4" x14ac:dyDescent="0.25">
      <c r="A14" s="6">
        <v>2</v>
      </c>
      <c r="B14" s="6" t="s">
        <v>44</v>
      </c>
      <c r="C14" s="6" t="s">
        <v>70</v>
      </c>
      <c r="D14" s="6" t="s">
        <v>71</v>
      </c>
      <c r="E14" s="6" t="s">
        <v>72</v>
      </c>
      <c r="F14" s="6" t="s">
        <v>73</v>
      </c>
      <c r="G14" s="8">
        <v>23.268000000000001</v>
      </c>
      <c r="H14" s="11"/>
      <c r="I14" s="10">
        <f>ROUND((H14*G14),2)</f>
        <v>0</v>
      </c>
      <c r="O14">
        <f>rekapitulace!H8</f>
        <v>21</v>
      </c>
      <c r="P14">
        <f>O14/100*I14</f>
        <v>0</v>
      </c>
    </row>
    <row r="15" spans="1:16" ht="13.2" x14ac:dyDescent="0.25">
      <c r="E15" s="13" t="s">
        <v>292</v>
      </c>
    </row>
    <row r="16" spans="1:16" ht="26.4" x14ac:dyDescent="0.25">
      <c r="A16" s="6">
        <v>3</v>
      </c>
      <c r="B16" s="6" t="s">
        <v>44</v>
      </c>
      <c r="C16" s="6" t="s">
        <v>70</v>
      </c>
      <c r="D16" s="6" t="s">
        <v>75</v>
      </c>
      <c r="E16" s="6" t="s">
        <v>76</v>
      </c>
      <c r="F16" s="6" t="s">
        <v>73</v>
      </c>
      <c r="G16" s="8">
        <v>35.656999999999996</v>
      </c>
      <c r="H16" s="11"/>
      <c r="I16" s="10">
        <f>ROUND((H16*G16),2)</f>
        <v>0</v>
      </c>
      <c r="O16">
        <f>rekapitulace!H8</f>
        <v>21</v>
      </c>
      <c r="P16">
        <f>O16/100*I16</f>
        <v>0</v>
      </c>
    </row>
    <row r="17" spans="1:16" ht="92.4" x14ac:dyDescent="0.25">
      <c r="E17" s="13" t="s">
        <v>293</v>
      </c>
    </row>
    <row r="18" spans="1:16" ht="26.4" x14ac:dyDescent="0.25">
      <c r="A18" s="6">
        <v>4</v>
      </c>
      <c r="B18" s="6" t="s">
        <v>44</v>
      </c>
      <c r="C18" s="6" t="s">
        <v>78</v>
      </c>
      <c r="D18" s="6" t="s">
        <v>46</v>
      </c>
      <c r="E18" s="6" t="s">
        <v>79</v>
      </c>
      <c r="F18" s="6" t="s">
        <v>68</v>
      </c>
      <c r="G18" s="8">
        <v>26.594999999999999</v>
      </c>
      <c r="H18" s="11"/>
      <c r="I18" s="10">
        <f>ROUND((H18*G18),2)</f>
        <v>0</v>
      </c>
      <c r="O18">
        <f>rekapitulace!H8</f>
        <v>21</v>
      </c>
      <c r="P18">
        <f>O18/100*I18</f>
        <v>0</v>
      </c>
    </row>
    <row r="19" spans="1:16" ht="26.4" x14ac:dyDescent="0.25">
      <c r="E19" s="13" t="s">
        <v>294</v>
      </c>
    </row>
    <row r="20" spans="1:16" ht="12.75" customHeight="1" x14ac:dyDescent="0.25">
      <c r="A20" s="12"/>
      <c r="B20" s="12"/>
      <c r="C20" s="12" t="s">
        <v>43</v>
      </c>
      <c r="D20" s="12"/>
      <c r="E20" s="12" t="s">
        <v>42</v>
      </c>
      <c r="F20" s="12"/>
      <c r="G20" s="12"/>
      <c r="H20" s="12"/>
      <c r="I20" s="12">
        <f>SUM(I12:I19)</f>
        <v>0</v>
      </c>
      <c r="P20">
        <f>ROUND(SUM(P12:P19),2)</f>
        <v>0</v>
      </c>
    </row>
    <row r="22" spans="1:16" ht="12.75" customHeight="1" x14ac:dyDescent="0.25">
      <c r="A22" s="7"/>
      <c r="B22" s="7"/>
      <c r="C22" s="7" t="s">
        <v>23</v>
      </c>
      <c r="D22" s="7"/>
      <c r="E22" s="7" t="s">
        <v>83</v>
      </c>
      <c r="F22" s="7"/>
      <c r="G22" s="9"/>
      <c r="H22" s="7"/>
      <c r="I22" s="9"/>
    </row>
    <row r="23" spans="1:16" ht="26.4" x14ac:dyDescent="0.25">
      <c r="A23" s="6">
        <v>5</v>
      </c>
      <c r="B23" s="6" t="s">
        <v>44</v>
      </c>
      <c r="C23" s="6" t="s">
        <v>84</v>
      </c>
      <c r="D23" s="6" t="s">
        <v>46</v>
      </c>
      <c r="E23" s="6" t="s">
        <v>85</v>
      </c>
      <c r="F23" s="6" t="s">
        <v>68</v>
      </c>
      <c r="G23" s="8">
        <v>9.6950000000000003</v>
      </c>
      <c r="H23" s="11"/>
      <c r="I23" s="10">
        <f>ROUND((H23*G23),2)</f>
        <v>0</v>
      </c>
      <c r="O23">
        <f>rekapitulace!H8</f>
        <v>21</v>
      </c>
      <c r="P23">
        <f>O23/100*I23</f>
        <v>0</v>
      </c>
    </row>
    <row r="24" spans="1:16" ht="13.2" x14ac:dyDescent="0.25">
      <c r="E24" s="13" t="s">
        <v>295</v>
      </c>
    </row>
    <row r="25" spans="1:16" ht="26.4" x14ac:dyDescent="0.25">
      <c r="A25" s="6">
        <v>6</v>
      </c>
      <c r="B25" s="6" t="s">
        <v>44</v>
      </c>
      <c r="C25" s="6" t="s">
        <v>87</v>
      </c>
      <c r="D25" s="6" t="s">
        <v>46</v>
      </c>
      <c r="E25" s="6" t="s">
        <v>88</v>
      </c>
      <c r="F25" s="6" t="s">
        <v>68</v>
      </c>
      <c r="G25" s="8">
        <v>1.3260000000000001</v>
      </c>
      <c r="H25" s="11"/>
      <c r="I25" s="10">
        <f>ROUND((H25*G25),2)</f>
        <v>0</v>
      </c>
      <c r="O25">
        <f>rekapitulace!H8</f>
        <v>21</v>
      </c>
      <c r="P25">
        <f>O25/100*I25</f>
        <v>0</v>
      </c>
    </row>
    <row r="26" spans="1:16" ht="13.2" x14ac:dyDescent="0.25">
      <c r="E26" s="13" t="s">
        <v>296</v>
      </c>
    </row>
    <row r="27" spans="1:16" ht="26.4" x14ac:dyDescent="0.25">
      <c r="A27" s="6">
        <v>7</v>
      </c>
      <c r="B27" s="6" t="s">
        <v>44</v>
      </c>
      <c r="C27" s="6" t="s">
        <v>90</v>
      </c>
      <c r="D27" s="6" t="s">
        <v>46</v>
      </c>
      <c r="E27" s="6" t="s">
        <v>91</v>
      </c>
      <c r="F27" s="6" t="s">
        <v>68</v>
      </c>
      <c r="G27" s="8">
        <v>127.2</v>
      </c>
      <c r="H27" s="11"/>
      <c r="I27" s="10">
        <f>ROUND((H27*G27),2)</f>
        <v>0</v>
      </c>
      <c r="O27">
        <f>rekapitulace!H8</f>
        <v>21</v>
      </c>
      <c r="P27">
        <f>O27/100*I27</f>
        <v>0</v>
      </c>
    </row>
    <row r="28" spans="1:16" ht="13.2" x14ac:dyDescent="0.25">
      <c r="E28" s="13" t="s">
        <v>297</v>
      </c>
    </row>
    <row r="29" spans="1:16" ht="26.4" x14ac:dyDescent="0.25">
      <c r="A29" s="6">
        <v>8</v>
      </c>
      <c r="B29" s="6" t="s">
        <v>44</v>
      </c>
      <c r="C29" s="6" t="s">
        <v>298</v>
      </c>
      <c r="D29" s="6" t="s">
        <v>46</v>
      </c>
      <c r="E29" s="6" t="s">
        <v>299</v>
      </c>
      <c r="F29" s="6" t="s">
        <v>68</v>
      </c>
      <c r="G29" s="8">
        <v>22.4</v>
      </c>
      <c r="H29" s="11"/>
      <c r="I29" s="10">
        <f>ROUND((H29*G29),2)</f>
        <v>0</v>
      </c>
      <c r="O29">
        <f>rekapitulace!H8</f>
        <v>21</v>
      </c>
      <c r="P29">
        <f>O29/100*I29</f>
        <v>0</v>
      </c>
    </row>
    <row r="30" spans="1:16" ht="13.2" x14ac:dyDescent="0.25">
      <c r="E30" s="13" t="s">
        <v>300</v>
      </c>
    </row>
    <row r="31" spans="1:16" ht="26.4" x14ac:dyDescent="0.25">
      <c r="A31" s="6">
        <v>9</v>
      </c>
      <c r="B31" s="6" t="s">
        <v>44</v>
      </c>
      <c r="C31" s="6" t="s">
        <v>93</v>
      </c>
      <c r="D31" s="6" t="s">
        <v>46</v>
      </c>
      <c r="E31" s="6" t="s">
        <v>94</v>
      </c>
      <c r="F31" s="6" t="s">
        <v>95</v>
      </c>
      <c r="G31" s="8">
        <v>24.9</v>
      </c>
      <c r="H31" s="11"/>
      <c r="I31" s="10">
        <f>ROUND((H31*G31),2)</f>
        <v>0</v>
      </c>
      <c r="O31">
        <f>rekapitulace!H8</f>
        <v>21</v>
      </c>
      <c r="P31">
        <f>O31/100*I31</f>
        <v>0</v>
      </c>
    </row>
    <row r="32" spans="1:16" ht="13.2" x14ac:dyDescent="0.25">
      <c r="E32" s="13" t="s">
        <v>301</v>
      </c>
    </row>
    <row r="33" spans="1:16" ht="26.4" x14ac:dyDescent="0.25">
      <c r="A33" s="6">
        <v>10</v>
      </c>
      <c r="B33" s="6" t="s">
        <v>44</v>
      </c>
      <c r="C33" s="6" t="s">
        <v>97</v>
      </c>
      <c r="D33" s="6" t="s">
        <v>46</v>
      </c>
      <c r="E33" s="6" t="s">
        <v>98</v>
      </c>
      <c r="F33" s="6" t="s">
        <v>95</v>
      </c>
      <c r="G33" s="8">
        <v>123.3</v>
      </c>
      <c r="H33" s="11"/>
      <c r="I33" s="10">
        <f>ROUND((H33*G33),2)</f>
        <v>0</v>
      </c>
      <c r="O33">
        <f>rekapitulace!H8</f>
        <v>21</v>
      </c>
      <c r="P33">
        <f>O33/100*I33</f>
        <v>0</v>
      </c>
    </row>
    <row r="34" spans="1:16" ht="13.2" x14ac:dyDescent="0.25">
      <c r="E34" s="13" t="s">
        <v>302</v>
      </c>
    </row>
    <row r="35" spans="1:16" ht="26.4" x14ac:dyDescent="0.25">
      <c r="A35" s="6">
        <v>11</v>
      </c>
      <c r="B35" s="6" t="s">
        <v>44</v>
      </c>
      <c r="C35" s="6" t="s">
        <v>100</v>
      </c>
      <c r="D35" s="6" t="s">
        <v>46</v>
      </c>
      <c r="E35" s="6" t="s">
        <v>101</v>
      </c>
      <c r="F35" s="6" t="s">
        <v>68</v>
      </c>
      <c r="G35" s="8">
        <v>39.896000000000001</v>
      </c>
      <c r="H35" s="11"/>
      <c r="I35" s="10">
        <f>ROUND((H35*G35),2)</f>
        <v>0</v>
      </c>
      <c r="O35">
        <f>rekapitulace!H8</f>
        <v>21</v>
      </c>
      <c r="P35">
        <f>O35/100*I35</f>
        <v>0</v>
      </c>
    </row>
    <row r="36" spans="1:16" ht="13.2" x14ac:dyDescent="0.25">
      <c r="E36" s="13" t="s">
        <v>303</v>
      </c>
    </row>
    <row r="37" spans="1:16" ht="26.4" x14ac:dyDescent="0.25">
      <c r="A37" s="6">
        <v>12</v>
      </c>
      <c r="B37" s="6" t="s">
        <v>44</v>
      </c>
      <c r="C37" s="6" t="s">
        <v>103</v>
      </c>
      <c r="D37" s="6" t="s">
        <v>46</v>
      </c>
      <c r="E37" s="6" t="s">
        <v>104</v>
      </c>
      <c r="F37" s="6" t="s">
        <v>95</v>
      </c>
      <c r="G37" s="8">
        <v>210.5</v>
      </c>
      <c r="H37" s="11"/>
      <c r="I37" s="10">
        <f>ROUND((H37*G37),2)</f>
        <v>0</v>
      </c>
      <c r="O37">
        <f>rekapitulace!H8</f>
        <v>21</v>
      </c>
      <c r="P37">
        <f>O37/100*I37</f>
        <v>0</v>
      </c>
    </row>
    <row r="38" spans="1:16" ht="13.2" x14ac:dyDescent="0.25">
      <c r="E38" s="13" t="s">
        <v>304</v>
      </c>
    </row>
    <row r="39" spans="1:16" ht="26.4" x14ac:dyDescent="0.25">
      <c r="A39" s="6">
        <v>13</v>
      </c>
      <c r="B39" s="6" t="s">
        <v>44</v>
      </c>
      <c r="C39" s="6" t="s">
        <v>106</v>
      </c>
      <c r="D39" s="6" t="s">
        <v>107</v>
      </c>
      <c r="E39" s="6" t="s">
        <v>108</v>
      </c>
      <c r="F39" s="6" t="s">
        <v>68</v>
      </c>
      <c r="G39" s="8">
        <v>556.20000000000005</v>
      </c>
      <c r="H39" s="11"/>
      <c r="I39" s="10">
        <f>ROUND((H39*G39),2)</f>
        <v>0</v>
      </c>
      <c r="O39">
        <f>rekapitulace!H8</f>
        <v>21</v>
      </c>
      <c r="P39">
        <f>O39/100*I39</f>
        <v>0</v>
      </c>
    </row>
    <row r="40" spans="1:16" ht="13.2" x14ac:dyDescent="0.25">
      <c r="E40" s="13" t="s">
        <v>305</v>
      </c>
    </row>
    <row r="41" spans="1:16" ht="26.4" x14ac:dyDescent="0.25">
      <c r="A41" s="6">
        <v>14</v>
      </c>
      <c r="B41" s="6" t="s">
        <v>44</v>
      </c>
      <c r="C41" s="6" t="s">
        <v>110</v>
      </c>
      <c r="D41" s="6" t="s">
        <v>107</v>
      </c>
      <c r="E41" s="6" t="s">
        <v>111</v>
      </c>
      <c r="F41" s="6" t="s">
        <v>68</v>
      </c>
      <c r="G41" s="8">
        <v>27.72</v>
      </c>
      <c r="H41" s="11"/>
      <c r="I41" s="10">
        <f>ROUND((H41*G41),2)</f>
        <v>0</v>
      </c>
      <c r="O41">
        <f>rekapitulace!H8</f>
        <v>21</v>
      </c>
      <c r="P41">
        <f>O41/100*I41</f>
        <v>0</v>
      </c>
    </row>
    <row r="42" spans="1:16" ht="13.2" x14ac:dyDescent="0.25">
      <c r="E42" s="13" t="s">
        <v>306</v>
      </c>
    </row>
    <row r="43" spans="1:16" ht="13.2" x14ac:dyDescent="0.25">
      <c r="A43" s="6">
        <v>15</v>
      </c>
      <c r="B43" s="6" t="s">
        <v>44</v>
      </c>
      <c r="C43" s="6" t="s">
        <v>113</v>
      </c>
      <c r="D43" s="6" t="s">
        <v>46</v>
      </c>
      <c r="E43" s="6" t="s">
        <v>114</v>
      </c>
      <c r="F43" s="6" t="s">
        <v>68</v>
      </c>
      <c r="G43" s="8">
        <v>0.9</v>
      </c>
      <c r="H43" s="11"/>
      <c r="I43" s="10">
        <f>ROUND((H43*G43),2)</f>
        <v>0</v>
      </c>
      <c r="O43">
        <f>rekapitulace!H8</f>
        <v>21</v>
      </c>
      <c r="P43">
        <f>O43/100*I43</f>
        <v>0</v>
      </c>
    </row>
    <row r="44" spans="1:16" ht="13.2" x14ac:dyDescent="0.25">
      <c r="E44" s="13" t="s">
        <v>307</v>
      </c>
    </row>
    <row r="45" spans="1:16" ht="13.2" x14ac:dyDescent="0.25">
      <c r="A45" s="6">
        <v>16</v>
      </c>
      <c r="B45" s="6" t="s">
        <v>44</v>
      </c>
      <c r="C45" s="6" t="s">
        <v>116</v>
      </c>
      <c r="D45" s="6" t="s">
        <v>46</v>
      </c>
      <c r="E45" s="6" t="s">
        <v>117</v>
      </c>
      <c r="F45" s="6" t="s">
        <v>68</v>
      </c>
      <c r="G45" s="8">
        <v>583.91999999999996</v>
      </c>
      <c r="H45" s="11"/>
      <c r="I45" s="10">
        <f>ROUND((H45*G45),2)</f>
        <v>0</v>
      </c>
      <c r="O45">
        <f>rekapitulace!H8</f>
        <v>21</v>
      </c>
      <c r="P45">
        <f>O45/100*I45</f>
        <v>0</v>
      </c>
    </row>
    <row r="46" spans="1:16" ht="26.4" x14ac:dyDescent="0.25">
      <c r="E46" s="13" t="s">
        <v>308</v>
      </c>
    </row>
    <row r="47" spans="1:16" ht="26.4" x14ac:dyDescent="0.25">
      <c r="A47" s="6">
        <v>17</v>
      </c>
      <c r="B47" s="6" t="s">
        <v>44</v>
      </c>
      <c r="C47" s="6" t="s">
        <v>119</v>
      </c>
      <c r="D47" s="6" t="s">
        <v>46</v>
      </c>
      <c r="E47" s="6" t="s">
        <v>120</v>
      </c>
      <c r="F47" s="6" t="s">
        <v>68</v>
      </c>
      <c r="G47" s="8">
        <v>436</v>
      </c>
      <c r="H47" s="11"/>
      <c r="I47" s="10">
        <f>ROUND((H47*G47),2)</f>
        <v>0</v>
      </c>
      <c r="O47">
        <f>rekapitulace!H8</f>
        <v>21</v>
      </c>
      <c r="P47">
        <f>O47/100*I47</f>
        <v>0</v>
      </c>
    </row>
    <row r="48" spans="1:16" ht="13.2" x14ac:dyDescent="0.25">
      <c r="E48" s="13" t="s">
        <v>309</v>
      </c>
    </row>
    <row r="49" spans="1:16" ht="13.2" x14ac:dyDescent="0.25">
      <c r="A49" s="6">
        <v>18</v>
      </c>
      <c r="B49" s="6" t="s">
        <v>44</v>
      </c>
      <c r="C49" s="6" t="s">
        <v>122</v>
      </c>
      <c r="D49" s="6" t="s">
        <v>46</v>
      </c>
      <c r="E49" s="6" t="s">
        <v>123</v>
      </c>
      <c r="F49" s="6" t="s">
        <v>68</v>
      </c>
      <c r="G49" s="8">
        <v>5.7</v>
      </c>
      <c r="H49" s="11"/>
      <c r="I49" s="10">
        <f>ROUND((H49*G49),2)</f>
        <v>0</v>
      </c>
      <c r="O49">
        <f>rekapitulace!H8</f>
        <v>21</v>
      </c>
      <c r="P49">
        <f>O49/100*I49</f>
        <v>0</v>
      </c>
    </row>
    <row r="50" spans="1:16" ht="13.2" x14ac:dyDescent="0.25">
      <c r="E50" s="13" t="s">
        <v>310</v>
      </c>
    </row>
    <row r="51" spans="1:16" ht="13.2" x14ac:dyDescent="0.25">
      <c r="A51" s="6">
        <v>19</v>
      </c>
      <c r="B51" s="6" t="s">
        <v>44</v>
      </c>
      <c r="C51" s="6" t="s">
        <v>125</v>
      </c>
      <c r="D51" s="6" t="s">
        <v>46</v>
      </c>
      <c r="E51" s="6" t="s">
        <v>126</v>
      </c>
      <c r="F51" s="6" t="s">
        <v>68</v>
      </c>
      <c r="G51" s="8">
        <v>26.727</v>
      </c>
      <c r="H51" s="11"/>
      <c r="I51" s="10">
        <f>ROUND((H51*G51),2)</f>
        <v>0</v>
      </c>
      <c r="O51">
        <f>rekapitulace!H8</f>
        <v>21</v>
      </c>
      <c r="P51">
        <f>O51/100*I51</f>
        <v>0</v>
      </c>
    </row>
    <row r="52" spans="1:16" ht="79.2" x14ac:dyDescent="0.25">
      <c r="E52" s="13" t="s">
        <v>311</v>
      </c>
    </row>
    <row r="53" spans="1:16" ht="13.2" x14ac:dyDescent="0.25">
      <c r="A53" s="6">
        <v>20</v>
      </c>
      <c r="B53" s="6" t="s">
        <v>44</v>
      </c>
      <c r="C53" s="6" t="s">
        <v>128</v>
      </c>
      <c r="D53" s="6" t="s">
        <v>46</v>
      </c>
      <c r="E53" s="6" t="s">
        <v>129</v>
      </c>
      <c r="F53" s="6" t="s">
        <v>130</v>
      </c>
      <c r="G53" s="8">
        <v>1771.3</v>
      </c>
      <c r="H53" s="11"/>
      <c r="I53" s="10">
        <f>ROUND((H53*G53),2)</f>
        <v>0</v>
      </c>
      <c r="O53">
        <f>rekapitulace!H8</f>
        <v>21</v>
      </c>
      <c r="P53">
        <f>O53/100*I53</f>
        <v>0</v>
      </c>
    </row>
    <row r="54" spans="1:16" ht="13.2" x14ac:dyDescent="0.25">
      <c r="E54" s="13" t="s">
        <v>312</v>
      </c>
    </row>
    <row r="55" spans="1:16" ht="13.2" x14ac:dyDescent="0.25">
      <c r="A55" s="6">
        <v>21</v>
      </c>
      <c r="B55" s="6" t="s">
        <v>44</v>
      </c>
      <c r="C55" s="6" t="s">
        <v>132</v>
      </c>
      <c r="D55" s="6" t="s">
        <v>46</v>
      </c>
      <c r="E55" s="6" t="s">
        <v>133</v>
      </c>
      <c r="F55" s="6" t="s">
        <v>130</v>
      </c>
      <c r="G55" s="8">
        <v>177.3</v>
      </c>
      <c r="H55" s="11"/>
      <c r="I55" s="10">
        <f>ROUND((H55*G55),2)</f>
        <v>0</v>
      </c>
      <c r="O55">
        <f>rekapitulace!H8</f>
        <v>21</v>
      </c>
      <c r="P55">
        <f>O55/100*I55</f>
        <v>0</v>
      </c>
    </row>
    <row r="56" spans="1:16" ht="13.2" x14ac:dyDescent="0.25">
      <c r="E56" s="13" t="s">
        <v>313</v>
      </c>
    </row>
    <row r="57" spans="1:16" ht="13.2" x14ac:dyDescent="0.25">
      <c r="A57" s="6">
        <v>22</v>
      </c>
      <c r="B57" s="6" t="s">
        <v>44</v>
      </c>
      <c r="C57" s="6" t="s">
        <v>141</v>
      </c>
      <c r="D57" s="6" t="s">
        <v>46</v>
      </c>
      <c r="E57" s="6" t="s">
        <v>142</v>
      </c>
      <c r="F57" s="6" t="s">
        <v>130</v>
      </c>
      <c r="G57" s="8">
        <v>177.3</v>
      </c>
      <c r="H57" s="11"/>
      <c r="I57" s="10">
        <f>ROUND((H57*G57),2)</f>
        <v>0</v>
      </c>
      <c r="O57">
        <f>rekapitulace!H8</f>
        <v>21</v>
      </c>
      <c r="P57">
        <f>O57/100*I57</f>
        <v>0</v>
      </c>
    </row>
    <row r="58" spans="1:16" ht="13.2" x14ac:dyDescent="0.25">
      <c r="E58" s="13" t="s">
        <v>314</v>
      </c>
    </row>
    <row r="59" spans="1:16" ht="13.2" x14ac:dyDescent="0.25">
      <c r="A59" s="6">
        <v>23</v>
      </c>
      <c r="B59" s="6" t="s">
        <v>44</v>
      </c>
      <c r="C59" s="6" t="s">
        <v>144</v>
      </c>
      <c r="D59" s="6" t="s">
        <v>46</v>
      </c>
      <c r="E59" s="6" t="s">
        <v>145</v>
      </c>
      <c r="F59" s="6" t="s">
        <v>130</v>
      </c>
      <c r="G59" s="8">
        <v>177.3</v>
      </c>
      <c r="H59" s="11"/>
      <c r="I59" s="10">
        <f>ROUND((H59*G59),2)</f>
        <v>0</v>
      </c>
      <c r="O59">
        <f>rekapitulace!H8</f>
        <v>21</v>
      </c>
      <c r="P59">
        <f>O59/100*I59</f>
        <v>0</v>
      </c>
    </row>
    <row r="60" spans="1:16" ht="13.2" x14ac:dyDescent="0.25">
      <c r="E60" s="13" t="s">
        <v>315</v>
      </c>
    </row>
    <row r="61" spans="1:16" ht="13.2" x14ac:dyDescent="0.25">
      <c r="A61" s="6">
        <v>24</v>
      </c>
      <c r="B61" s="6" t="s">
        <v>44</v>
      </c>
      <c r="C61" s="6" t="s">
        <v>147</v>
      </c>
      <c r="D61" s="6" t="s">
        <v>46</v>
      </c>
      <c r="E61" s="6" t="s">
        <v>148</v>
      </c>
      <c r="F61" s="6" t="s">
        <v>130</v>
      </c>
      <c r="G61" s="8">
        <v>177.3</v>
      </c>
      <c r="H61" s="11"/>
      <c r="I61" s="10">
        <f>ROUND((H61*G61),2)</f>
        <v>0</v>
      </c>
      <c r="O61">
        <f>rekapitulace!H8</f>
        <v>21</v>
      </c>
      <c r="P61">
        <f>O61/100*I61</f>
        <v>0</v>
      </c>
    </row>
    <row r="62" spans="1:16" ht="13.2" x14ac:dyDescent="0.25">
      <c r="E62" s="13" t="s">
        <v>316</v>
      </c>
    </row>
    <row r="63" spans="1:16" ht="12.75" customHeight="1" x14ac:dyDescent="0.25">
      <c r="A63" s="12"/>
      <c r="B63" s="12"/>
      <c r="C63" s="12" t="s">
        <v>23</v>
      </c>
      <c r="D63" s="12"/>
      <c r="E63" s="12" t="s">
        <v>83</v>
      </c>
      <c r="F63" s="12"/>
      <c r="G63" s="12"/>
      <c r="H63" s="12"/>
      <c r="I63" s="12">
        <f>SUM(I23:I62)</f>
        <v>0</v>
      </c>
      <c r="P63">
        <f>ROUND(SUM(P23:P62),2)</f>
        <v>0</v>
      </c>
    </row>
    <row r="65" spans="1:16" ht="12.75" customHeight="1" x14ac:dyDescent="0.25">
      <c r="A65" s="7"/>
      <c r="B65" s="7"/>
      <c r="C65" s="7" t="s">
        <v>34</v>
      </c>
      <c r="D65" s="7"/>
      <c r="E65" s="7" t="s">
        <v>150</v>
      </c>
      <c r="F65" s="7"/>
      <c r="G65" s="9"/>
      <c r="H65" s="7"/>
      <c r="I65" s="9"/>
    </row>
    <row r="66" spans="1:16" ht="26.4" x14ac:dyDescent="0.25">
      <c r="A66" s="6">
        <v>25</v>
      </c>
      <c r="B66" s="6" t="s">
        <v>44</v>
      </c>
      <c r="C66" s="6" t="s">
        <v>151</v>
      </c>
      <c r="D66" s="6" t="s">
        <v>46</v>
      </c>
      <c r="E66" s="6" t="s">
        <v>152</v>
      </c>
      <c r="F66" s="6" t="s">
        <v>95</v>
      </c>
      <c r="G66" s="8">
        <v>249.5</v>
      </c>
      <c r="H66" s="11"/>
      <c r="I66" s="10">
        <f>ROUND((H66*G66),2)</f>
        <v>0</v>
      </c>
      <c r="O66">
        <f>rekapitulace!H8</f>
        <v>21</v>
      </c>
      <c r="P66">
        <f>O66/100*I66</f>
        <v>0</v>
      </c>
    </row>
    <row r="67" spans="1:16" ht="13.2" x14ac:dyDescent="0.25">
      <c r="E67" s="13" t="s">
        <v>317</v>
      </c>
    </row>
    <row r="68" spans="1:16" ht="12.75" customHeight="1" x14ac:dyDescent="0.25">
      <c r="A68" s="12"/>
      <c r="B68" s="12"/>
      <c r="C68" s="12" t="s">
        <v>34</v>
      </c>
      <c r="D68" s="12"/>
      <c r="E68" s="12" t="s">
        <v>150</v>
      </c>
      <c r="F68" s="12"/>
      <c r="G68" s="12"/>
      <c r="H68" s="12"/>
      <c r="I68" s="12">
        <f>SUM(I66:I67)</f>
        <v>0</v>
      </c>
      <c r="P68">
        <f>ROUND(SUM(P66:P67),2)</f>
        <v>0</v>
      </c>
    </row>
    <row r="70" spans="1:16" ht="12.75" customHeight="1" x14ac:dyDescent="0.25">
      <c r="A70" s="7"/>
      <c r="B70" s="7"/>
      <c r="C70" s="7" t="s">
        <v>36</v>
      </c>
      <c r="D70" s="7"/>
      <c r="E70" s="7" t="s">
        <v>158</v>
      </c>
      <c r="F70" s="7"/>
      <c r="G70" s="9"/>
      <c r="H70" s="7"/>
      <c r="I70" s="9"/>
    </row>
    <row r="71" spans="1:16" ht="13.2" x14ac:dyDescent="0.25">
      <c r="A71" s="6">
        <v>26</v>
      </c>
      <c r="B71" s="6" t="s">
        <v>44</v>
      </c>
      <c r="C71" s="6" t="s">
        <v>162</v>
      </c>
      <c r="D71" s="6" t="s">
        <v>46</v>
      </c>
      <c r="E71" s="6" t="s">
        <v>163</v>
      </c>
      <c r="F71" s="6" t="s">
        <v>68</v>
      </c>
      <c r="G71" s="8">
        <v>2.7719999999999998</v>
      </c>
      <c r="H71" s="11"/>
      <c r="I71" s="10">
        <f>ROUND((H71*G71),2)</f>
        <v>0</v>
      </c>
      <c r="O71">
        <f>rekapitulace!H8</f>
        <v>21</v>
      </c>
      <c r="P71">
        <f>O71/100*I71</f>
        <v>0</v>
      </c>
    </row>
    <row r="72" spans="1:16" ht="13.2" x14ac:dyDescent="0.25">
      <c r="E72" s="13" t="s">
        <v>318</v>
      </c>
    </row>
    <row r="73" spans="1:16" ht="12.75" customHeight="1" x14ac:dyDescent="0.25">
      <c r="A73" s="12"/>
      <c r="B73" s="12"/>
      <c r="C73" s="12" t="s">
        <v>36</v>
      </c>
      <c r="D73" s="12"/>
      <c r="E73" s="12" t="s">
        <v>158</v>
      </c>
      <c r="F73" s="12"/>
      <c r="G73" s="12"/>
      <c r="H73" s="12"/>
      <c r="I73" s="12">
        <f>SUM(I71:I72)</f>
        <v>0</v>
      </c>
      <c r="P73">
        <f>ROUND(SUM(P71:P72),2)</f>
        <v>0</v>
      </c>
    </row>
    <row r="75" spans="1:16" ht="12.75" customHeight="1" x14ac:dyDescent="0.25">
      <c r="A75" s="7"/>
      <c r="B75" s="7"/>
      <c r="C75" s="7" t="s">
        <v>37</v>
      </c>
      <c r="D75" s="7"/>
      <c r="E75" s="7" t="s">
        <v>165</v>
      </c>
      <c r="F75" s="7"/>
      <c r="G75" s="9"/>
      <c r="H75" s="7"/>
      <c r="I75" s="9"/>
    </row>
    <row r="76" spans="1:16" ht="26.4" x14ac:dyDescent="0.25">
      <c r="A76" s="6">
        <v>27</v>
      </c>
      <c r="B76" s="6" t="s">
        <v>44</v>
      </c>
      <c r="C76" s="6" t="s">
        <v>169</v>
      </c>
      <c r="D76" s="6" t="s">
        <v>46</v>
      </c>
      <c r="E76" s="6" t="s">
        <v>170</v>
      </c>
      <c r="F76" s="6" t="s">
        <v>68</v>
      </c>
      <c r="G76" s="8">
        <v>426.6</v>
      </c>
      <c r="H76" s="11"/>
      <c r="I76" s="10">
        <f>ROUND((H76*G76),2)</f>
        <v>0</v>
      </c>
      <c r="O76">
        <f>rekapitulace!H8</f>
        <v>21</v>
      </c>
      <c r="P76">
        <f>O76/100*I76</f>
        <v>0</v>
      </c>
    </row>
    <row r="77" spans="1:16" ht="79.2" x14ac:dyDescent="0.25">
      <c r="E77" s="13" t="s">
        <v>319</v>
      </c>
    </row>
    <row r="78" spans="1:16" ht="26.4" x14ac:dyDescent="0.25">
      <c r="A78" s="6">
        <v>28</v>
      </c>
      <c r="B78" s="6" t="s">
        <v>44</v>
      </c>
      <c r="C78" s="6" t="s">
        <v>172</v>
      </c>
      <c r="D78" s="6" t="s">
        <v>46</v>
      </c>
      <c r="E78" s="6" t="s">
        <v>173</v>
      </c>
      <c r="F78" s="6" t="s">
        <v>130</v>
      </c>
      <c r="G78" s="8">
        <v>318</v>
      </c>
      <c r="H78" s="11"/>
      <c r="I78" s="10">
        <f>ROUND((H78*G78),2)</f>
        <v>0</v>
      </c>
      <c r="O78">
        <f>rekapitulace!H8</f>
        <v>21</v>
      </c>
      <c r="P78">
        <f>O78/100*I78</f>
        <v>0</v>
      </c>
    </row>
    <row r="79" spans="1:16" ht="52.8" x14ac:dyDescent="0.25">
      <c r="E79" s="13" t="s">
        <v>320</v>
      </c>
    </row>
    <row r="80" spans="1:16" ht="26.4" x14ac:dyDescent="0.25">
      <c r="A80" s="6">
        <v>29</v>
      </c>
      <c r="B80" s="6" t="s">
        <v>44</v>
      </c>
      <c r="C80" s="6" t="s">
        <v>321</v>
      </c>
      <c r="D80" s="6" t="s">
        <v>46</v>
      </c>
      <c r="E80" s="6" t="s">
        <v>322</v>
      </c>
      <c r="F80" s="6" t="s">
        <v>130</v>
      </c>
      <c r="G80" s="8">
        <v>28.7</v>
      </c>
      <c r="H80" s="11"/>
      <c r="I80" s="10">
        <f>ROUND((H80*G80),2)</f>
        <v>0</v>
      </c>
      <c r="O80">
        <f>rekapitulace!H8</f>
        <v>21</v>
      </c>
      <c r="P80">
        <f>O80/100*I80</f>
        <v>0</v>
      </c>
    </row>
    <row r="81" spans="1:16" ht="13.2" x14ac:dyDescent="0.25">
      <c r="E81" s="13" t="s">
        <v>323</v>
      </c>
    </row>
    <row r="82" spans="1:16" ht="26.4" x14ac:dyDescent="0.25">
      <c r="A82" s="6">
        <v>30</v>
      </c>
      <c r="B82" s="6" t="s">
        <v>44</v>
      </c>
      <c r="C82" s="6" t="s">
        <v>175</v>
      </c>
      <c r="D82" s="6" t="s">
        <v>46</v>
      </c>
      <c r="E82" s="6" t="s">
        <v>176</v>
      </c>
      <c r="F82" s="6" t="s">
        <v>130</v>
      </c>
      <c r="G82" s="8">
        <v>1075.7</v>
      </c>
      <c r="H82" s="11"/>
      <c r="I82" s="10">
        <f>ROUND((H82*G82),2)</f>
        <v>0</v>
      </c>
      <c r="O82">
        <f>rekapitulace!H8</f>
        <v>21</v>
      </c>
      <c r="P82">
        <f>O82/100*I82</f>
        <v>0</v>
      </c>
    </row>
    <row r="83" spans="1:16" ht="52.8" x14ac:dyDescent="0.25">
      <c r="E83" s="13" t="s">
        <v>324</v>
      </c>
    </row>
    <row r="84" spans="1:16" ht="26.4" x14ac:dyDescent="0.25">
      <c r="A84" s="6">
        <v>31</v>
      </c>
      <c r="B84" s="6" t="s">
        <v>44</v>
      </c>
      <c r="C84" s="6" t="s">
        <v>178</v>
      </c>
      <c r="D84" s="6" t="s">
        <v>46</v>
      </c>
      <c r="E84" s="6" t="s">
        <v>179</v>
      </c>
      <c r="F84" s="6" t="s">
        <v>130</v>
      </c>
      <c r="G84" s="8">
        <v>1278.4000000000001</v>
      </c>
      <c r="H84" s="11"/>
      <c r="I84" s="10">
        <f>ROUND((H84*G84),2)</f>
        <v>0</v>
      </c>
      <c r="O84">
        <f>rekapitulace!H8</f>
        <v>21</v>
      </c>
      <c r="P84">
        <f>O84/100*I84</f>
        <v>0</v>
      </c>
    </row>
    <row r="85" spans="1:16" ht="79.2" x14ac:dyDescent="0.25">
      <c r="E85" s="13" t="s">
        <v>325</v>
      </c>
    </row>
    <row r="86" spans="1:16" ht="26.4" x14ac:dyDescent="0.25">
      <c r="A86" s="6">
        <v>32</v>
      </c>
      <c r="B86" s="6" t="s">
        <v>44</v>
      </c>
      <c r="C86" s="6" t="s">
        <v>181</v>
      </c>
      <c r="D86" s="6" t="s">
        <v>46</v>
      </c>
      <c r="E86" s="6" t="s">
        <v>182</v>
      </c>
      <c r="F86" s="6" t="s">
        <v>130</v>
      </c>
      <c r="G86" s="8">
        <v>202.7</v>
      </c>
      <c r="H86" s="11"/>
      <c r="I86" s="10">
        <f>ROUND((H86*G86),2)</f>
        <v>0</v>
      </c>
      <c r="O86">
        <f>rekapitulace!H8</f>
        <v>21</v>
      </c>
      <c r="P86">
        <f>O86/100*I86</f>
        <v>0</v>
      </c>
    </row>
    <row r="87" spans="1:16" ht="13.2" x14ac:dyDescent="0.25">
      <c r="E87" s="13" t="s">
        <v>326</v>
      </c>
    </row>
    <row r="88" spans="1:16" ht="26.4" x14ac:dyDescent="0.25">
      <c r="A88" s="6">
        <v>33</v>
      </c>
      <c r="B88" s="6" t="s">
        <v>44</v>
      </c>
      <c r="C88" s="6" t="s">
        <v>184</v>
      </c>
      <c r="D88" s="6" t="s">
        <v>46</v>
      </c>
      <c r="E88" s="6" t="s">
        <v>185</v>
      </c>
      <c r="F88" s="6" t="s">
        <v>130</v>
      </c>
      <c r="G88" s="8">
        <v>960.4</v>
      </c>
      <c r="H88" s="11"/>
      <c r="I88" s="10">
        <f>ROUND((H88*G88),2)</f>
        <v>0</v>
      </c>
      <c r="O88">
        <f>rekapitulace!H8</f>
        <v>21</v>
      </c>
      <c r="P88">
        <f>O88/100*I88</f>
        <v>0</v>
      </c>
    </row>
    <row r="89" spans="1:16" ht="26.4" x14ac:dyDescent="0.25">
      <c r="E89" s="13" t="s">
        <v>327</v>
      </c>
    </row>
    <row r="90" spans="1:16" ht="26.4" x14ac:dyDescent="0.25">
      <c r="A90" s="6">
        <v>34</v>
      </c>
      <c r="B90" s="6" t="s">
        <v>44</v>
      </c>
      <c r="C90" s="6" t="s">
        <v>187</v>
      </c>
      <c r="D90" s="6" t="s">
        <v>46</v>
      </c>
      <c r="E90" s="6" t="s">
        <v>188</v>
      </c>
      <c r="F90" s="6" t="s">
        <v>130</v>
      </c>
      <c r="G90" s="8">
        <v>115.3</v>
      </c>
      <c r="H90" s="11"/>
      <c r="I90" s="10">
        <f>ROUND((H90*G90),2)</f>
        <v>0</v>
      </c>
      <c r="O90">
        <f>rekapitulace!H8</f>
        <v>21</v>
      </c>
      <c r="P90">
        <f>O90/100*I90</f>
        <v>0</v>
      </c>
    </row>
    <row r="91" spans="1:16" ht="13.2" x14ac:dyDescent="0.25">
      <c r="E91" s="13" t="s">
        <v>328</v>
      </c>
    </row>
    <row r="92" spans="1:16" ht="26.4" x14ac:dyDescent="0.25">
      <c r="A92" s="6">
        <v>35</v>
      </c>
      <c r="B92" s="6" t="s">
        <v>44</v>
      </c>
      <c r="C92" s="6" t="s">
        <v>329</v>
      </c>
      <c r="D92" s="6" t="s">
        <v>46</v>
      </c>
      <c r="E92" s="6" t="s">
        <v>330</v>
      </c>
      <c r="F92" s="6" t="s">
        <v>130</v>
      </c>
      <c r="G92" s="8">
        <v>960.4</v>
      </c>
      <c r="H92" s="11"/>
      <c r="I92" s="10">
        <f>ROUND((H92*G92),2)</f>
        <v>0</v>
      </c>
      <c r="O92">
        <f>rekapitulace!H8</f>
        <v>21</v>
      </c>
      <c r="P92">
        <f>O92/100*I92</f>
        <v>0</v>
      </c>
    </row>
    <row r="93" spans="1:16" ht="13.2" x14ac:dyDescent="0.25">
      <c r="E93" s="13" t="s">
        <v>331</v>
      </c>
    </row>
    <row r="94" spans="1:16" ht="26.4" x14ac:dyDescent="0.25">
      <c r="A94" s="6">
        <v>36</v>
      </c>
      <c r="B94" s="6" t="s">
        <v>44</v>
      </c>
      <c r="C94" s="6" t="s">
        <v>192</v>
      </c>
      <c r="D94" s="6" t="s">
        <v>46</v>
      </c>
      <c r="E94" s="6" t="s">
        <v>193</v>
      </c>
      <c r="F94" s="6" t="s">
        <v>130</v>
      </c>
      <c r="G94" s="8">
        <v>1075.7</v>
      </c>
      <c r="H94" s="11"/>
      <c r="I94" s="10">
        <f>ROUND((H94*G94),2)</f>
        <v>0</v>
      </c>
      <c r="O94">
        <f>rekapitulace!H8</f>
        <v>21</v>
      </c>
      <c r="P94">
        <f>O94/100*I94</f>
        <v>0</v>
      </c>
    </row>
    <row r="95" spans="1:16" ht="13.2" x14ac:dyDescent="0.25">
      <c r="E95" s="13" t="s">
        <v>332</v>
      </c>
    </row>
    <row r="96" spans="1:16" ht="13.2" x14ac:dyDescent="0.25">
      <c r="A96" s="6">
        <v>37</v>
      </c>
      <c r="B96" s="6" t="s">
        <v>44</v>
      </c>
      <c r="C96" s="6" t="s">
        <v>204</v>
      </c>
      <c r="D96" s="6" t="s">
        <v>46</v>
      </c>
      <c r="E96" s="6" t="s">
        <v>205</v>
      </c>
      <c r="F96" s="6" t="s">
        <v>130</v>
      </c>
      <c r="G96" s="8">
        <v>11</v>
      </c>
      <c r="H96" s="11"/>
      <c r="I96" s="10">
        <f>ROUND((H96*G96),2)</f>
        <v>0</v>
      </c>
      <c r="O96">
        <f>rekapitulace!H8</f>
        <v>21</v>
      </c>
      <c r="P96">
        <f>O96/100*I96</f>
        <v>0</v>
      </c>
    </row>
    <row r="97" spans="1:16" ht="13.2" x14ac:dyDescent="0.25">
      <c r="E97" s="13" t="s">
        <v>333</v>
      </c>
    </row>
    <row r="98" spans="1:16" ht="26.4" x14ac:dyDescent="0.25">
      <c r="A98" s="6">
        <v>38</v>
      </c>
      <c r="B98" s="6" t="s">
        <v>44</v>
      </c>
      <c r="C98" s="6" t="s">
        <v>334</v>
      </c>
      <c r="D98" s="6" t="s">
        <v>46</v>
      </c>
      <c r="E98" s="6" t="s">
        <v>335</v>
      </c>
      <c r="F98" s="6" t="s">
        <v>130</v>
      </c>
      <c r="G98" s="8">
        <v>347.5</v>
      </c>
      <c r="H98" s="11"/>
      <c r="I98" s="10">
        <f>ROUND((H98*G98),2)</f>
        <v>0</v>
      </c>
      <c r="O98">
        <f>rekapitulace!H8</f>
        <v>21</v>
      </c>
      <c r="P98">
        <f>O98/100*I98</f>
        <v>0</v>
      </c>
    </row>
    <row r="99" spans="1:16" ht="13.2" x14ac:dyDescent="0.25">
      <c r="E99" s="13" t="s">
        <v>336</v>
      </c>
    </row>
    <row r="100" spans="1:16" ht="12.75" customHeight="1" x14ac:dyDescent="0.25">
      <c r="A100" s="12"/>
      <c r="B100" s="12"/>
      <c r="C100" s="12" t="s">
        <v>37</v>
      </c>
      <c r="D100" s="12"/>
      <c r="E100" s="12" t="s">
        <v>165</v>
      </c>
      <c r="F100" s="12"/>
      <c r="G100" s="12"/>
      <c r="H100" s="12"/>
      <c r="I100" s="12">
        <f>SUM(I76:I99)</f>
        <v>0</v>
      </c>
      <c r="P100">
        <f>ROUND(SUM(P76:P99),2)</f>
        <v>0</v>
      </c>
    </row>
    <row r="102" spans="1:16" ht="12.75" customHeight="1" x14ac:dyDescent="0.25">
      <c r="A102" s="7"/>
      <c r="B102" s="7"/>
      <c r="C102" s="7" t="s">
        <v>40</v>
      </c>
      <c r="D102" s="7"/>
      <c r="E102" s="7" t="s">
        <v>214</v>
      </c>
      <c r="F102" s="7"/>
      <c r="G102" s="9"/>
      <c r="H102" s="7"/>
      <c r="I102" s="9"/>
    </row>
    <row r="103" spans="1:16" ht="26.4" x14ac:dyDescent="0.25">
      <c r="A103" s="6">
        <v>39</v>
      </c>
      <c r="B103" s="6" t="s">
        <v>44</v>
      </c>
      <c r="C103" s="6" t="s">
        <v>215</v>
      </c>
      <c r="D103" s="6" t="s">
        <v>46</v>
      </c>
      <c r="E103" s="6" t="s">
        <v>216</v>
      </c>
      <c r="F103" s="6" t="s">
        <v>95</v>
      </c>
      <c r="G103" s="8">
        <v>25.2</v>
      </c>
      <c r="H103" s="11"/>
      <c r="I103" s="10">
        <f>ROUND((H103*G103),2)</f>
        <v>0</v>
      </c>
      <c r="O103">
        <f>rekapitulace!H8</f>
        <v>21</v>
      </c>
      <c r="P103">
        <f>O103/100*I103</f>
        <v>0</v>
      </c>
    </row>
    <row r="104" spans="1:16" ht="13.2" x14ac:dyDescent="0.25">
      <c r="E104" s="13" t="s">
        <v>337</v>
      </c>
    </row>
    <row r="105" spans="1:16" ht="26.4" x14ac:dyDescent="0.25">
      <c r="A105" s="6">
        <v>40</v>
      </c>
      <c r="B105" s="6" t="s">
        <v>44</v>
      </c>
      <c r="C105" s="6" t="s">
        <v>338</v>
      </c>
      <c r="D105" s="6" t="s">
        <v>46</v>
      </c>
      <c r="E105" s="6" t="s">
        <v>339</v>
      </c>
      <c r="F105" s="6" t="s">
        <v>220</v>
      </c>
      <c r="G105" s="8">
        <v>1</v>
      </c>
      <c r="H105" s="11"/>
      <c r="I105" s="10">
        <f>ROUND((H105*G105),2)</f>
        <v>0</v>
      </c>
      <c r="O105">
        <f>rekapitulace!H8</f>
        <v>21</v>
      </c>
      <c r="P105">
        <f>O105/100*I105</f>
        <v>0</v>
      </c>
    </row>
    <row r="106" spans="1:16" ht="13.2" x14ac:dyDescent="0.25">
      <c r="E106" s="13" t="s">
        <v>340</v>
      </c>
    </row>
    <row r="107" spans="1:16" ht="13.2" x14ac:dyDescent="0.25">
      <c r="A107" s="6">
        <v>41</v>
      </c>
      <c r="B107" s="6" t="s">
        <v>44</v>
      </c>
      <c r="C107" s="6" t="s">
        <v>218</v>
      </c>
      <c r="D107" s="6" t="s">
        <v>46</v>
      </c>
      <c r="E107" s="6" t="s">
        <v>219</v>
      </c>
      <c r="F107" s="6" t="s">
        <v>220</v>
      </c>
      <c r="G107" s="8">
        <v>2</v>
      </c>
      <c r="H107" s="11"/>
      <c r="I107" s="10">
        <f>ROUND((H107*G107),2)</f>
        <v>0</v>
      </c>
      <c r="O107">
        <f>rekapitulace!H8</f>
        <v>21</v>
      </c>
      <c r="P107">
        <f>O107/100*I107</f>
        <v>0</v>
      </c>
    </row>
    <row r="108" spans="1:16" ht="13.2" x14ac:dyDescent="0.25">
      <c r="E108" s="13" t="s">
        <v>341</v>
      </c>
    </row>
    <row r="109" spans="1:16" ht="13.2" x14ac:dyDescent="0.25">
      <c r="A109" s="6">
        <v>42</v>
      </c>
      <c r="B109" s="6" t="s">
        <v>44</v>
      </c>
      <c r="C109" s="6" t="s">
        <v>225</v>
      </c>
      <c r="D109" s="6" t="s">
        <v>46</v>
      </c>
      <c r="E109" s="6" t="s">
        <v>226</v>
      </c>
      <c r="F109" s="6" t="s">
        <v>220</v>
      </c>
      <c r="G109" s="8">
        <v>1</v>
      </c>
      <c r="H109" s="11"/>
      <c r="I109" s="10">
        <f>ROUND((H109*G109),2)</f>
        <v>0</v>
      </c>
      <c r="O109">
        <f>rekapitulace!H8</f>
        <v>21</v>
      </c>
      <c r="P109">
        <f>O109/100*I109</f>
        <v>0</v>
      </c>
    </row>
    <row r="110" spans="1:16" ht="13.2" x14ac:dyDescent="0.25">
      <c r="E110" s="13" t="s">
        <v>342</v>
      </c>
    </row>
    <row r="111" spans="1:16" ht="12.75" customHeight="1" x14ac:dyDescent="0.25">
      <c r="A111" s="12"/>
      <c r="B111" s="12"/>
      <c r="C111" s="12" t="s">
        <v>40</v>
      </c>
      <c r="D111" s="12"/>
      <c r="E111" s="12" t="s">
        <v>214</v>
      </c>
      <c r="F111" s="12"/>
      <c r="G111" s="12"/>
      <c r="H111" s="12"/>
      <c r="I111" s="12">
        <f>SUM(I103:I110)</f>
        <v>0</v>
      </c>
      <c r="P111">
        <f>ROUND(SUM(P103:P110),2)</f>
        <v>0</v>
      </c>
    </row>
    <row r="113" spans="1:16" ht="12.75" customHeight="1" x14ac:dyDescent="0.25">
      <c r="A113" s="7"/>
      <c r="B113" s="7"/>
      <c r="C113" s="7" t="s">
        <v>41</v>
      </c>
      <c r="D113" s="7"/>
      <c r="E113" s="7" t="s">
        <v>234</v>
      </c>
      <c r="F113" s="7"/>
      <c r="G113" s="9"/>
      <c r="H113" s="7"/>
      <c r="I113" s="9"/>
    </row>
    <row r="114" spans="1:16" ht="26.4" x14ac:dyDescent="0.25">
      <c r="A114" s="6">
        <v>43</v>
      </c>
      <c r="B114" s="6" t="s">
        <v>44</v>
      </c>
      <c r="C114" s="6" t="s">
        <v>235</v>
      </c>
      <c r="D114" s="6" t="s">
        <v>46</v>
      </c>
      <c r="E114" s="6" t="s">
        <v>236</v>
      </c>
      <c r="F114" s="6" t="s">
        <v>220</v>
      </c>
      <c r="G114" s="8">
        <v>1</v>
      </c>
      <c r="H114" s="11"/>
      <c r="I114" s="10">
        <f>ROUND((H114*G114),2)</f>
        <v>0</v>
      </c>
      <c r="O114">
        <f>rekapitulace!H8</f>
        <v>21</v>
      </c>
      <c r="P114">
        <f>O114/100*I114</f>
        <v>0</v>
      </c>
    </row>
    <row r="115" spans="1:16" ht="13.2" x14ac:dyDescent="0.25">
      <c r="E115" s="13" t="s">
        <v>343</v>
      </c>
    </row>
    <row r="116" spans="1:16" ht="26.4" x14ac:dyDescent="0.25">
      <c r="A116" s="6">
        <v>44</v>
      </c>
      <c r="B116" s="6" t="s">
        <v>44</v>
      </c>
      <c r="C116" s="6" t="s">
        <v>238</v>
      </c>
      <c r="D116" s="6" t="s">
        <v>46</v>
      </c>
      <c r="E116" s="6" t="s">
        <v>239</v>
      </c>
      <c r="F116" s="6" t="s">
        <v>220</v>
      </c>
      <c r="G116" s="8">
        <v>3</v>
      </c>
      <c r="H116" s="11"/>
      <c r="I116" s="10">
        <f>ROUND((H116*G116),2)</f>
        <v>0</v>
      </c>
      <c r="O116">
        <f>rekapitulace!H8</f>
        <v>21</v>
      </c>
      <c r="P116">
        <f>O116/100*I116</f>
        <v>0</v>
      </c>
    </row>
    <row r="117" spans="1:16" ht="13.2" x14ac:dyDescent="0.25">
      <c r="E117" s="13" t="s">
        <v>344</v>
      </c>
    </row>
    <row r="118" spans="1:16" ht="13.2" x14ac:dyDescent="0.25">
      <c r="A118" s="6">
        <v>45</v>
      </c>
      <c r="B118" s="6" t="s">
        <v>44</v>
      </c>
      <c r="C118" s="6" t="s">
        <v>241</v>
      </c>
      <c r="D118" s="6" t="s">
        <v>46</v>
      </c>
      <c r="E118" s="6" t="s">
        <v>242</v>
      </c>
      <c r="F118" s="6" t="s">
        <v>220</v>
      </c>
      <c r="G118" s="8">
        <v>4</v>
      </c>
      <c r="H118" s="11"/>
      <c r="I118" s="10">
        <f>ROUND((H118*G118),2)</f>
        <v>0</v>
      </c>
      <c r="O118">
        <f>rekapitulace!H8</f>
        <v>21</v>
      </c>
      <c r="P118">
        <f>O118/100*I118</f>
        <v>0</v>
      </c>
    </row>
    <row r="119" spans="1:16" ht="52.8" x14ac:dyDescent="0.25">
      <c r="E119" s="13" t="s">
        <v>345</v>
      </c>
    </row>
    <row r="120" spans="1:16" ht="26.4" x14ac:dyDescent="0.25">
      <c r="A120" s="6">
        <v>46</v>
      </c>
      <c r="B120" s="6" t="s">
        <v>44</v>
      </c>
      <c r="C120" s="6" t="s">
        <v>244</v>
      </c>
      <c r="D120" s="6" t="s">
        <v>46</v>
      </c>
      <c r="E120" s="6" t="s">
        <v>245</v>
      </c>
      <c r="F120" s="6" t="s">
        <v>220</v>
      </c>
      <c r="G120" s="8">
        <v>1</v>
      </c>
      <c r="H120" s="11"/>
      <c r="I120" s="10">
        <f>ROUND((H120*G120),2)</f>
        <v>0</v>
      </c>
      <c r="O120">
        <f>rekapitulace!H8</f>
        <v>21</v>
      </c>
      <c r="P120">
        <f>O120/100*I120</f>
        <v>0</v>
      </c>
    </row>
    <row r="121" spans="1:16" ht="13.2" x14ac:dyDescent="0.25">
      <c r="E121" s="13" t="s">
        <v>346</v>
      </c>
    </row>
    <row r="122" spans="1:16" ht="13.2" x14ac:dyDescent="0.25">
      <c r="A122" s="6">
        <v>47</v>
      </c>
      <c r="B122" s="6" t="s">
        <v>44</v>
      </c>
      <c r="C122" s="6" t="s">
        <v>247</v>
      </c>
      <c r="D122" s="6" t="s">
        <v>46</v>
      </c>
      <c r="E122" s="6" t="s">
        <v>248</v>
      </c>
      <c r="F122" s="6" t="s">
        <v>220</v>
      </c>
      <c r="G122" s="8">
        <v>2</v>
      </c>
      <c r="H122" s="11"/>
      <c r="I122" s="10">
        <f>ROUND((H122*G122),2)</f>
        <v>0</v>
      </c>
      <c r="O122">
        <f>rekapitulace!H8</f>
        <v>21</v>
      </c>
      <c r="P122">
        <f>O122/100*I122</f>
        <v>0</v>
      </c>
    </row>
    <row r="123" spans="1:16" ht="13.2" x14ac:dyDescent="0.25">
      <c r="E123" s="13" t="s">
        <v>347</v>
      </c>
    </row>
    <row r="124" spans="1:16" ht="13.2" x14ac:dyDescent="0.25">
      <c r="A124" s="6">
        <v>48</v>
      </c>
      <c r="B124" s="6" t="s">
        <v>44</v>
      </c>
      <c r="C124" s="6" t="s">
        <v>250</v>
      </c>
      <c r="D124" s="6" t="s">
        <v>46</v>
      </c>
      <c r="E124" s="6" t="s">
        <v>251</v>
      </c>
      <c r="F124" s="6" t="s">
        <v>220</v>
      </c>
      <c r="G124" s="8">
        <v>3</v>
      </c>
      <c r="H124" s="11"/>
      <c r="I124" s="10">
        <f>ROUND((H124*G124),2)</f>
        <v>0</v>
      </c>
      <c r="O124">
        <f>rekapitulace!H8</f>
        <v>21</v>
      </c>
      <c r="P124">
        <f>O124/100*I124</f>
        <v>0</v>
      </c>
    </row>
    <row r="125" spans="1:16" ht="52.8" x14ac:dyDescent="0.25">
      <c r="E125" s="13" t="s">
        <v>348</v>
      </c>
    </row>
    <row r="126" spans="1:16" ht="13.2" x14ac:dyDescent="0.25">
      <c r="A126" s="6">
        <v>49</v>
      </c>
      <c r="B126" s="6" t="s">
        <v>44</v>
      </c>
      <c r="C126" s="6" t="s">
        <v>253</v>
      </c>
      <c r="D126" s="6" t="s">
        <v>46</v>
      </c>
      <c r="E126" s="6" t="s">
        <v>254</v>
      </c>
      <c r="F126" s="6" t="s">
        <v>130</v>
      </c>
      <c r="G126" s="8">
        <v>16.25</v>
      </c>
      <c r="H126" s="11"/>
      <c r="I126" s="10">
        <f>ROUND((H126*G126),2)</f>
        <v>0</v>
      </c>
      <c r="O126">
        <f>rekapitulace!H8</f>
        <v>21</v>
      </c>
      <c r="P126">
        <f>O126/100*I126</f>
        <v>0</v>
      </c>
    </row>
    <row r="127" spans="1:16" ht="13.2" x14ac:dyDescent="0.25">
      <c r="E127" s="13" t="s">
        <v>349</v>
      </c>
    </row>
    <row r="128" spans="1:16" ht="13.2" x14ac:dyDescent="0.25">
      <c r="A128" s="6">
        <v>50</v>
      </c>
      <c r="B128" s="6" t="s">
        <v>44</v>
      </c>
      <c r="C128" s="6" t="s">
        <v>256</v>
      </c>
      <c r="D128" s="6" t="s">
        <v>46</v>
      </c>
      <c r="E128" s="6" t="s">
        <v>257</v>
      </c>
      <c r="F128" s="6" t="s">
        <v>130</v>
      </c>
      <c r="G128" s="8">
        <v>16.25</v>
      </c>
      <c r="H128" s="11"/>
      <c r="I128" s="10">
        <f>ROUND((H128*G128),2)</f>
        <v>0</v>
      </c>
      <c r="O128">
        <f>rekapitulace!H8</f>
        <v>21</v>
      </c>
      <c r="P128">
        <f>O128/100*I128</f>
        <v>0</v>
      </c>
    </row>
    <row r="129" spans="1:16" ht="13.2" x14ac:dyDescent="0.25">
      <c r="E129" s="13" t="s">
        <v>350</v>
      </c>
    </row>
    <row r="130" spans="1:16" ht="26.4" x14ac:dyDescent="0.25">
      <c r="A130" s="6">
        <v>51</v>
      </c>
      <c r="B130" s="6" t="s">
        <v>44</v>
      </c>
      <c r="C130" s="6" t="s">
        <v>262</v>
      </c>
      <c r="D130" s="6" t="s">
        <v>46</v>
      </c>
      <c r="E130" s="6" t="s">
        <v>263</v>
      </c>
      <c r="F130" s="6" t="s">
        <v>95</v>
      </c>
      <c r="G130" s="8">
        <v>13</v>
      </c>
      <c r="H130" s="11"/>
      <c r="I130" s="10">
        <f>ROUND((H130*G130),2)</f>
        <v>0</v>
      </c>
      <c r="O130">
        <f>rekapitulace!H8</f>
        <v>21</v>
      </c>
      <c r="P130">
        <f>O130/100*I130</f>
        <v>0</v>
      </c>
    </row>
    <row r="131" spans="1:16" ht="13.2" x14ac:dyDescent="0.25">
      <c r="E131" s="13" t="s">
        <v>351</v>
      </c>
    </row>
    <row r="132" spans="1:16" ht="26.4" x14ac:dyDescent="0.25">
      <c r="A132" s="6">
        <v>52</v>
      </c>
      <c r="B132" s="6" t="s">
        <v>44</v>
      </c>
      <c r="C132" s="6" t="s">
        <v>265</v>
      </c>
      <c r="D132" s="6" t="s">
        <v>46</v>
      </c>
      <c r="E132" s="6" t="s">
        <v>266</v>
      </c>
      <c r="F132" s="6" t="s">
        <v>95</v>
      </c>
      <c r="G132" s="8">
        <v>288</v>
      </c>
      <c r="H132" s="11"/>
      <c r="I132" s="10">
        <f>ROUND((H132*G132),2)</f>
        <v>0</v>
      </c>
      <c r="O132">
        <f>rekapitulace!H8</f>
        <v>21</v>
      </c>
      <c r="P132">
        <f>O132/100*I132</f>
        <v>0</v>
      </c>
    </row>
    <row r="133" spans="1:16" ht="52.8" x14ac:dyDescent="0.25">
      <c r="E133" s="13" t="s">
        <v>352</v>
      </c>
    </row>
    <row r="134" spans="1:16" ht="13.2" x14ac:dyDescent="0.25">
      <c r="A134" s="6">
        <v>53</v>
      </c>
      <c r="B134" s="6" t="s">
        <v>44</v>
      </c>
      <c r="C134" s="6" t="s">
        <v>268</v>
      </c>
      <c r="D134" s="6" t="s">
        <v>46</v>
      </c>
      <c r="E134" s="6" t="s">
        <v>269</v>
      </c>
      <c r="F134" s="6" t="s">
        <v>95</v>
      </c>
      <c r="G134" s="8">
        <v>29.6</v>
      </c>
      <c r="H134" s="11"/>
      <c r="I134" s="10">
        <f>ROUND((H134*G134),2)</f>
        <v>0</v>
      </c>
      <c r="O134">
        <f>rekapitulace!H8</f>
        <v>21</v>
      </c>
      <c r="P134">
        <f>O134/100*I134</f>
        <v>0</v>
      </c>
    </row>
    <row r="135" spans="1:16" ht="39.6" x14ac:dyDescent="0.25">
      <c r="E135" s="13" t="s">
        <v>353</v>
      </c>
    </row>
    <row r="136" spans="1:16" ht="26.4" x14ac:dyDescent="0.25">
      <c r="A136" s="6">
        <v>54</v>
      </c>
      <c r="B136" s="6" t="s">
        <v>44</v>
      </c>
      <c r="C136" s="6" t="s">
        <v>274</v>
      </c>
      <c r="D136" s="6" t="s">
        <v>46</v>
      </c>
      <c r="E136" s="6" t="s">
        <v>275</v>
      </c>
      <c r="F136" s="6" t="s">
        <v>95</v>
      </c>
      <c r="G136" s="8">
        <v>210.5</v>
      </c>
      <c r="H136" s="11"/>
      <c r="I136" s="10">
        <f>ROUND((H136*G136),2)</f>
        <v>0</v>
      </c>
      <c r="O136">
        <f>rekapitulace!H8</f>
        <v>21</v>
      </c>
      <c r="P136">
        <f>O136/100*I136</f>
        <v>0</v>
      </c>
    </row>
    <row r="137" spans="1:16" ht="13.2" x14ac:dyDescent="0.25">
      <c r="E137" s="13" t="s">
        <v>354</v>
      </c>
    </row>
    <row r="138" spans="1:16" ht="26.4" x14ac:dyDescent="0.25">
      <c r="A138" s="6">
        <v>55</v>
      </c>
      <c r="B138" s="6" t="s">
        <v>44</v>
      </c>
      <c r="C138" s="6" t="s">
        <v>277</v>
      </c>
      <c r="D138" s="6" t="s">
        <v>46</v>
      </c>
      <c r="E138" s="6" t="s">
        <v>278</v>
      </c>
      <c r="F138" s="6" t="s">
        <v>95</v>
      </c>
      <c r="G138" s="8">
        <v>32.6</v>
      </c>
      <c r="H138" s="11"/>
      <c r="I138" s="10">
        <f>ROUND((H138*G138),2)</f>
        <v>0</v>
      </c>
      <c r="O138">
        <f>rekapitulace!H8</f>
        <v>21</v>
      </c>
      <c r="P138">
        <f>O138/100*I138</f>
        <v>0</v>
      </c>
    </row>
    <row r="139" spans="1:16" ht="52.8" x14ac:dyDescent="0.25">
      <c r="E139" s="13" t="s">
        <v>355</v>
      </c>
    </row>
    <row r="140" spans="1:16" ht="26.4" x14ac:dyDescent="0.25">
      <c r="A140" s="6">
        <v>56</v>
      </c>
      <c r="B140" s="6" t="s">
        <v>44</v>
      </c>
      <c r="C140" s="6" t="s">
        <v>286</v>
      </c>
      <c r="D140" s="6" t="s">
        <v>46</v>
      </c>
      <c r="E140" s="6" t="s">
        <v>287</v>
      </c>
      <c r="F140" s="6" t="s">
        <v>220</v>
      </c>
      <c r="G140" s="8">
        <v>1</v>
      </c>
      <c r="H140" s="11"/>
      <c r="I140" s="10">
        <f>ROUND((H140*G140),2)</f>
        <v>0</v>
      </c>
      <c r="O140">
        <f>rekapitulace!H8</f>
        <v>21</v>
      </c>
      <c r="P140">
        <f>O140/100*I140</f>
        <v>0</v>
      </c>
    </row>
    <row r="141" spans="1:16" ht="13.2" x14ac:dyDescent="0.25">
      <c r="E141" s="13" t="s">
        <v>356</v>
      </c>
    </row>
    <row r="142" spans="1:16" ht="12.75" customHeight="1" x14ac:dyDescent="0.25">
      <c r="A142" s="12"/>
      <c r="B142" s="12"/>
      <c r="C142" s="12" t="s">
        <v>41</v>
      </c>
      <c r="D142" s="12"/>
      <c r="E142" s="12" t="s">
        <v>234</v>
      </c>
      <c r="F142" s="12"/>
      <c r="G142" s="12"/>
      <c r="H142" s="12"/>
      <c r="I142" s="12">
        <f>SUM(I114:I141)</f>
        <v>0</v>
      </c>
      <c r="P142">
        <f>ROUND(SUM(P114:P141),2)</f>
        <v>0</v>
      </c>
    </row>
    <row r="144" spans="1:16" ht="12.75" customHeight="1" x14ac:dyDescent="0.25">
      <c r="A144" s="12"/>
      <c r="B144" s="12"/>
      <c r="C144" s="12"/>
      <c r="D144" s="12"/>
      <c r="E144" s="12" t="s">
        <v>56</v>
      </c>
      <c r="F144" s="12"/>
      <c r="G144" s="12"/>
      <c r="H144" s="12"/>
      <c r="I144" s="12">
        <f>+I20+I63+I68+I73+I100+I111+I142</f>
        <v>0</v>
      </c>
      <c r="P144">
        <f>+P20+P63+P68+P73+P100+P111+P142</f>
        <v>0</v>
      </c>
    </row>
    <row r="146" spans="1:16" ht="12.75" customHeight="1" x14ac:dyDescent="0.25">
      <c r="A146" s="7" t="s">
        <v>57</v>
      </c>
      <c r="B146" s="7"/>
      <c r="C146" s="7"/>
      <c r="D146" s="7"/>
      <c r="E146" s="7"/>
      <c r="F146" s="7"/>
      <c r="G146" s="7"/>
      <c r="H146" s="7"/>
      <c r="I146" s="7"/>
    </row>
    <row r="147" spans="1:16" ht="12.75" customHeight="1" x14ac:dyDescent="0.25">
      <c r="A147" s="7"/>
      <c r="B147" s="7"/>
      <c r="C147" s="7"/>
      <c r="D147" s="7"/>
      <c r="E147" s="7" t="s">
        <v>58</v>
      </c>
      <c r="F147" s="7"/>
      <c r="G147" s="7"/>
      <c r="H147" s="7"/>
      <c r="I147" s="7"/>
    </row>
    <row r="148" spans="1:16" ht="12.75" customHeight="1" x14ac:dyDescent="0.25">
      <c r="A148" s="12"/>
      <c r="B148" s="12"/>
      <c r="C148" s="12"/>
      <c r="D148" s="12"/>
      <c r="E148" s="12" t="s">
        <v>59</v>
      </c>
      <c r="F148" s="12"/>
      <c r="G148" s="12"/>
      <c r="H148" s="12"/>
      <c r="I148" s="12">
        <v>0</v>
      </c>
      <c r="P148">
        <v>0</v>
      </c>
    </row>
    <row r="149" spans="1:16" ht="12.75" customHeight="1" x14ac:dyDescent="0.25">
      <c r="A149" s="12"/>
      <c r="B149" s="12"/>
      <c r="C149" s="12"/>
      <c r="D149" s="12"/>
      <c r="E149" s="12" t="s">
        <v>60</v>
      </c>
      <c r="F149" s="12"/>
      <c r="G149" s="12"/>
      <c r="H149" s="12"/>
      <c r="I149" s="12"/>
    </row>
    <row r="150" spans="1:16" ht="12.75" customHeight="1" x14ac:dyDescent="0.25">
      <c r="A150" s="12"/>
      <c r="B150" s="12"/>
      <c r="C150" s="12"/>
      <c r="D150" s="12"/>
      <c r="E150" s="12" t="s">
        <v>61</v>
      </c>
      <c r="F150" s="12"/>
      <c r="G150" s="12"/>
      <c r="H150" s="12"/>
      <c r="I150" s="12">
        <v>0</v>
      </c>
      <c r="P150">
        <v>0</v>
      </c>
    </row>
    <row r="151" spans="1:16" ht="12.75" customHeight="1" x14ac:dyDescent="0.25">
      <c r="A151" s="12"/>
      <c r="B151" s="12"/>
      <c r="C151" s="12"/>
      <c r="D151" s="12"/>
      <c r="E151" s="12" t="s">
        <v>62</v>
      </c>
      <c r="F151" s="12"/>
      <c r="G151" s="12"/>
      <c r="H151" s="12"/>
      <c r="I151" s="12">
        <f>I148+I150</f>
        <v>0</v>
      </c>
      <c r="P151">
        <f>P148+P150</f>
        <v>0</v>
      </c>
    </row>
    <row r="153" spans="1:16" ht="12.75" customHeight="1" x14ac:dyDescent="0.25">
      <c r="A153" s="12"/>
      <c r="B153" s="12"/>
      <c r="C153" s="12"/>
      <c r="D153" s="12"/>
      <c r="E153" s="12" t="s">
        <v>62</v>
      </c>
      <c r="F153" s="12"/>
      <c r="G153" s="12"/>
      <c r="H153" s="12"/>
      <c r="I153" s="12">
        <f>I144+I151</f>
        <v>0</v>
      </c>
      <c r="P153">
        <f>P144+P151</f>
        <v>0</v>
      </c>
    </row>
  </sheetData>
  <sheetProtection formatColumns="0"/>
  <mergeCells count="8">
    <mergeCell ref="F8:F9"/>
    <mergeCell ref="G8:G9"/>
    <mergeCell ref="H8:I8"/>
    <mergeCell ref="A8:A9"/>
    <mergeCell ref="B8:B9"/>
    <mergeCell ref="C8:C9"/>
    <mergeCell ref="D8:D9"/>
    <mergeCell ref="E8:E9"/>
  </mergeCells>
  <pageMargins left="0.75" right="0.75" top="1" bottom="1" header="0.5" footer="0.5"/>
  <pageSetup paperSize="9"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761795BBEBCF54F9C9D8C4BE2E472D5" ma:contentTypeVersion="18" ma:contentTypeDescription="Vytvoří nový dokument" ma:contentTypeScope="" ma:versionID="1e412f6b626651fe3d3330dd455eba18">
  <xsd:schema xmlns:xsd="http://www.w3.org/2001/XMLSchema" xmlns:xs="http://www.w3.org/2001/XMLSchema" xmlns:p="http://schemas.microsoft.com/office/2006/metadata/properties" xmlns:ns2="41ec62b2-5769-47c7-89e9-2553fd4e5d10" xmlns:ns3="aefccb90-1c61-4472-93d8-2045f711da9b" targetNamespace="http://schemas.microsoft.com/office/2006/metadata/properties" ma:root="true" ma:fieldsID="3d136d3633ddfabcde9dc5eddb268f7c" ns2:_="" ns3:_="">
    <xsd:import namespace="41ec62b2-5769-47c7-89e9-2553fd4e5d10"/>
    <xsd:import namespace="aefccb90-1c61-4472-93d8-2045f711da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ec62b2-5769-47c7-89e9-2553fd4e5d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ů" ma:readOnly="false" ma:fieldId="{5cf76f15-5ced-4ddc-b409-7134ff3c332f}" ma:taxonomyMulti="true" ma:sspId="c472fbe4-f284-4e92-b9ec-767f008d93c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fccb90-1c61-4472-93d8-2045f711da9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81d6f67-61be-4559-9db0-1d8b91b493d5}" ma:internalName="TaxCatchAll" ma:showField="CatchAllData" ma:web="aefccb90-1c61-4472-93d8-2045f711da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1ec62b2-5769-47c7-89e9-2553fd4e5d10">
      <Terms xmlns="http://schemas.microsoft.com/office/infopath/2007/PartnerControls"/>
    </lcf76f155ced4ddcb4097134ff3c332f>
    <TaxCatchAll xmlns="aefccb90-1c61-4472-93d8-2045f711da9b" xsi:nil="true"/>
  </documentManagement>
</p:properties>
</file>

<file path=customXml/itemProps1.xml><?xml version="1.0" encoding="utf-8"?>
<ds:datastoreItem xmlns:ds="http://schemas.openxmlformats.org/officeDocument/2006/customXml" ds:itemID="{CE4A9205-4DB8-4DD5-A3E1-B77C878F0DA3}"/>
</file>

<file path=customXml/itemProps2.xml><?xml version="1.0" encoding="utf-8"?>
<ds:datastoreItem xmlns:ds="http://schemas.openxmlformats.org/officeDocument/2006/customXml" ds:itemID="{4DC6533E-1FAA-401B-B864-B3A681FC79AF}"/>
</file>

<file path=customXml/itemProps3.xml><?xml version="1.0" encoding="utf-8"?>
<ds:datastoreItem xmlns:ds="http://schemas.openxmlformats.org/officeDocument/2006/customXml" ds:itemID="{F84380D8-9AA8-4318-9465-3A676515FAF1}"/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rekapitulace</vt:lpstr>
      <vt:lpstr>000</vt:lpstr>
      <vt:lpstr>101</vt:lpstr>
      <vt:lpstr>102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Riedl Daniel</dc:creator>
  <cp:keywords/>
  <dc:description/>
  <cp:lastModifiedBy>Riedl Daniel</cp:lastModifiedBy>
  <dcterms:created xsi:type="dcterms:W3CDTF">2025-07-02T09:37:28Z</dcterms:created>
  <dcterms:modified xsi:type="dcterms:W3CDTF">2025-07-02T09:45:49Z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0x010100C761795BBEBCF54F9C9D8C4BE2E472D5</vt:lpwstr>
  </property>
</Properties>
</file>