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tif" ContentType="image/tiff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 - Zpevněné plochy" sheetId="2" r:id="rId2"/>
    <sheet name="D.2 - Oplocení" sheetId="3" r:id="rId3"/>
    <sheet name="D.3 - Odvodnění zpevněnýc..." sheetId="4" r:id="rId4"/>
    <sheet name="D.4 - Veřejné osvětlení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'D.1 - Zpevněné plochy'!$C$91:$K$327</definedName>
    <definedName name="_xlnm.Print_Area" localSheetId="1">'D.1 - Zpevněné plochy'!$C$4:$J$39,'D.1 - Zpevněné plochy'!$C$45:$J$73,'D.1 - Zpevněné plochy'!$C$79:$K$327</definedName>
    <definedName name="_xlnm.Print_Titles" localSheetId="1">'D.1 - Zpevněné plochy'!$91:$91</definedName>
    <definedName name="_xlnm._FilterDatabase" localSheetId="2" hidden="1">'D.2 - Oplocení'!$C$89:$K$335</definedName>
    <definedName name="_xlnm.Print_Area" localSheetId="2">'D.2 - Oplocení'!$C$4:$J$39,'D.2 - Oplocení'!$C$45:$J$71,'D.2 - Oplocení'!$C$77:$K$335</definedName>
    <definedName name="_xlnm.Print_Titles" localSheetId="2">'D.2 - Oplocení'!$89:$89</definedName>
    <definedName name="_xlnm._FilterDatabase" localSheetId="3" hidden="1">'D.3 - Odvodnění zpevněnýc...'!$C$86:$K$163</definedName>
    <definedName name="_xlnm.Print_Area" localSheetId="3">'D.3 - Odvodnění zpevněnýc...'!$C$4:$J$39,'D.3 - Odvodnění zpevněnýc...'!$C$45:$J$68,'D.3 - Odvodnění zpevněnýc...'!$C$74:$K$163</definedName>
    <definedName name="_xlnm.Print_Titles" localSheetId="3">'D.3 - Odvodnění zpevněnýc...'!$86:$86</definedName>
    <definedName name="_xlnm._FilterDatabase" localSheetId="4" hidden="1">'D.4 - Veřejné osvětlení'!$C$84:$K$188</definedName>
    <definedName name="_xlnm.Print_Area" localSheetId="4">'D.4 - Veřejné osvětlení'!$C$4:$J$39,'D.4 - Veřejné osvětlení'!$C$45:$J$66,'D.4 - Veřejné osvětlení'!$C$72:$K$188</definedName>
    <definedName name="_xlnm.Print_Titles" localSheetId="4">'D.4 - Veřejné osvětlení'!$84:$84</definedName>
    <definedName name="_xlnm._FilterDatabase" localSheetId="5" hidden="1">'VRN - Vedlejší rozpočtové...'!$C$81:$K$99</definedName>
    <definedName name="_xlnm.Print_Area" localSheetId="5">'VRN - Vedlejší rozpočtové...'!$C$4:$J$39,'VRN - Vedlejší rozpočtové...'!$C$45:$J$63,'VRN - Vedlejší rozpočtové...'!$C$69:$K$99</definedName>
    <definedName name="_xlnm.Print_Titles" localSheetId="5">'VRN - Vedlejší rozpočtové...'!$81:$81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52"/>
  <c r="E7"/>
  <c r="E72"/>
  <c i="5" r="J37"/>
  <c r="J36"/>
  <c i="1" r="AY58"/>
  <c i="5" r="J35"/>
  <c i="1" r="AX58"/>
  <c i="5"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2"/>
  <c r="J81"/>
  <c r="F81"/>
  <c r="F79"/>
  <c r="E77"/>
  <c r="J55"/>
  <c r="J54"/>
  <c r="F54"/>
  <c r="F52"/>
  <c r="E50"/>
  <c r="J18"/>
  <c r="E18"/>
  <c r="F55"/>
  <c r="J17"/>
  <c r="J12"/>
  <c r="J52"/>
  <c r="E7"/>
  <c r="E75"/>
  <c i="4" r="J37"/>
  <c r="J36"/>
  <c i="1" r="AY57"/>
  <c i="4" r="J35"/>
  <c i="1" r="AX57"/>
  <c i="4" r="BI162"/>
  <c r="BH162"/>
  <c r="BG162"/>
  <c r="BF162"/>
  <c r="T162"/>
  <c r="T161"/>
  <c r="R162"/>
  <c r="R161"/>
  <c r="P162"/>
  <c r="P161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T119"/>
  <c r="R120"/>
  <c r="R119"/>
  <c r="P120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3" r="J37"/>
  <c r="J36"/>
  <c i="1" r="AY56"/>
  <c i="3" r="J35"/>
  <c i="1" r="AX56"/>
  <c i="3" r="BI333"/>
  <c r="BH333"/>
  <c r="BG333"/>
  <c r="BF333"/>
  <c r="T333"/>
  <c r="T332"/>
  <c r="R333"/>
  <c r="R332"/>
  <c r="P333"/>
  <c r="P332"/>
  <c r="BI330"/>
  <c r="BH330"/>
  <c r="BG330"/>
  <c r="BF330"/>
  <c r="T330"/>
  <c r="R330"/>
  <c r="P330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6"/>
  <c r="BH306"/>
  <c r="BG306"/>
  <c r="BF306"/>
  <c r="T306"/>
  <c r="T305"/>
  <c r="R306"/>
  <c r="R305"/>
  <c r="P306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86"/>
  <c r="BH286"/>
  <c r="BG286"/>
  <c r="BF286"/>
  <c r="T286"/>
  <c r="R286"/>
  <c r="P286"/>
  <c r="BI285"/>
  <c r="BH285"/>
  <c r="BG285"/>
  <c r="BF285"/>
  <c r="T285"/>
  <c r="R285"/>
  <c r="P285"/>
  <c r="BI278"/>
  <c r="BH278"/>
  <c r="BG278"/>
  <c r="BF278"/>
  <c r="T278"/>
  <c r="T265"/>
  <c r="R278"/>
  <c r="R265"/>
  <c r="P278"/>
  <c r="P265"/>
  <c r="BI272"/>
  <c r="BH272"/>
  <c r="BG272"/>
  <c r="BF272"/>
  <c r="T272"/>
  <c r="R272"/>
  <c r="P272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1"/>
  <c r="BH221"/>
  <c r="BG221"/>
  <c r="BF221"/>
  <c r="T221"/>
  <c r="R221"/>
  <c r="P221"/>
  <c r="BI218"/>
  <c r="BH218"/>
  <c r="BG218"/>
  <c r="BF218"/>
  <c r="T218"/>
  <c r="R218"/>
  <c r="P218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3"/>
  <c r="BH173"/>
  <c r="BG173"/>
  <c r="BF173"/>
  <c r="T173"/>
  <c r="R173"/>
  <c r="P173"/>
  <c r="BI162"/>
  <c r="BH162"/>
  <c r="BG162"/>
  <c r="BF162"/>
  <c r="T162"/>
  <c r="R162"/>
  <c r="P162"/>
  <c r="BI158"/>
  <c r="BH158"/>
  <c r="BG158"/>
  <c r="BF158"/>
  <c r="T158"/>
  <c r="R158"/>
  <c r="P158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80"/>
  <c i="2" r="J37"/>
  <c r="J36"/>
  <c i="1" r="AY55"/>
  <c i="2" r="J35"/>
  <c i="1" r="AX55"/>
  <c i="2" r="BI325"/>
  <c r="BH325"/>
  <c r="BG325"/>
  <c r="BF325"/>
  <c r="T325"/>
  <c r="T324"/>
  <c r="T323"/>
  <c r="R325"/>
  <c r="R324"/>
  <c r="R323"/>
  <c r="P325"/>
  <c r="P324"/>
  <c r="P323"/>
  <c r="BI321"/>
  <c r="BH321"/>
  <c r="BG321"/>
  <c r="BF321"/>
  <c r="T321"/>
  <c r="T320"/>
  <c r="R321"/>
  <c r="R320"/>
  <c r="P321"/>
  <c r="P320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4"/>
  <c r="BH274"/>
  <c r="BG274"/>
  <c r="BF274"/>
  <c r="T274"/>
  <c r="T273"/>
  <c r="R274"/>
  <c r="R273"/>
  <c r="P274"/>
  <c r="P273"/>
  <c r="BI269"/>
  <c r="BH269"/>
  <c r="BG269"/>
  <c r="BF269"/>
  <c r="T269"/>
  <c r="R269"/>
  <c r="P269"/>
  <c r="BI264"/>
  <c r="BH264"/>
  <c r="BG264"/>
  <c r="BF264"/>
  <c r="T264"/>
  <c r="R264"/>
  <c r="P264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5"/>
  <c r="BH225"/>
  <c r="BG225"/>
  <c r="BF225"/>
  <c r="T225"/>
  <c r="R225"/>
  <c r="P225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4"/>
  <c r="BH204"/>
  <c r="BG204"/>
  <c r="BF204"/>
  <c r="T204"/>
  <c r="R204"/>
  <c r="P204"/>
  <c r="BI199"/>
  <c r="BH199"/>
  <c r="BG199"/>
  <c r="BF199"/>
  <c r="T199"/>
  <c r="R199"/>
  <c r="P199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T177"/>
  <c r="R178"/>
  <c r="R177"/>
  <c r="P178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86"/>
  <c r="E7"/>
  <c r="E48"/>
  <c i="1" r="L50"/>
  <c r="AM50"/>
  <c r="AM49"/>
  <c r="L49"/>
  <c r="AM47"/>
  <c r="L47"/>
  <c r="L45"/>
  <c r="L44"/>
  <c i="2" r="BK185"/>
  <c i="4" r="J139"/>
  <c i="5" r="J132"/>
  <c i="2" r="BK225"/>
  <c r="J283"/>
  <c i="3" r="BK318"/>
  <c i="4" r="BK131"/>
  <c i="5" r="J106"/>
  <c i="2" r="J325"/>
  <c i="5" r="J151"/>
  <c i="2" r="J151"/>
  <c r="BK259"/>
  <c i="4" r="J149"/>
  <c i="5" r="BK97"/>
  <c i="3" r="J212"/>
  <c i="5" r="J155"/>
  <c i="2" r="BK145"/>
  <c i="5" r="BK124"/>
  <c i="2" r="BK236"/>
  <c i="3" r="J249"/>
  <c i="5" r="BK138"/>
  <c i="6" r="BK85"/>
  <c i="5" r="BK132"/>
  <c i="6" r="BK96"/>
  <c i="2" r="J175"/>
  <c i="5" r="J113"/>
  <c i="2" r="BK282"/>
  <c i="3" r="J278"/>
  <c i="4" r="BK137"/>
  <c i="6" r="J98"/>
  <c i="2" r="BK240"/>
  <c i="3" r="J318"/>
  <c i="5" r="J174"/>
  <c i="6" r="J85"/>
  <c i="2" r="BK161"/>
  <c i="3" r="J181"/>
  <c i="5" r="BK100"/>
  <c i="4" r="BK126"/>
  <c i="5" r="J101"/>
  <c r="J144"/>
  <c i="3" r="BK233"/>
  <c i="4" r="J135"/>
  <c i="5" r="J158"/>
  <c i="2" r="J242"/>
  <c r="BK300"/>
  <c i="3" r="BK295"/>
  <c i="5" r="J170"/>
  <c i="2" r="BK101"/>
  <c r="J253"/>
  <c r="J189"/>
  <c i="3" r="J129"/>
  <c i="4" r="J94"/>
  <c i="3" r="BK115"/>
  <c i="4" r="J132"/>
  <c i="2" r="BK194"/>
  <c i="3" r="J186"/>
  <c i="5" r="BK158"/>
  <c i="2" r="J109"/>
  <c i="3" r="BK191"/>
  <c i="4" r="J148"/>
  <c i="5" r="BK152"/>
  <c i="3" r="BK313"/>
  <c i="5" r="J159"/>
  <c i="2" r="BK230"/>
  <c i="4" r="J98"/>
  <c i="5" r="J94"/>
  <c i="2" r="BK257"/>
  <c i="3" r="J126"/>
  <c r="J299"/>
  <c i="5" r="BK103"/>
  <c i="2" r="J194"/>
  <c i="3" r="J138"/>
  <c i="5" r="BK98"/>
  <c i="2" r="BK310"/>
  <c r="BK204"/>
  <c i="4" r="BK129"/>
  <c i="2" r="BK308"/>
  <c i="5" r="J145"/>
  <c i="2" r="J300"/>
  <c i="5" r="J154"/>
  <c i="3" r="J191"/>
  <c i="4" r="BK145"/>
  <c i="5" r="J163"/>
  <c i="3" r="BK257"/>
  <c i="5" r="BK137"/>
  <c r="J181"/>
  <c i="2" r="BK233"/>
  <c i="3" r="BK196"/>
  <c i="5" r="BK141"/>
  <c i="2" r="J117"/>
  <c i="5" r="J143"/>
  <c i="2" r="BK95"/>
  <c i="3" r="BK93"/>
  <c i="5" r="J97"/>
  <c i="2" r="BK293"/>
  <c i="3" r="BK248"/>
  <c i="5" r="BK129"/>
  <c i="2" r="BK167"/>
  <c i="3" r="J117"/>
  <c i="4" r="BK139"/>
  <c i="2" r="BK248"/>
  <c r="BK280"/>
  <c i="3" r="J301"/>
  <c i="5" r="J90"/>
  <c i="3" r="J113"/>
  <c i="5" r="BK145"/>
  <c r="BK148"/>
  <c i="3" r="J326"/>
  <c i="4" r="BK155"/>
  <c i="5" r="BK121"/>
  <c r="BK176"/>
  <c i="2" r="BK286"/>
  <c r="BK141"/>
  <c i="3" r="BK218"/>
  <c i="5" r="BK115"/>
  <c i="6" r="J91"/>
  <c i="2" r="J299"/>
  <c i="3" r="J323"/>
  <c i="4" r="J109"/>
  <c i="5" r="BK114"/>
  <c i="2" r="BK244"/>
  <c r="J237"/>
  <c i="5" r="J177"/>
  <c i="2" r="J95"/>
  <c i="3" r="J257"/>
  <c i="4" r="BK102"/>
  <c i="5" r="J103"/>
  <c r="J108"/>
  <c i="2" r="J282"/>
  <c i="4" r="J120"/>
  <c i="5" r="J95"/>
  <c i="2" r="BK178"/>
  <c i="3" r="J147"/>
  <c i="4" r="BK109"/>
  <c i="5" r="J136"/>
  <c i="3" r="J253"/>
  <c i="4" r="J133"/>
  <c i="5" r="J131"/>
  <c i="2" r="J113"/>
  <c r="J97"/>
  <c i="4" r="BK128"/>
  <c i="5" r="J149"/>
  <c i="2" r="BK151"/>
  <c i="4" r="J153"/>
  <c i="2" r="J310"/>
  <c r="J135"/>
  <c i="3" r="BK229"/>
  <c i="5" r="J152"/>
  <c i="2" r="J192"/>
  <c r="J250"/>
  <c i="3" r="J210"/>
  <c i="5" r="BK188"/>
  <c i="6" r="J93"/>
  <c i="4" r="BK98"/>
  <c i="5" r="J128"/>
  <c i="3" r="BK147"/>
  <c i="4" r="BK162"/>
  <c i="5" r="J147"/>
  <c i="2" r="BK109"/>
  <c i="3" r="BK261"/>
  <c r="BK241"/>
  <c i="5" r="J139"/>
  <c i="2" r="BK182"/>
  <c i="3" r="BK126"/>
  <c i="5" r="J146"/>
  <c r="BK140"/>
  <c i="2" r="J105"/>
  <c i="4" r="BK140"/>
  <c i="5" r="BK155"/>
  <c i="2" r="J286"/>
  <c i="3" r="BK310"/>
  <c i="5" r="BK112"/>
  <c r="BK110"/>
  <c i="3" r="BK244"/>
  <c r="BK286"/>
  <c i="5" r="J99"/>
  <c i="2" r="BK139"/>
  <c i="5" r="J148"/>
  <c i="2" r="BK296"/>
  <c i="3" r="J229"/>
  <c i="5" r="BK95"/>
  <c i="3" r="J285"/>
  <c i="5" r="BK171"/>
  <c r="J180"/>
  <c i="2" r="BK246"/>
  <c r="J225"/>
  <c i="5" r="BK186"/>
  <c i="2" r="J251"/>
  <c i="3" r="BK204"/>
  <c i="5" r="BK146"/>
  <c i="2" r="BK217"/>
  <c i="3" r="BK306"/>
  <c i="4" r="BK94"/>
  <c i="5" r="BK111"/>
  <c i="2" r="J292"/>
  <c i="3" r="J218"/>
  <c i="5" r="BK149"/>
  <c i="2" r="BK214"/>
  <c r="J172"/>
  <c i="6" r="BK91"/>
  <c i="3" r="BK181"/>
  <c i="4" r="J129"/>
  <c i="5" r="J135"/>
  <c i="2" r="J255"/>
  <c r="J264"/>
  <c i="3" r="BK106"/>
  <c i="5" r="J120"/>
  <c i="2" r="BK277"/>
  <c i="3" r="BK113"/>
  <c i="5" r="J133"/>
  <c r="J172"/>
  <c i="2" r="BK237"/>
  <c r="J34"/>
  <c r="J290"/>
  <c i="3" r="BK293"/>
  <c i="5" r="J87"/>
  <c i="2" r="J156"/>
  <c i="3" r="J256"/>
  <c r="BK227"/>
  <c i="5" r="J164"/>
  <c r="J91"/>
  <c i="2" r="BK123"/>
  <c i="3" r="BK183"/>
  <c i="4" r="BK148"/>
  <c i="5" r="J161"/>
  <c i="3" r="BK315"/>
  <c i="5" r="BK104"/>
  <c r="BK156"/>
  <c i="2" r="BK253"/>
  <c i="4" r="J90"/>
  <c r="BK117"/>
  <c i="5" r="J127"/>
  <c i="2" r="BK135"/>
  <c r="BK290"/>
  <c i="3" r="J207"/>
  <c i="4" r="J92"/>
  <c i="5" r="J114"/>
  <c i="2" r="BK209"/>
  <c r="BK111"/>
  <c i="3" r="BK162"/>
  <c i="4" r="BK153"/>
  <c i="5" r="BK168"/>
  <c r="J115"/>
  <c r="BK92"/>
  <c i="2" r="J293"/>
  <c r="J281"/>
  <c i="4" r="J145"/>
  <c i="5" r="BK151"/>
  <c r="BK88"/>
  <c i="2" r="J233"/>
  <c i="3" r="J150"/>
  <c r="BK297"/>
  <c i="5" r="J109"/>
  <c r="J111"/>
  <c i="3" r="J306"/>
  <c i="5" r="BK127"/>
  <c r="J153"/>
  <c i="2" r="J240"/>
  <c i="4" r="BK151"/>
  <c i="5" r="J134"/>
  <c i="2" r="BK284"/>
  <c i="3" r="J93"/>
  <c r="BK301"/>
  <c i="4" r="J155"/>
  <c i="5" r="BK180"/>
  <c i="2" r="BK113"/>
  <c i="3" r="BK101"/>
  <c i="4" r="BK132"/>
  <c i="5" r="BK117"/>
  <c i="2" r="J115"/>
  <c r="BK107"/>
  <c r="J154"/>
  <c i="5" r="J142"/>
  <c r="BK163"/>
  <c i="2" r="BK154"/>
  <c r="J220"/>
  <c i="3" r="BK237"/>
  <c i="4" r="BK120"/>
  <c i="5" r="BK118"/>
  <c i="2" r="J314"/>
  <c r="J178"/>
  <c r="BK291"/>
  <c i="3" r="J144"/>
  <c i="4" r="J131"/>
  <c i="5" r="J166"/>
  <c r="BK143"/>
  <c i="2" r="J161"/>
  <c r="BK318"/>
  <c i="3" r="J261"/>
  <c r="J272"/>
  <c i="5" r="J160"/>
  <c i="6" r="BK98"/>
  <c i="4" r="J150"/>
  <c i="5" r="BK181"/>
  <c i="2" r="J236"/>
  <c i="4" r="J126"/>
  <c i="5" r="BK160"/>
  <c i="2" r="F35"/>
  <c r="BK297"/>
  <c i="3" r="J106"/>
  <c i="4" r="J106"/>
  <c i="5" r="J175"/>
  <c i="2" r="J204"/>
  <c i="3" r="BK117"/>
  <c i="4" r="J124"/>
  <c i="5" r="BK183"/>
  <c i="2" r="BK121"/>
  <c i="4" r="J102"/>
  <c i="5" r="BK169"/>
  <c i="2" r="BK264"/>
  <c i="3" r="BK210"/>
  <c r="BK299"/>
  <c i="5" r="J104"/>
  <c i="3" r="J333"/>
  <c i="4" r="BK135"/>
  <c i="3" r="J313"/>
  <c i="5" r="J105"/>
  <c i="2" r="J305"/>
  <c i="5" r="J173"/>
  <c i="2" r="BK117"/>
  <c i="3" r="BK158"/>
  <c i="5" r="BK136"/>
  <c r="BK107"/>
  <c i="2" r="BK281"/>
  <c i="3" r="J252"/>
  <c i="5" r="BK166"/>
  <c i="2" r="BK251"/>
  <c r="J297"/>
  <c i="3" r="BK278"/>
  <c i="5" r="BK175"/>
  <c i="3" r="BK150"/>
  <c i="5" r="J183"/>
  <c r="J116"/>
  <c i="3" r="J131"/>
  <c i="4" r="J115"/>
  <c i="5" r="BK87"/>
  <c i="2" r="BK242"/>
  <c r="J217"/>
  <c i="4" r="BK115"/>
  <c i="5" r="J122"/>
  <c i="2" r="J182"/>
  <c i="3" r="BK320"/>
  <c i="5" r="J102"/>
  <c r="BK102"/>
  <c i="2" r="J131"/>
  <c r="J295"/>
  <c i="5" r="BK184"/>
  <c i="2" r="BK103"/>
  <c r="J111"/>
  <c i="3" r="J330"/>
  <c i="5" r="BK105"/>
  <c i="3" r="BK266"/>
  <c i="4" r="BK150"/>
  <c i="2" r="J107"/>
  <c r="F34"/>
  <c i="5" r="BK133"/>
  <c i="2" r="BK189"/>
  <c i="3" r="J199"/>
  <c i="5" r="J125"/>
  <c i="2" r="BK174"/>
  <c i="5" r="J168"/>
  <c i="3" r="J320"/>
  <c i="5" r="BK161"/>
  <c i="2" r="J284"/>
  <c i="5" r="J110"/>
  <c i="3" r="J248"/>
  <c i="5" r="J179"/>
  <c i="6" r="BK93"/>
  <c i="3" r="BK141"/>
  <c i="6" r="J96"/>
  <c i="2" r="J176"/>
  <c i="3" r="BK256"/>
  <c i="5" r="BK150"/>
  <c r="J188"/>
  <c i="2" r="BK164"/>
  <c r="J139"/>
  <c i="3" r="J101"/>
  <c i="5" r="J137"/>
  <c i="6" r="J87"/>
  <c i="2" r="J279"/>
  <c r="J185"/>
  <c i="3" r="BK303"/>
  <c i="4" r="J140"/>
  <c i="5" r="BK126"/>
  <c i="3" r="J221"/>
  <c i="4" r="BK111"/>
  <c i="5" r="J176"/>
  <c i="2" r="J230"/>
  <c i="5" r="J126"/>
  <c r="BK113"/>
  <c i="2" r="BK255"/>
  <c r="BK172"/>
  <c i="3" r="BK96"/>
  <c i="4" r="BK159"/>
  <c i="5" r="J186"/>
  <c r="BK106"/>
  <c i="3" r="BK207"/>
  <c r="BK173"/>
  <c r="J115"/>
  <c i="5" r="BK125"/>
  <c i="2" r="J246"/>
  <c r="J209"/>
  <c r="F37"/>
  <c i="3" r="BK123"/>
  <c i="5" r="J165"/>
  <c r="J121"/>
  <c i="2" r="J214"/>
  <c i="5" r="BK122"/>
  <c r="J138"/>
  <c i="2" r="BK274"/>
  <c i="5" r="BK101"/>
  <c r="J112"/>
  <c i="3" r="J196"/>
  <c i="4" r="BK141"/>
  <c r="J151"/>
  <c i="5" r="J169"/>
  <c r="J119"/>
  <c i="2" r="BK115"/>
  <c i="3" r="J123"/>
  <c i="5" r="BK119"/>
  <c r="BK99"/>
  <c i="2" r="BK325"/>
  <c i="3" r="BK186"/>
  <c i="2" r="J318"/>
  <c i="3" r="BK212"/>
  <c i="5" r="BK120"/>
  <c i="3" r="J310"/>
  <c r="BK272"/>
  <c i="2" r="J321"/>
  <c r="J103"/>
  <c i="5" r="J185"/>
  <c i="2" r="BK305"/>
  <c i="3" r="BK138"/>
  <c r="J96"/>
  <c i="5" r="BK177"/>
  <c i="3" r="J173"/>
  <c i="5" r="J93"/>
  <c i="2" r="J274"/>
  <c r="J127"/>
  <c r="J277"/>
  <c i="3" r="BK323"/>
  <c i="5" r="J150"/>
  <c i="2" r="J291"/>
  <c i="3" r="J293"/>
  <c i="4" r="J159"/>
  <c i="5" r="J89"/>
  <c i="2" r="BK192"/>
  <c i="3" r="J162"/>
  <c r="BK253"/>
  <c i="5" r="BK147"/>
  <c r="J141"/>
  <c i="2" r="BK156"/>
  <c i="5" r="BK165"/>
  <c i="3" r="J245"/>
  <c i="4" r="BK92"/>
  <c i="6" r="BK89"/>
  <c i="2" r="J121"/>
  <c i="3" r="BK330"/>
  <c i="5" r="BK94"/>
  <c i="2" r="J123"/>
  <c r="J119"/>
  <c i="4" r="BK133"/>
  <c i="5" r="BK128"/>
  <c r="J117"/>
  <c i="2" r="J278"/>
  <c i="4" r="J141"/>
  <c i="5" r="BK153"/>
  <c i="2" r="BK176"/>
  <c i="3" r="J227"/>
  <c i="5" r="J129"/>
  <c i="2" r="J211"/>
  <c i="5" r="J100"/>
  <c i="2" r="BK278"/>
  <c i="5" r="J156"/>
  <c r="BK131"/>
  <c i="2" r="J269"/>
  <c i="3" r="J204"/>
  <c i="5" r="BK154"/>
  <c i="3" r="BK144"/>
  <c i="4" r="J162"/>
  <c i="5" r="BK170"/>
  <c i="2" r="BK175"/>
  <c i="5" r="BK179"/>
  <c i="2" r="BK119"/>
  <c r="BK105"/>
  <c i="4" r="BK149"/>
  <c i="5" r="BK159"/>
  <c i="2" r="BK99"/>
  <c i="3" r="J233"/>
  <c i="4" r="BK106"/>
  <c i="5" r="J118"/>
  <c i="2" r="J280"/>
  <c r="J145"/>
  <c i="5" r="BK174"/>
  <c i="3" r="J183"/>
  <c i="5" r="J98"/>
  <c i="2" r="J257"/>
  <c r="BK211"/>
  <c i="4" r="J117"/>
  <c r="J143"/>
  <c i="2" r="BK149"/>
  <c i="3" r="J295"/>
  <c i="4" r="J128"/>
  <c i="5" r="J92"/>
  <c i="2" r="J99"/>
  <c i="3" r="J141"/>
  <c r="BK252"/>
  <c i="5" r="BK116"/>
  <c r="J107"/>
  <c i="2" r="BK220"/>
  <c i="5" r="J124"/>
  <c r="BK135"/>
  <c i="2" r="J174"/>
  <c i="3" r="J297"/>
  <c i="2" r="BK127"/>
  <c r="J164"/>
  <c i="5" r="BK157"/>
  <c i="6" r="J89"/>
  <c i="3" r="BK249"/>
  <c r="BK245"/>
  <c i="5" r="BK144"/>
  <c i="3" r="J237"/>
  <c i="5" r="BK90"/>
  <c r="BK109"/>
  <c i="2" r="BK283"/>
  <c i="5" r="BK93"/>
  <c i="2" r="BK250"/>
  <c r="BK321"/>
  <c i="3" r="J244"/>
  <c i="5" r="BK185"/>
  <c i="2" r="J308"/>
  <c r="J296"/>
  <c i="3" r="J286"/>
  <c r="J241"/>
  <c i="5" r="J187"/>
  <c i="2" r="J141"/>
  <c i="3" r="BK199"/>
  <c i="5" r="BK173"/>
  <c i="2" r="BK314"/>
  <c i="5" r="J184"/>
  <c r="BK91"/>
  <c i="2" r="J101"/>
  <c i="5" r="BK167"/>
  <c i="4" r="BK90"/>
  <c i="5" r="BK182"/>
  <c i="2" r="F36"/>
  <c r="J244"/>
  <c i="3" r="J158"/>
  <c i="5" r="J157"/>
  <c i="2" r="BK299"/>
  <c i="3" r="BK221"/>
  <c r="BK131"/>
  <c i="5" r="BK142"/>
  <c r="J182"/>
  <c i="2" r="J259"/>
  <c r="J167"/>
  <c i="5" r="BK134"/>
  <c r="J140"/>
  <c i="2" r="BK269"/>
  <c i="3" r="BK333"/>
  <c i="5" r="J167"/>
  <c i="3" r="BK285"/>
  <c i="4" r="J111"/>
  <c i="1" r="AS54"/>
  <c i="2" r="BK131"/>
  <c i="3" r="J266"/>
  <c i="5" r="J88"/>
  <c i="2" r="J199"/>
  <c i="3" r="J315"/>
  <c i="5" r="BK89"/>
  <c i="2" r="BK295"/>
  <c r="BK292"/>
  <c i="5" r="BK172"/>
  <c i="2" r="BK199"/>
  <c i="3" r="BK326"/>
  <c i="5" r="J171"/>
  <c i="2" r="J149"/>
  <c r="BK279"/>
  <c i="3" r="J303"/>
  <c i="5" r="BK164"/>
  <c i="2" r="J248"/>
  <c r="BK97"/>
  <c i="4" r="BK143"/>
  <c i="5" r="BK108"/>
  <c i="4" r="J137"/>
  <c i="6" r="BK87"/>
  <c i="5" r="BK187"/>
  <c i="3" r="BK129"/>
  <c i="4" r="BK124"/>
  <c i="5" r="BK139"/>
  <c i="2" l="1" r="R160"/>
  <c r="T276"/>
  <c i="4" r="R123"/>
  <c r="BK89"/>
  <c r="J89"/>
  <c r="J61"/>
  <c r="P152"/>
  <c i="2" r="P181"/>
  <c r="BK307"/>
  <c r="J307"/>
  <c r="J69"/>
  <c i="3" r="P137"/>
  <c i="5" r="BK123"/>
  <c r="J123"/>
  <c r="J62"/>
  <c i="2" r="BK160"/>
  <c r="J160"/>
  <c r="J62"/>
  <c r="T254"/>
  <c i="3" r="T137"/>
  <c r="P284"/>
  <c r="R309"/>
  <c r="R308"/>
  <c i="4" r="P114"/>
  <c r="BK152"/>
  <c r="J152"/>
  <c r="J66"/>
  <c i="5" r="R86"/>
  <c r="P162"/>
  <c i="2" r="T181"/>
  <c i="3" r="BK92"/>
  <c i="5" r="BK96"/>
  <c r="J96"/>
  <c r="J61"/>
  <c r="R162"/>
  <c i="3" r="P92"/>
  <c r="T284"/>
  <c i="4" r="T114"/>
  <c r="BK142"/>
  <c r="J142"/>
  <c r="J65"/>
  <c i="5" r="P123"/>
  <c r="T178"/>
  <c i="2" r="T94"/>
  <c r="R254"/>
  <c r="R307"/>
  <c i="3" r="BK203"/>
  <c r="J203"/>
  <c r="J63"/>
  <c r="BK292"/>
  <c r="J292"/>
  <c r="J66"/>
  <c i="5" r="T86"/>
  <c r="BK162"/>
  <c r="J162"/>
  <c r="J64"/>
  <c i="2" r="P160"/>
  <c r="BK276"/>
  <c r="J276"/>
  <c r="J68"/>
  <c i="3" r="T92"/>
  <c r="P309"/>
  <c r="P308"/>
  <c i="4" r="P89"/>
  <c r="P123"/>
  <c i="5" r="T96"/>
  <c r="R178"/>
  <c i="2" r="T160"/>
  <c r="BK254"/>
  <c r="J254"/>
  <c r="J66"/>
  <c i="3" r="BK137"/>
  <c r="J137"/>
  <c r="J62"/>
  <c r="T292"/>
  <c i="4" r="BK114"/>
  <c r="J114"/>
  <c r="J62"/>
  <c r="R152"/>
  <c i="5" r="P86"/>
  <c r="T123"/>
  <c i="6" r="BK84"/>
  <c i="2" r="P94"/>
  <c r="P171"/>
  <c r="P276"/>
  <c i="4" r="BK123"/>
  <c r="J123"/>
  <c r="J64"/>
  <c r="T142"/>
  <c i="5" r="BK130"/>
  <c r="J130"/>
  <c r="J63"/>
  <c i="6" r="P84"/>
  <c i="2" r="BK181"/>
  <c r="J181"/>
  <c r="J65"/>
  <c i="3" r="R137"/>
  <c r="BK284"/>
  <c r="J284"/>
  <c r="J65"/>
  <c r="T309"/>
  <c r="T308"/>
  <c i="4" r="T123"/>
  <c i="5" r="R130"/>
  <c i="6" r="BK95"/>
  <c r="J95"/>
  <c r="J62"/>
  <c i="2" r="BK94"/>
  <c r="R171"/>
  <c r="P307"/>
  <c i="3" r="R92"/>
  <c r="R292"/>
  <c i="4" r="T89"/>
  <c r="R142"/>
  <c i="5" r="T130"/>
  <c i="6" r="T84"/>
  <c i="5" r="P96"/>
  <c r="T162"/>
  <c i="6" r="P95"/>
  <c i="2" r="BK171"/>
  <c r="J171"/>
  <c r="J63"/>
  <c r="R276"/>
  <c i="3" r="P203"/>
  <c r="P292"/>
  <c i="4" r="R89"/>
  <c r="P142"/>
  <c i="5" r="BK86"/>
  <c r="R123"/>
  <c r="P178"/>
  <c i="6" r="R95"/>
  <c i="2" r="R181"/>
  <c i="3" r="R203"/>
  <c r="BK309"/>
  <c i="4" r="R114"/>
  <c r="T152"/>
  <c i="5" r="R96"/>
  <c r="BK178"/>
  <c r="J178"/>
  <c r="J65"/>
  <c i="6" r="R84"/>
  <c r="R83"/>
  <c r="R82"/>
  <c i="2" r="R94"/>
  <c r="R93"/>
  <c r="R92"/>
  <c r="T171"/>
  <c r="P254"/>
  <c r="T307"/>
  <c i="3" r="T203"/>
  <c r="R284"/>
  <c i="5" r="P130"/>
  <c i="6" r="T95"/>
  <c i="4" r="BK119"/>
  <c r="J119"/>
  <c r="J63"/>
  <c i="3" r="BK265"/>
  <c r="J265"/>
  <c r="J64"/>
  <c i="2" r="BK177"/>
  <c r="J177"/>
  <c r="J64"/>
  <c i="3" r="BK332"/>
  <c r="J332"/>
  <c r="J70"/>
  <c i="2" r="BK320"/>
  <c r="J320"/>
  <c r="J70"/>
  <c i="4" r="BK161"/>
  <c r="J161"/>
  <c r="J67"/>
  <c i="2" r="BK324"/>
  <c r="J324"/>
  <c r="J72"/>
  <c i="3" r="BK305"/>
  <c r="J305"/>
  <c r="J67"/>
  <c i="2" r="BK273"/>
  <c r="J273"/>
  <c r="J67"/>
  <c i="6" r="J76"/>
  <c r="BE85"/>
  <c r="BE91"/>
  <c i="5" r="J86"/>
  <c r="J60"/>
  <c i="6" r="E48"/>
  <c r="BE89"/>
  <c r="F55"/>
  <c r="BE96"/>
  <c r="BE87"/>
  <c r="BE93"/>
  <c r="BE98"/>
  <c i="5" r="BE92"/>
  <c r="BE106"/>
  <c r="BE109"/>
  <c i="4" r="BK88"/>
  <c r="BK87"/>
  <c r="J87"/>
  <c i="5" r="BE87"/>
  <c r="BE93"/>
  <c r="BE99"/>
  <c r="BE117"/>
  <c r="BE124"/>
  <c r="BE134"/>
  <c r="BE137"/>
  <c r="BE97"/>
  <c r="BE128"/>
  <c r="BE136"/>
  <c r="BE140"/>
  <c r="BE148"/>
  <c r="BE91"/>
  <c r="BE95"/>
  <c r="BE103"/>
  <c r="BE116"/>
  <c r="BE122"/>
  <c r="BE132"/>
  <c r="BE141"/>
  <c r="J79"/>
  <c r="BE129"/>
  <c r="BE133"/>
  <c r="BE138"/>
  <c r="BE176"/>
  <c r="BE181"/>
  <c r="BE113"/>
  <c r="BE154"/>
  <c r="BE156"/>
  <c r="BE159"/>
  <c r="BE163"/>
  <c r="BE174"/>
  <c r="BE179"/>
  <c r="F82"/>
  <c r="BE88"/>
  <c r="BE101"/>
  <c r="BE108"/>
  <c r="BE147"/>
  <c r="BE169"/>
  <c r="BE182"/>
  <c r="BE187"/>
  <c r="BE98"/>
  <c r="BE110"/>
  <c r="BE115"/>
  <c r="BE119"/>
  <c r="BE155"/>
  <c r="BE173"/>
  <c r="BE175"/>
  <c r="E48"/>
  <c r="BE177"/>
  <c r="BE184"/>
  <c r="BE185"/>
  <c r="BE186"/>
  <c r="BE100"/>
  <c r="BE105"/>
  <c r="BE126"/>
  <c r="BE143"/>
  <c r="BE145"/>
  <c r="BE94"/>
  <c r="BE102"/>
  <c r="BE107"/>
  <c r="BE120"/>
  <c r="BE158"/>
  <c r="BE160"/>
  <c r="BE165"/>
  <c r="BE127"/>
  <c r="BE135"/>
  <c r="BE153"/>
  <c r="BE161"/>
  <c r="BE171"/>
  <c r="BE180"/>
  <c r="BE146"/>
  <c r="BE151"/>
  <c r="BE168"/>
  <c r="BE170"/>
  <c r="BE172"/>
  <c r="BE183"/>
  <c r="BE111"/>
  <c r="BE125"/>
  <c r="BE150"/>
  <c r="BE157"/>
  <c r="BE167"/>
  <c r="BE89"/>
  <c r="BE104"/>
  <c r="BE114"/>
  <c r="BE121"/>
  <c r="BE139"/>
  <c r="BE142"/>
  <c r="BE144"/>
  <c r="BE149"/>
  <c r="BE152"/>
  <c r="BE164"/>
  <c r="BE166"/>
  <c r="BE188"/>
  <c r="BE90"/>
  <c r="BE112"/>
  <c r="BE118"/>
  <c r="BE131"/>
  <c i="4" r="E48"/>
  <c r="BE111"/>
  <c r="BE124"/>
  <c i="3" r="J309"/>
  <c r="J69"/>
  <c i="4" r="BE94"/>
  <c r="BE109"/>
  <c i="3" r="J92"/>
  <c r="J61"/>
  <c i="4" r="BE102"/>
  <c r="BE117"/>
  <c r="BE148"/>
  <c r="BE106"/>
  <c r="BE133"/>
  <c r="BE151"/>
  <c r="J52"/>
  <c r="BE92"/>
  <c r="BE150"/>
  <c r="BE162"/>
  <c r="BE90"/>
  <c r="BE131"/>
  <c r="BE139"/>
  <c r="BE155"/>
  <c r="BE126"/>
  <c r="BE98"/>
  <c r="BE135"/>
  <c r="BE143"/>
  <c r="F55"/>
  <c r="BE137"/>
  <c r="BE145"/>
  <c r="BE120"/>
  <c r="BE132"/>
  <c r="BE140"/>
  <c r="BE159"/>
  <c r="BE115"/>
  <c r="BE128"/>
  <c r="BE149"/>
  <c r="BE153"/>
  <c r="BE129"/>
  <c r="BE141"/>
  <c i="3" r="J84"/>
  <c r="F55"/>
  <c r="BE126"/>
  <c r="BE129"/>
  <c r="BE158"/>
  <c r="BE183"/>
  <c r="BE210"/>
  <c r="BE285"/>
  <c r="BE306"/>
  <c r="BE115"/>
  <c r="BE131"/>
  <c r="BE162"/>
  <c r="BE204"/>
  <c r="BE212"/>
  <c r="BE320"/>
  <c i="2" r="J94"/>
  <c r="J61"/>
  <c i="3" r="BE147"/>
  <c r="BE233"/>
  <c r="BE249"/>
  <c r="BE261"/>
  <c r="BE293"/>
  <c r="BE257"/>
  <c r="BE326"/>
  <c r="BE330"/>
  <c r="BE101"/>
  <c r="BE123"/>
  <c r="BE227"/>
  <c r="BE297"/>
  <c r="BE299"/>
  <c r="BE323"/>
  <c i="2" r="BK323"/>
  <c r="J323"/>
  <c r="J71"/>
  <c i="3" r="BE141"/>
  <c r="BE207"/>
  <c r="BE218"/>
  <c r="BE244"/>
  <c r="BE256"/>
  <c r="BE301"/>
  <c r="BE310"/>
  <c r="BE313"/>
  <c r="E48"/>
  <c r="BE106"/>
  <c r="BE199"/>
  <c r="BE229"/>
  <c r="BE266"/>
  <c r="BE278"/>
  <c r="BE286"/>
  <c r="BE138"/>
  <c r="BE173"/>
  <c r="BE186"/>
  <c r="BE191"/>
  <c r="BE237"/>
  <c r="BE253"/>
  <c r="BE96"/>
  <c r="BE113"/>
  <c r="BE181"/>
  <c r="BE248"/>
  <c r="BE295"/>
  <c r="BE196"/>
  <c r="BE221"/>
  <c r="BE252"/>
  <c r="BE303"/>
  <c r="BE315"/>
  <c r="BE318"/>
  <c r="BE333"/>
  <c r="BE93"/>
  <c r="BE117"/>
  <c r="BE241"/>
  <c r="BE144"/>
  <c r="BE150"/>
  <c r="BE245"/>
  <c r="BE272"/>
  <c i="1" r="BB55"/>
  <c i="2" r="BE95"/>
  <c r="BE103"/>
  <c r="BE109"/>
  <c r="BE111"/>
  <c r="BE115"/>
  <c r="BE117"/>
  <c r="BE123"/>
  <c r="BE139"/>
  <c r="BE149"/>
  <c r="BE175"/>
  <c r="BE182"/>
  <c r="BE194"/>
  <c r="BE199"/>
  <c r="BE209"/>
  <c r="BE214"/>
  <c r="BE233"/>
  <c r="BE236"/>
  <c r="BE253"/>
  <c r="BE255"/>
  <c r="BE278"/>
  <c r="BE281"/>
  <c r="BE282"/>
  <c r="BE286"/>
  <c r="BE291"/>
  <c r="BE299"/>
  <c r="BE300"/>
  <c r="BE318"/>
  <c i="1" r="BC55"/>
  <c r="AW55"/>
  <c i="2" r="E82"/>
  <c r="BE101"/>
  <c r="BE119"/>
  <c r="BE141"/>
  <c r="BE204"/>
  <c r="BE283"/>
  <c r="J52"/>
  <c r="BE105"/>
  <c r="BE127"/>
  <c r="BE131"/>
  <c r="BE135"/>
  <c r="BE154"/>
  <c r="BE174"/>
  <c r="BE225"/>
  <c r="BE230"/>
  <c r="BE246"/>
  <c r="BE250"/>
  <c r="BE277"/>
  <c r="BE290"/>
  <c r="BE305"/>
  <c r="F55"/>
  <c r="BE97"/>
  <c r="BE121"/>
  <c r="BE145"/>
  <c r="BE151"/>
  <c r="BE172"/>
  <c r="BE178"/>
  <c r="BE185"/>
  <c r="BE189"/>
  <c r="BE244"/>
  <c r="BE259"/>
  <c r="BE269"/>
  <c r="BE274"/>
  <c r="BE279"/>
  <c r="BE280"/>
  <c r="BE284"/>
  <c r="BE292"/>
  <c r="BE293"/>
  <c r="BE295"/>
  <c r="BE296"/>
  <c r="BE297"/>
  <c r="BE310"/>
  <c i="1" r="BA55"/>
  <c i="2" r="BE107"/>
  <c r="BE161"/>
  <c r="BE164"/>
  <c r="BE167"/>
  <c r="BE176"/>
  <c r="BE192"/>
  <c r="BE211"/>
  <c r="BE237"/>
  <c r="BE240"/>
  <c r="BE248"/>
  <c r="BE257"/>
  <c r="BE264"/>
  <c r="BE308"/>
  <c r="BE314"/>
  <c r="BE325"/>
  <c r="BE99"/>
  <c r="BE113"/>
  <c r="BE156"/>
  <c r="BE217"/>
  <c r="BE220"/>
  <c r="BE242"/>
  <c r="BE251"/>
  <c r="BE321"/>
  <c i="1" r="BD55"/>
  <c i="3" r="F36"/>
  <c i="1" r="BC56"/>
  <c i="6" r="F37"/>
  <c i="1" r="BD59"/>
  <c i="5" r="F35"/>
  <c i="1" r="BB58"/>
  <c i="4" r="F34"/>
  <c i="1" r="BA57"/>
  <c i="3" r="F35"/>
  <c i="1" r="BB56"/>
  <c i="5" r="F34"/>
  <c i="1" r="BA58"/>
  <c i="3" r="J34"/>
  <c i="1" r="AW56"/>
  <c i="4" r="J30"/>
  <c r="J34"/>
  <c i="1" r="AW57"/>
  <c i="6" r="F36"/>
  <c i="1" r="BC59"/>
  <c i="6" r="F34"/>
  <c i="1" r="BA59"/>
  <c i="3" r="F37"/>
  <c i="1" r="BD56"/>
  <c i="4" r="F35"/>
  <c i="1" r="BB57"/>
  <c i="4" r="F37"/>
  <c i="1" r="BD57"/>
  <c i="6" r="F35"/>
  <c i="1" r="BB59"/>
  <c i="4" r="F36"/>
  <c i="1" r="BC57"/>
  <c i="5" r="F37"/>
  <c i="1" r="BD58"/>
  <c i="3" r="F34"/>
  <c i="1" r="BA56"/>
  <c i="5" r="J34"/>
  <c i="1" r="AW58"/>
  <c i="5" r="F36"/>
  <c i="1" r="BC58"/>
  <c i="6" r="J34"/>
  <c i="1" r="AW59"/>
  <c i="4" l="1" r="T88"/>
  <c r="T87"/>
  <c r="P88"/>
  <c r="P87"/>
  <c i="1" r="AU57"/>
  <c i="6" r="T83"/>
  <c r="T82"/>
  <c i="5" r="P85"/>
  <c i="1" r="AU58"/>
  <c i="3" r="P91"/>
  <c r="P90"/>
  <c i="1" r="AU56"/>
  <c i="3" r="BK308"/>
  <c r="J308"/>
  <c r="J68"/>
  <c i="5" r="BK85"/>
  <c r="J85"/>
  <c r="J59"/>
  <c i="2" r="T93"/>
  <c r="T92"/>
  <c i="5" r="R85"/>
  <c i="2" r="P93"/>
  <c r="P92"/>
  <c i="1" r="AU55"/>
  <c i="5" r="T85"/>
  <c i="3" r="T91"/>
  <c r="T90"/>
  <c r="BK91"/>
  <c r="J91"/>
  <c r="J60"/>
  <c r="R91"/>
  <c r="R90"/>
  <c i="2" r="BK93"/>
  <c r="J93"/>
  <c r="J60"/>
  <c i="6" r="P83"/>
  <c r="P82"/>
  <c i="1" r="AU59"/>
  <c i="6" r="BK83"/>
  <c r="BK82"/>
  <c r="J82"/>
  <c r="J59"/>
  <c i="4" r="R88"/>
  <c r="R87"/>
  <c i="6" r="J84"/>
  <c r="J61"/>
  <c i="1" r="AG57"/>
  <c i="4" r="J88"/>
  <c r="J60"/>
  <c r="J59"/>
  <c i="2" r="BK92"/>
  <c r="J92"/>
  <c r="J59"/>
  <c r="F33"/>
  <c i="1" r="AZ55"/>
  <c i="3" r="J33"/>
  <c i="1" r="AV56"/>
  <c r="AT56"/>
  <c r="BD54"/>
  <c r="W33"/>
  <c i="5" r="J33"/>
  <c i="1" r="AV58"/>
  <c r="AT58"/>
  <c i="6" r="J33"/>
  <c i="1" r="AV59"/>
  <c r="AT59"/>
  <c i="3" r="F33"/>
  <c i="1" r="AZ56"/>
  <c r="BC54"/>
  <c r="W32"/>
  <c i="2" r="J33"/>
  <c i="1" r="AV55"/>
  <c r="AT55"/>
  <c i="5" r="F33"/>
  <c i="1" r="AZ58"/>
  <c i="4" r="F33"/>
  <c i="1" r="AZ57"/>
  <c r="BB54"/>
  <c r="W31"/>
  <c i="6" r="F33"/>
  <c i="1" r="AZ59"/>
  <c i="4" r="J33"/>
  <c i="1" r="AV57"/>
  <c r="AT57"/>
  <c r="AN57"/>
  <c r="BA54"/>
  <c r="W30"/>
  <c i="3" l="1" r="BK90"/>
  <c r="J90"/>
  <c r="J59"/>
  <c i="6" r="J83"/>
  <c r="J60"/>
  <c i="4" r="J39"/>
  <c i="5" r="J30"/>
  <c i="1" r="AG58"/>
  <c i="2" r="J30"/>
  <c i="1" r="AG55"/>
  <c r="AX54"/>
  <c r="AY54"/>
  <c r="AZ54"/>
  <c r="W29"/>
  <c r="AU54"/>
  <c i="6" r="J30"/>
  <c i="1" r="AG59"/>
  <c r="AW54"/>
  <c r="AK30"/>
  <c i="5" l="1" r="J39"/>
  <c i="6" r="J39"/>
  <c i="2" r="J39"/>
  <c i="1" r="AN55"/>
  <c r="AN59"/>
  <c r="AN58"/>
  <c r="AV54"/>
  <c r="AK29"/>
  <c i="3" r="J30"/>
  <c i="1" r="AG56"/>
  <c r="AN56"/>
  <c i="3" l="1" r="J39"/>
  <c i="1" r="AT54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<sst xmlns="http://schemas.openxmlformats.org/spreadsheetml/2006/main">
  <si>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</si>
  <si>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</si>
  <si>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</si>
  <si>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</si>
  <si>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</si>
  <si>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{08e45a14-12bc-4c7b-8e43-94afad94f1c4}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</si>
  <si>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</si>
  <si>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</si>
  <si>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</si>
  <si>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</si>
  <si>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</si>
  <si>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</si>
  <si>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</si>
  <si>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</si>
  <si>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2025_10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</si>
  <si>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</si>
  <si>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</si>
  <si>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A ROZŠÍŘENÍ ŠKOLNÍHO HŘIŠTĚ - ZŠ 1.Máje K.Vary-Dvory</t>
  </si>
  <si>
    <t>KSO:</t>
  </si>
  <si>
    <t>823 33 95</t>
  </si>
  <si>
    <t>CC-CZ:</t>
  </si>
  <si>
    <t>241112</t>
  </si>
  <si>
    <t>Místo:</t>
  </si>
  <si>
    <t xml:space="preserve"> Karlovy Vary - Dvory_ p.p.č. 290/5</t>
  </si>
  <si>
    <t>Datum:</t>
  </si>
  <si>
    <t>8. 10. 2025</t>
  </si>
  <si>
    <t>Zadavatel:</t>
  </si>
  <si>
    <t>IČ:</t>
  </si>
  <si>
    <t/>
  </si>
  <si>
    <t>Statutární město K.Vary</t>
  </si>
  <si>
    <t>DIČ:</t>
  </si>
  <si>
    <t>Účastník:</t>
  </si>
  <si>
    <t>Vyplň údaj</t>
  </si>
  <si>
    <t>Projektant:</t>
  </si>
  <si>
    <t>Michal Jung, Ostrov</t>
  </si>
  <si>
    <t>True</t>
  </si>
  <si>
    <t>Zpracovatel:</t>
  </si>
  <si>
    <t xml:space="preserve"> FJ Atelier - Michal Jung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</si>
  <si>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</si>
  <si>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</si>
  <si>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</si>
  <si>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</si>
  <si>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</si>
  <si>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</si>
  <si>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</si>
  <si>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</si>
  <si>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</si>
  <si>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</si>
  <si>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</si>
  <si>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</si>
  <si>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</si>
  <si>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</si>
  <si>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</si>
  <si>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</si>
  <si>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</si>
  <si>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</si>
  <si>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</si>
  <si>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</si>
  <si>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</si>
  <si>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</si>
  <si>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</si>
  <si>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</si>
  <si>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</si>
  <si>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</si>
  <si>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</si>
  <si>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</si>
  <si>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</si>
  <si>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</si>
  <si>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</si>
  <si>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</si>
  <si>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</si>
  <si>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</si>
  <si>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</si>
  <si>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</si>
  <si>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</si>
  <si>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</si>
  <si>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</si>
  <si>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</si>
  <si>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</si>
  <si>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</t>
  </si>
  <si>
    <t>Zpevněné plochy</t>
  </si>
  <si>
    <t>STA</t>
  </si>
  <si>
    <t>1</t>
  </si>
  <si>
    <t>{1103f334-01fe-43b4-9027-c5e8c55062f3}</t>
  </si>
  <si>
    <t>2</t>
  </si>
  <si>
    <t>D.2</t>
  </si>
  <si>
    <t>Oplocení</t>
  </si>
  <si>
    <t>{b3ec35d8-a6a5-4ec4-a31f-c594253a782f}</t>
  </si>
  <si>
    <t>D.3</t>
  </si>
  <si>
    <t>Odvodnění zpevněných ploch</t>
  </si>
  <si>
    <t>{3ee1b17b-83f2-48a9-937a-9dee70fdf573}</t>
  </si>
  <si>
    <t>D.4</t>
  </si>
  <si>
    <t>Veřejné osvětlení</t>
  </si>
  <si>
    <t>{138c6c2d-a212-4198-9fc3-8944bcd780f6}</t>
  </si>
  <si>
    <t>VRN</t>
  </si>
  <si>
    <t xml:space="preserve">Vedlejší rozpočtové náklady </t>
  </si>
  <si>
    <t>{feba2f3c-8464-4be3-9c82-819ab52c8386}</t>
  </si>
  <si>
    <t>KRYCÍ LIST SOUPISU PRACÍ</t>
  </si>
  <si>
    <t>Objekt:</t>
  </si>
  <si>
    <t>D.1 -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</si>
  <si>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</si>
  <si>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</si>
  <si>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</si>
  <si>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</si>
  <si>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</si>
  <si>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</si>
  <si>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</si>
  <si>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</si>
  <si>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</si>
  <si>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</si>
  <si>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SA05 - Sanace tl. 0,2 m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</si>
  <si>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</si>
  <si>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</si>
  <si>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</si>
  <si>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</si>
  <si>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</si>
  <si>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</si>
  <si>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</si>
  <si>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</si>
  <si>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</si>
  <si>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</si>
  <si>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</si>
  <si>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</si>
  <si>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</si>
  <si>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</si>
  <si>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</si>
  <si>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</si>
  <si>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</si>
  <si>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</si>
  <si>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</si>
  <si>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</si>
  <si>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</si>
  <si>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</si>
  <si>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</si>
  <si>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</si>
  <si>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112251101</t>
  </si>
  <si>
    <t>Odstranění pařezů strojně s jejich vykopáním nebo vytrháním průměru přes 100 do 300 mm</t>
  </si>
  <si>
    <t>kus</t>
  </si>
  <si>
    <t>CS ÚRS 2025 02</t>
  </si>
  <si>
    <t>4</t>
  </si>
  <si>
    <t>8</t>
  </si>
  <si>
    <t>Online PSC</t>
  </si>
  <si>
    <t>https://podminky.urs.cz/item/CS_URS_2025_02/112251101</t>
  </si>
  <si>
    <t>112251102</t>
  </si>
  <si>
    <t>Odstranění pařezů strojně s jejich vykopáním nebo vytrháním průměru přes 300 do 500 mm</t>
  </si>
  <si>
    <t>10</t>
  </si>
  <si>
    <t>https://podminky.urs.cz/item/CS_URS_2025_02/112251102</t>
  </si>
  <si>
    <t>3</t>
  </si>
  <si>
    <t>112251103</t>
  </si>
  <si>
    <t>Odstranění pařezů strojně s jejich vykopáním nebo vytrháním průměru přes 500 do 700 mm</t>
  </si>
  <si>
    <t>12</t>
  </si>
  <si>
    <t>https://podminky.urs.cz/item/CS_URS_2025_02/112251103</t>
  </si>
  <si>
    <t>162201411</t>
  </si>
  <si>
    <t>Vodorovné přemístění větví, kmenů nebo pařezů s naložením, složením a dopravou do 1000 m kmenů stromů listnatých, průměru přes 100 do 300 mm</t>
  </si>
  <si>
    <t>14</t>
  </si>
  <si>
    <t>https://podminky.urs.cz/item/CS_URS_2025_02/162201411</t>
  </si>
  <si>
    <t>5</t>
  </si>
  <si>
    <t>162201412</t>
  </si>
  <si>
    <t>Vodorovné přemístění větví, kmenů nebo pařezů s naložením, složením a dopravou do 1000 m kmenů stromů listnatých, průměru přes 300 do 500 mm</t>
  </si>
  <si>
    <t>18</t>
  </si>
  <si>
    <t>https://podminky.urs.cz/item/CS_URS_2025_02/162201412</t>
  </si>
  <si>
    <t>6</t>
  </si>
  <si>
    <t>162201413</t>
  </si>
  <si>
    <t>Vodorovné přemístění větví, kmenů nebo pařezů s naložením, složením a dopravou do 1000 m kmenů stromů listnatých, průměru přes 500 do 700 mm</t>
  </si>
  <si>
    <t>22</t>
  </si>
  <si>
    <t>https://podminky.urs.cz/item/CS_URS_2025_02/162201413</t>
  </si>
  <si>
    <t>7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</si>
  <si>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</si>
  <si>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</si>
  <si>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</si>
  <si>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38</t>
  </si>
  <si>
    <t>https://podminky.urs.cz/item/CS_URS_2025_02/113106132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</si>
  <si>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</si>
  <si>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</si>
  <si>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40</t>
  </si>
  <si>
    <t>https://podminky.urs.cz/item/CS_URS_2025_02/113106134</t>
  </si>
  <si>
    <t>9</t>
  </si>
  <si>
    <t>113106241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</si>
  <si>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živicí</t>
  </si>
  <si>
    <t>42</t>
  </si>
  <si>
    <t>https://podminky.urs.cz/item/CS_URS_2025_02/113106241</t>
  </si>
  <si>
    <t>113107170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</si>
  <si>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</si>
  <si>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44</t>
  </si>
  <si>
    <t>https://podminky.urs.cz/item/CS_URS_2025_02/113107170</t>
  </si>
  <si>
    <t>11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</si>
  <si>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</si>
  <si>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</si>
  <si>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46</t>
  </si>
  <si>
    <t>https://podminky.urs.cz/item/CS_URS_2025_02/113107221</t>
  </si>
  <si>
    <t>113204111</t>
  </si>
  <si>
    <t>Vytrhání obrub s vybouráním lože, s přemístěním hmot na skládku na vzdálenost do 3 m nebo s naložením na dopravní prostředek záhonových</t>
  </si>
  <si>
    <t>m</t>
  </si>
  <si>
    <t>48</t>
  </si>
  <si>
    <t>https://podminky.urs.cz/item/CS_URS_2025_02/113204111</t>
  </si>
  <si>
    <t>13</t>
  </si>
  <si>
    <t>121151123</t>
  </si>
  <si>
    <t>Sejmutí ornice strojně při souvislé ploše přes 500 m2, tl. vrstvy do 200 mm</t>
  </si>
  <si>
    <t>50</t>
  </si>
  <si>
    <t>https://podminky.urs.cz/item/CS_URS_2025_02/121151123</t>
  </si>
  <si>
    <t>122252205</t>
  </si>
  <si>
    <t>Odkopávky a prokopávky nezapažené pro silnice a dálnice strojně v hornině třídy těžitelnosti I přes 500 do 1 000 m3</t>
  </si>
  <si>
    <t>m3</t>
  </si>
  <si>
    <t>52</t>
  </si>
  <si>
    <t>https://podminky.urs.cz/item/CS_URS_2025_02/122252205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</si>
  <si>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</si>
  <si>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</si>
  <si>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54</t>
  </si>
  <si>
    <t>https://podminky.urs.cz/item/CS_URS_2025_02/162351103</t>
  </si>
  <si>
    <t>VV</t>
  </si>
  <si>
    <t>320+110</t>
  </si>
  <si>
    <t>Součet</t>
  </si>
  <si>
    <t>16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</si>
  <si>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</si>
  <si>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</si>
  <si>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56</t>
  </si>
  <si>
    <t>https://podminky.urs.cz/item/CS_URS_2025_02/162751117</t>
  </si>
  <si>
    <t>(880-320)+(290-110)</t>
  </si>
  <si>
    <t>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</si>
  <si>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</si>
  <si>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</si>
  <si>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58</t>
  </si>
  <si>
    <t>https://podminky.urs.cz/item/CS_URS_2025_02/162751119</t>
  </si>
  <si>
    <t>2*((880-320)+(290-110))</t>
  </si>
  <si>
    <t>167151111</t>
  </si>
  <si>
    <t>Nakládání, skládání a překládání neulehlého výkopku nebo sypaniny strojně nakládání, množství přes 100 m3, z hornin třídy těžitelnosti I, skupiny 1 až 3</t>
  </si>
  <si>
    <t>60</t>
  </si>
  <si>
    <t>https://podminky.urs.cz/item/CS_URS_2025_02/167151111</t>
  </si>
  <si>
    <t>19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</si>
  <si>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</si>
  <si>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</si>
  <si>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62</t>
  </si>
  <si>
    <t>https://podminky.urs.cz/item/CS_URS_2025_02/171152101</t>
  </si>
  <si>
    <t>20</t>
  </si>
  <si>
    <t>171201201</t>
  </si>
  <si>
    <t>Uložení sypaniny na skládky nebo meziskládky bez hutnění s upravením uložené sypaniny do předepsaného tvaru</t>
  </si>
  <si>
    <t>64</t>
  </si>
  <si>
    <t>https://podminky.urs.cz/item/CS_URS_2025_02/171201201</t>
  </si>
  <si>
    <t>171201231</t>
  </si>
  <si>
    <t>Poplatek za uložení stavebního odpadu na recyklační skládce (skládkovné) zeminy a kamení zatříděného do Katalogu odpadů pod kódem 17 05 04</t>
  </si>
  <si>
    <t>t</t>
  </si>
  <si>
    <t>1114709038</t>
  </si>
  <si>
    <t>https://podminky.urs.cz/item/CS_URS_2025_02/171201231</t>
  </si>
  <si>
    <t>1,6*((880-320)+(290-110))</t>
  </si>
  <si>
    <t>181451121</t>
  </si>
  <si>
    <t>Založení trávníku na půdě předem připravené plochy přes 1000 m2 výsevem včetně utažení lučního v rovině nebo na svahu do 1:5</t>
  </si>
  <si>
    <t>68</t>
  </si>
  <si>
    <t>https://podminky.urs.cz/item/CS_URS_2025_02/181451121</t>
  </si>
  <si>
    <t>23</t>
  </si>
  <si>
    <t>M</t>
  </si>
  <si>
    <t>00572470</t>
  </si>
  <si>
    <t>osivo směs travní univerzál</t>
  </si>
  <si>
    <t>kg</t>
  </si>
  <si>
    <t>70</t>
  </si>
  <si>
    <t>1100*0,02 "Přepočtené koeficientem množství</t>
  </si>
  <si>
    <t>24</t>
  </si>
  <si>
    <t>182351133</t>
  </si>
  <si>
    <t>Rozprostření a urovnání ornice ve svahu sklonu přes 1:5 strojně při souvislé ploše přes 500 m2, tl. vrstvy do 200 mm</t>
  </si>
  <si>
    <t>72</t>
  </si>
  <si>
    <t>https://podminky.urs.cz/item/CS_URS_2025_02/182351133</t>
  </si>
  <si>
    <t>25</t>
  </si>
  <si>
    <t>181102302</t>
  </si>
  <si>
    <t>Úprava pláně na stavbách silnic a dálnic strojně v zářezech mimo skalních se zhutněním</t>
  </si>
  <si>
    <t>74</t>
  </si>
  <si>
    <t>https://podminky.urs.cz/item/CS_URS_2025_02/181102302</t>
  </si>
  <si>
    <t>560+1470+1110+110+250+110+100+24+50</t>
  </si>
  <si>
    <t>Zakládání</t>
  </si>
  <si>
    <t>26</t>
  </si>
  <si>
    <t>271532212</t>
  </si>
  <si>
    <t>Podsyp pod základové konstrukce se zhutněním a urovnáním povrchu z kameniva hrubého, frakce 16 - 32 mm</t>
  </si>
  <si>
    <t>491949485</t>
  </si>
  <si>
    <t>https://podminky.urs.cz/item/CS_URS_2025_02/271532212</t>
  </si>
  <si>
    <t>0,8*0,8*0,2*2 "basket.koše</t>
  </si>
  <si>
    <t>27</t>
  </si>
  <si>
    <t>272322611</t>
  </si>
  <si>
    <t>Základy z betonu železového (bez výztuže) klenby z betonu se zvýšenými nároky na prostředí tř. C 30/37</t>
  </si>
  <si>
    <t>-567198557</t>
  </si>
  <si>
    <t>https://podminky.urs.cz/item/CS_URS_2025_02/272322611</t>
  </si>
  <si>
    <t>0,8*0,8*0,8*2 "basket.koše</t>
  </si>
  <si>
    <t>28</t>
  </si>
  <si>
    <t>275362021</t>
  </si>
  <si>
    <t>Výztuž základů patek ze svařovaných sítí z drátů typu KARI</t>
  </si>
  <si>
    <t>1831196272</t>
  </si>
  <si>
    <t>https://podminky.urs.cz/item/CS_URS_2025_02/275362021</t>
  </si>
  <si>
    <t>0,167" patka basket. košů"</t>
  </si>
  <si>
    <t>Svislé a kompletní konstrukce</t>
  </si>
  <si>
    <t>29</t>
  </si>
  <si>
    <t>327121111</t>
  </si>
  <si>
    <t>Montáž prefabrikovaných dílců opěrných nebo obkladních zdí z betonu železového včetně spojovací vrstvy z cementové malty, hmotnosti jednotlivě do 5 t</t>
  </si>
  <si>
    <t>76</t>
  </si>
  <si>
    <t>https://podminky.urs.cz/item/CS_URS_2025_02/327121111</t>
  </si>
  <si>
    <t>30</t>
  </si>
  <si>
    <t>5902113R1</t>
  </si>
  <si>
    <t>betonový prefabrikovaný blok řada A 1200x800x400 mm</t>
  </si>
  <si>
    <t>78</t>
  </si>
  <si>
    <t>31</t>
  </si>
  <si>
    <t>5902113R3</t>
  </si>
  <si>
    <t>betonový prefabrikovaný blok řada B 1200x400x400 mm</t>
  </si>
  <si>
    <t>80</t>
  </si>
  <si>
    <t>32</t>
  </si>
  <si>
    <t>5902113R4</t>
  </si>
  <si>
    <t>betonový prefabrikovaný blok řada B 1600x400x400 mm</t>
  </si>
  <si>
    <t>82</t>
  </si>
  <si>
    <t>Vodorovné konstrukce</t>
  </si>
  <si>
    <t>33</t>
  </si>
  <si>
    <t>451317777</t>
  </si>
  <si>
    <t>Podklad nebo lože pod dlažbu (přídlažbu) v ploše vodorovné nebo ve sklonu do 1:5, tloušťky od 50 do 100 mm z betonu prostého</t>
  </si>
  <si>
    <t>84</t>
  </si>
  <si>
    <t>https://podminky.urs.cz/item/CS_URS_2025_02/451317777</t>
  </si>
  <si>
    <t>P</t>
  </si>
  <si>
    <t>Poznámka k položce:_x000d_
Poznámka k položce: podklad pod legobloky</t>
  </si>
  <si>
    <t>Komunikace pozemní</t>
  </si>
  <si>
    <t>34</t>
  </si>
  <si>
    <t>564581111</t>
  </si>
  <si>
    <t>Zřízení podsypu nebo podkladu ze sypaniny s rozprostřením, vlhčením, a zhutněním plochy přes 100 m2, po zhutnění tl. 300 mm</t>
  </si>
  <si>
    <t>86</t>
  </si>
  <si>
    <t>https://podminky.urs.cz/item/CS_URS_2025_02/564581111</t>
  </si>
  <si>
    <t>Poznámka k položce:_x000d_
Poznámka k položce: doskočiště</t>
  </si>
  <si>
    <t>35</t>
  </si>
  <si>
    <t>58154410</t>
  </si>
  <si>
    <t>písek křemičitý sušený frakce 0,1</t>
  </si>
  <si>
    <t>88</t>
  </si>
  <si>
    <t>1,6*24*0,3</t>
  </si>
  <si>
    <t>36</t>
  </si>
  <si>
    <t>564801111</t>
  </si>
  <si>
    <t>Podklad ze štěrkodrti ŠD s rozprostřením a zhutněním plochy přes 100 m2, po zhutnění tl. 30 mm</t>
  </si>
  <si>
    <t>90</t>
  </si>
  <si>
    <t>https://podminky.urs.cz/item/CS_URS_2025_02/564801111</t>
  </si>
  <si>
    <t>Poznámka k položce:_x000d_
Poznámka k položce: skladba C kamenná drť frakce 0-4 mm</t>
  </si>
  <si>
    <t>37</t>
  </si>
  <si>
    <t>56471001R1</t>
  </si>
  <si>
    <t>Podklad z kameniva hrubého drceného vel. 4-8 mm tl 30 mm</t>
  </si>
  <si>
    <t>92</t>
  </si>
  <si>
    <t>Poznámka k položce:_x000d_
Poznámka k položce: skladba C</t>
  </si>
  <si>
    <t>564710012</t>
  </si>
  <si>
    <t>Podklad nebo kryt z kameniva hrubého drceného vel. 8-16 mm s rozprostřením a zhutněním plochy přes 100 m2, po zhutnění tl. 60 mm</t>
  </si>
  <si>
    <t>94</t>
  </si>
  <si>
    <t>https://podminky.urs.cz/item/CS_URS_2025_02/564710012</t>
  </si>
  <si>
    <t>Poznámka k položce:_x000d_
Poznámka k položce: skladba A skladba B skladba C</t>
  </si>
  <si>
    <t>560+1470+1110</t>
  </si>
  <si>
    <t>39</t>
  </si>
  <si>
    <t>564751115</t>
  </si>
  <si>
    <t>Podklad nebo kryt z kameniva hrubého drceného vel. 32-63 mm s rozprostřením a zhutněním plochy přes 100 m2, po zhutnění tl. 190 mm</t>
  </si>
  <si>
    <t>96</t>
  </si>
  <si>
    <t>https://podminky.urs.cz/item/CS_URS_2025_02/564751115</t>
  </si>
  <si>
    <t>564211111</t>
  </si>
  <si>
    <t>Podklad nebo podsyp ze štěrkopísku ŠP s rozprostřením, vlhčením a zhutněním plochy přes 100 m2, po zhutnění tl. 50 mm</t>
  </si>
  <si>
    <t>98</t>
  </si>
  <si>
    <t>https://podminky.urs.cz/item/CS_URS_2025_02/564211111</t>
  </si>
  <si>
    <t>41</t>
  </si>
  <si>
    <t>564831111</t>
  </si>
  <si>
    <t>Podklad ze štěrkodrti ŠD s rozprostřením a zhutněním plochy přes 100 m2, po zhutnění tl. 100 mm</t>
  </si>
  <si>
    <t>100</t>
  </si>
  <si>
    <t>https://podminky.urs.cz/item/CS_URS_2025_02/564831111</t>
  </si>
  <si>
    <t>564851111</t>
  </si>
  <si>
    <t>Podklad ze štěrkodrti ŠD s rozprostřením a zhutněním plochy přes 100 m2, po zhutnění tl. 150 mm</t>
  </si>
  <si>
    <t>102</t>
  </si>
  <si>
    <t>https://podminky.urs.cz/item/CS_URS_2025_02/564851111</t>
  </si>
  <si>
    <t>Poznámka k položce:_x000d_
Poznámka k položce: skladba E</t>
  </si>
  <si>
    <t>43</t>
  </si>
  <si>
    <t>564871111</t>
  </si>
  <si>
    <t>Podklad ze štěrkodrti ŠD s rozprostřením a zhutněním plochy přes 100 m2, po zhutnění tl. 250 mm</t>
  </si>
  <si>
    <t>104</t>
  </si>
  <si>
    <t>https://podminky.urs.cz/item/CS_URS_2025_02/564871111</t>
  </si>
  <si>
    <t>Poznámka k položce:_x000d_
Poznámka k položce: skladba D</t>
  </si>
  <si>
    <t>571908112</t>
  </si>
  <si>
    <t>Kryt vymývaným dekoračním kamenivem (kačírkem) tl. 300 mm</t>
  </si>
  <si>
    <t>106</t>
  </si>
  <si>
    <t>https://podminky.urs.cz/item/CS_URS_2025_02/571908112</t>
  </si>
  <si>
    <t>Poznámka k položce:_x000d_
Poznámka k položce: skladba F</t>
  </si>
  <si>
    <t>45</t>
  </si>
  <si>
    <t>576136111</t>
  </si>
  <si>
    <t>Asfaltový koberec otevřený AKO 8 z modifikovaného asfaltu s rozprostřením a se zhutněním v pruhu šířky do 3 m, po zhutnění tl. 40 mm</t>
  </si>
  <si>
    <t>108</t>
  </si>
  <si>
    <t>https://podminky.urs.cz/item/CS_URS_2025_02/576136111</t>
  </si>
  <si>
    <t>Poznámka k položce:_x000d_
Poznámka k položce: skladba A skladba B</t>
  </si>
  <si>
    <t>560+1330</t>
  </si>
  <si>
    <t>576136311</t>
  </si>
  <si>
    <t>Asfaltový koberec otevřený AKO 16 z nemodifikovaného asfaltu s rozprostřením a se zhutněním v pruhu šířky do 3 m, po zhutnění tl. 40 mm</t>
  </si>
  <si>
    <t>110</t>
  </si>
  <si>
    <t>https://podminky.urs.cz/item/CS_URS_2025_02/576136311</t>
  </si>
  <si>
    <t>47</t>
  </si>
  <si>
    <t>579221222</t>
  </si>
  <si>
    <t>Venkovní lité pryžové povrchy na asfaltový podklad jednovrstvé tloušťky 13 mm s impregnací na podklad, prováděné strojně plochy přes 300 m2 jedna barva ostatní</t>
  </si>
  <si>
    <t>112</t>
  </si>
  <si>
    <t>https://podminky.urs.cz/item/CS_URS_2025_02/579221222</t>
  </si>
  <si>
    <t>Poznámka k položce:_x000d_
Poznámka k položce: skladba B</t>
  </si>
  <si>
    <t>579291111</t>
  </si>
  <si>
    <t>Venkovní lité pryžové povrchy - vodorovné značení (lajnování) dvousložkovým elastickým lakem</t>
  </si>
  <si>
    <t>114</t>
  </si>
  <si>
    <t>https://podminky.urs.cz/item/CS_URS_2025_02/579291111</t>
  </si>
  <si>
    <t>49</t>
  </si>
  <si>
    <t>27255777</t>
  </si>
  <si>
    <t>lak elastický matný lajnovací na litý PUR povrch</t>
  </si>
  <si>
    <t>116</t>
  </si>
  <si>
    <t>589141121</t>
  </si>
  <si>
    <t>Umělý trávník pro sportovní povrchy multisport včetně zásypu pískem výška vlasu do 25 mm z monofilních vláken</t>
  </si>
  <si>
    <t>118</t>
  </si>
  <si>
    <t>https://podminky.urs.cz/item/CS_URS_2025_02/589141121</t>
  </si>
  <si>
    <t>Poznámka k položce:_x000d_
Poznámka k položce: skladba A</t>
  </si>
  <si>
    <t>51</t>
  </si>
  <si>
    <t>589811111</t>
  </si>
  <si>
    <t>Umělý trávník pro sportovní povrchy vodorovné značení (lajnování) hřišť pro tenis a multisport šířky 5 cm</t>
  </si>
  <si>
    <t>-1555390741</t>
  </si>
  <si>
    <t>https://podminky.urs.cz/item/CS_URS_2025_02/589811111</t>
  </si>
  <si>
    <t>589161112</t>
  </si>
  <si>
    <t>Umělý trávník pro sportovní povrchy fotbalová hřiště včetně zásypu pískem výška vlasu do 40 mm, hmotnosti přes 2,5 kg/m2</t>
  </si>
  <si>
    <t>-898587595</t>
  </si>
  <si>
    <t>https://podminky.urs.cz/item/CS_URS_2025_02/589161112</t>
  </si>
  <si>
    <t>53</t>
  </si>
  <si>
    <t>589211111</t>
  </si>
  <si>
    <t>podložka elastická pod umělý trávník tl 35mm</t>
  </si>
  <si>
    <t>-1754317604</t>
  </si>
  <si>
    <t>https://podminky.urs.cz/item/CS_URS_2025_02/589211111</t>
  </si>
  <si>
    <t>589811121</t>
  </si>
  <si>
    <t>Umělý trávník pro sportovní povrchy vodorovné značení (lajnování) fotbalových hřišť šířky 10 cm</t>
  </si>
  <si>
    <t>-725106924</t>
  </si>
  <si>
    <t>https://podminky.urs.cz/item/CS_URS_2025_02/589811121</t>
  </si>
  <si>
    <t>55</t>
  </si>
  <si>
    <t>596211122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</si>
  <si>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100 do 300 m2</t>
  </si>
  <si>
    <t>124</t>
  </si>
  <si>
    <t>https://podminky.urs.cz/item/CS_URS_2025_02/596211122</t>
  </si>
  <si>
    <t>59245018</t>
  </si>
  <si>
    <t>dlažba skladebná betonová 200x100mm tl 60mm přírodní</t>
  </si>
  <si>
    <t>126</t>
  </si>
  <si>
    <t>57</t>
  </si>
  <si>
    <t>596212221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</si>
  <si>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B, pro plochy přes 50 do 100 m2</t>
  </si>
  <si>
    <t>128</t>
  </si>
  <si>
    <t>https://podminky.urs.cz/item/CS_URS_2025_02/596212221</t>
  </si>
  <si>
    <t>5924560R1</t>
  </si>
  <si>
    <t>dlažba desková betonová 500x500x50mm přírodní</t>
  </si>
  <si>
    <t>130</t>
  </si>
  <si>
    <t>SA05</t>
  </si>
  <si>
    <t>Sanace tl. 0,2 m</t>
  </si>
  <si>
    <t>59</t>
  </si>
  <si>
    <t>122252203</t>
  </si>
  <si>
    <t>Odkopávky a prokopávky nezapažené pro silnice a dálnice strojně v hornině třídy těžitelnosti I do 100 m3</t>
  </si>
  <si>
    <t>132</t>
  </si>
  <si>
    <t>https://podminky.urs.cz/item/CS_URS_2025_02/122252203</t>
  </si>
  <si>
    <t>162751117.1</t>
  </si>
  <si>
    <t>134</t>
  </si>
  <si>
    <t>https://podminky.urs.cz/item/CS_URS_2025_02/162751117.1</t>
  </si>
  <si>
    <t>61</t>
  </si>
  <si>
    <t>162751119.1</t>
  </si>
  <si>
    <t>136</t>
  </si>
  <si>
    <t>https://podminky.urs.cz/item/CS_URS_2025_02/162751119.1</t>
  </si>
  <si>
    <t>SA*0,2</t>
  </si>
  <si>
    <t>628*10 "Přepočtené koeficientem množství</t>
  </si>
  <si>
    <t>138</t>
  </si>
  <si>
    <t>628*2 "Přepočtené koeficientem množství</t>
  </si>
  <si>
    <t>63</t>
  </si>
  <si>
    <t>564861111</t>
  </si>
  <si>
    <t>Podklad ze štěrkodrti ŠD s rozprostřením a zhutněním plochy přes 100 m2, po zhutnění tl. 200 mm</t>
  </si>
  <si>
    <t>140</t>
  </si>
  <si>
    <t>https://podminky.urs.cz/item/CS_URS_2025_02/564861111</t>
  </si>
  <si>
    <t>Úpravy povrchů, podlahy a osazování výplní</t>
  </si>
  <si>
    <t>637121111</t>
  </si>
  <si>
    <t>Okapový chodník z kameniva s udusáním a urovnáním povrchu z kačírku tl. 100 mm</t>
  </si>
  <si>
    <t>142</t>
  </si>
  <si>
    <t>https://podminky.urs.cz/item/CS_URS_2025_02/637121111</t>
  </si>
  <si>
    <t>Ostatní konstrukce a práce, bourání</t>
  </si>
  <si>
    <t>65</t>
  </si>
  <si>
    <t>90050002R</t>
  </si>
  <si>
    <t>Dod+mtz Street workout RVL13 (90m2)</t>
  </si>
  <si>
    <t>kpl</t>
  </si>
  <si>
    <t>1788938172</t>
  </si>
  <si>
    <t>66</t>
  </si>
  <si>
    <t>90050003R</t>
  </si>
  <si>
    <t>Dod+mtz stínící prvky -plachta trojúhelníková 5x3x3m, sloup Alu 3m s výztuhou vč.kotvení 4ks, kotvení ke sloupům záchytných sítí</t>
  </si>
  <si>
    <t>1830723924</t>
  </si>
  <si>
    <t>67</t>
  </si>
  <si>
    <t>90050004R</t>
  </si>
  <si>
    <t>Dod+mtz šplhací pyramida</t>
  </si>
  <si>
    <t>-749725394</t>
  </si>
  <si>
    <t>90050005R</t>
  </si>
  <si>
    <t>Dod+mtz balanční hemisféra</t>
  </si>
  <si>
    <t>1890272377</t>
  </si>
  <si>
    <t>69</t>
  </si>
  <si>
    <t>90050006R</t>
  </si>
  <si>
    <t>Dod+mtz zemní trampolína pro veřejná dětská hřiště -kruh pr.184</t>
  </si>
  <si>
    <t>-1662928747</t>
  </si>
  <si>
    <t>90050007R</t>
  </si>
  <si>
    <t>Dod+mtz basketbalová kce vyložení 2250mm vč.sklolaminátové desky, zemního pouzdra a čepu, koš a síťka</t>
  </si>
  <si>
    <t>pár</t>
  </si>
  <si>
    <t>703019678</t>
  </si>
  <si>
    <t>71</t>
  </si>
  <si>
    <t>90050011R</t>
  </si>
  <si>
    <t>Dod+mtz hliníková vitrýna 24xA4 dvoukřídlá</t>
  </si>
  <si>
    <t>358878248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</si>
  <si>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</si>
  <si>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</si>
  <si>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144</t>
  </si>
  <si>
    <t>https://podminky.urs.cz/item/CS_URS_2025_02/916231213</t>
  </si>
  <si>
    <t>73</t>
  </si>
  <si>
    <t>59217035</t>
  </si>
  <si>
    <t>obrubník betonový obloukový vnější 780x150x250mm</t>
  </si>
  <si>
    <t>146</t>
  </si>
  <si>
    <t>"R0,5" 5</t>
  </si>
  <si>
    <t>"R1" 16</t>
  </si>
  <si>
    <t>59217077</t>
  </si>
  <si>
    <t>obrubník silniční rohový betonový 250x250x250mm</t>
  </si>
  <si>
    <t>148</t>
  </si>
  <si>
    <t>75</t>
  </si>
  <si>
    <t>59217016</t>
  </si>
  <si>
    <t>obrubník betonový chodníkový 1000x80x250mm</t>
  </si>
  <si>
    <t>150</t>
  </si>
  <si>
    <t>59217036</t>
  </si>
  <si>
    <t>obrubník parkový betonový 500x80x250mm přírodní</t>
  </si>
  <si>
    <t>152</t>
  </si>
  <si>
    <t>77</t>
  </si>
  <si>
    <t>936124112</t>
  </si>
  <si>
    <t>Montáž lavičky parkové obloukové se zabetonováním noh</t>
  </si>
  <si>
    <t>154</t>
  </si>
  <si>
    <t>https://podminky.urs.cz/item/CS_URS_2025_02/936124112</t>
  </si>
  <si>
    <t>74910100R1</t>
  </si>
  <si>
    <t>lavička parková nerezová do betonového základu</t>
  </si>
  <si>
    <t>156</t>
  </si>
  <si>
    <t>79</t>
  </si>
  <si>
    <t>74910100R2</t>
  </si>
  <si>
    <t>lavička parková nerezová oblouková do betonového základu</t>
  </si>
  <si>
    <t>160</t>
  </si>
  <si>
    <t>936174311</t>
  </si>
  <si>
    <t>Montáž stojanu na kola přichyceného kotevními šrouby 5 kol</t>
  </si>
  <si>
    <t>162</t>
  </si>
  <si>
    <t>https://podminky.urs.cz/item/CS_URS_2025_02/936174311</t>
  </si>
  <si>
    <t>81</t>
  </si>
  <si>
    <t>74910151</t>
  </si>
  <si>
    <t>stojan na kola na 5 kol jednostranný, kov 570x1750x500mm</t>
  </si>
  <si>
    <t>164</t>
  </si>
  <si>
    <t>961044111</t>
  </si>
  <si>
    <t>Bourání základů z betonu prostého</t>
  </si>
  <si>
    <t>166</t>
  </si>
  <si>
    <t>https://podminky.urs.cz/item/CS_URS_2025_02/961044111</t>
  </si>
  <si>
    <t>Poznámka k položce:_x000d_
Poznámka k položce: Vybourání podezdívek a opěrné zdi</t>
  </si>
  <si>
    <t>35+20</t>
  </si>
  <si>
    <t>83</t>
  </si>
  <si>
    <t>963042819</t>
  </si>
  <si>
    <t>Bourání schodišťových stupňů betonových zhotovených na místě</t>
  </si>
  <si>
    <t>168</t>
  </si>
  <si>
    <t>https://podminky.urs.cz/item/CS_URS_2025_02/963042819</t>
  </si>
  <si>
    <t>997</t>
  </si>
  <si>
    <t>Přesun sutě</t>
  </si>
  <si>
    <t>997221551</t>
  </si>
  <si>
    <t>Vodorovná doprava suti bez naložení, ale se složením a s hrubým urovnáním ze sypkých materiálů, na vzdálenost do 1 km</t>
  </si>
  <si>
    <t>170</t>
  </si>
  <si>
    <t>https://podminky.urs.cz/item/CS_URS_2025_02/997221551</t>
  </si>
  <si>
    <t>85</t>
  </si>
  <si>
    <t>997221559</t>
  </si>
  <si>
    <t>Vodorovná doprava suti bez naložení, ale se složením a s hrubým urovnáním ze sypkých materiálů, na vzdálenost Příplatek k ceně za každý další započatý 1 km přes 1 km</t>
  </si>
  <si>
    <t>172</t>
  </si>
  <si>
    <t>https://podminky.urs.cz/item/CS_URS_2025_02/997221559</t>
  </si>
  <si>
    <t>11*590,001</t>
  </si>
  <si>
    <t>997221861</t>
  </si>
  <si>
    <t>Poplatek za uložení stavebního odpadu na recyklační skládce (skládkovné) z prostého betonu zatříděného do Katalogu odpadů pod kódem 17 01 01</t>
  </si>
  <si>
    <t>1391088486</t>
  </si>
  <si>
    <t>https://podminky.urs.cz/item/CS_URS_2025_02/997221861</t>
  </si>
  <si>
    <t>8,925+20,8+114,24+26,4+3,6+110</t>
  </si>
  <si>
    <t>87</t>
  </si>
  <si>
    <t>997221873</t>
  </si>
  <si>
    <t>-996777968</t>
  </si>
  <si>
    <t>https://podminky.urs.cz/item/CS_URS_2025_02/997221873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</si>
  <si>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</si>
  <si>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</si>
  <si>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</si>
  <si>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</si>
  <si>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178</t>
  </si>
  <si>
    <t>https://podminky.urs.cz/item/CS_URS_2025_02/998225111</t>
  </si>
  <si>
    <t>PSV</t>
  </si>
  <si>
    <t>Práce a dodávky PSV</t>
  </si>
  <si>
    <t>767</t>
  </si>
  <si>
    <t>Konstrukce zámečnické</t>
  </si>
  <si>
    <t>89</t>
  </si>
  <si>
    <t>76713281R3</t>
  </si>
  <si>
    <t>Demontáž stavebních buněk včetně zastřešení</t>
  </si>
  <si>
    <t>ks</t>
  </si>
  <si>
    <t>180</t>
  </si>
  <si>
    <t>Poznámka k položce:_x000d_
Poznámka k položce: Zázemí antukového kurtu</t>
  </si>
  <si>
    <t>2*1,12 'Přepočtené koeficientem množství</t>
  </si>
  <si>
    <t>D.2 - Oplocení</t>
  </si>
  <si>
    <t xml:space="preserve">    997 - Doprava suti a vybouraných hmot</t>
  </si>
  <si>
    <t xml:space="preserve">    711 - Izolace proti vodě, vlhkosti a plynům</t>
  </si>
  <si>
    <t>131151100</t>
  </si>
  <si>
    <t>Hloubení nezapažených jam a zářezů strojně s urovnáním dna do předepsaného profilu a spádu v hornině třídy těžitelnosti I skupiny 1 a 2 do 20 m3</t>
  </si>
  <si>
    <t>-139326624</t>
  </si>
  <si>
    <t>https://podminky.urs.cz/item/CS_URS_2025_02/131151100</t>
  </si>
  <si>
    <t>0,5*0,5*0,75 "zastávka</t>
  </si>
  <si>
    <t>131151343</t>
  </si>
  <si>
    <t>Vrtání jamek strojně průměru přes 200 do 300 mm</t>
  </si>
  <si>
    <t>106397373</t>
  </si>
  <si>
    <t>https://podminky.urs.cz/item/CS_URS_2025_02/131151343</t>
  </si>
  <si>
    <t>2*1,3*9 "plot C</t>
  </si>
  <si>
    <t>18*1,3 "plot B</t>
  </si>
  <si>
    <t>132151102</t>
  </si>
  <si>
    <t>Hloubení nezapažených rýh šířky do 800 mm strojně s urovnáním dna do předepsaného profilu a spádu v hornině třídy těžitelnosti I skupiny 1 a 2 přes 20 do 50 m3</t>
  </si>
  <si>
    <t>-1654889508</t>
  </si>
  <si>
    <t>https://podminky.urs.cz/item/CS_URS_2025_02/132151102</t>
  </si>
  <si>
    <t>8,7*0,5*0,75+2*0,75*0,3 "zastávka</t>
  </si>
  <si>
    <t>116,35*0,3*0,8 "plot A</t>
  </si>
  <si>
    <t>132151253</t>
  </si>
  <si>
    <t>Hloubení nezapažených rýh šířky přes 800 do 2 000 mm strojně s urovnáním dna do předepsaného profilu a spádu v hornině třídy těžitelnosti I skupiny 1 a 2 přes 50 do 100 m3</t>
  </si>
  <si>
    <t>242394042</t>
  </si>
  <si>
    <t>https://podminky.urs.cz/item/CS_URS_2025_02/132151253</t>
  </si>
  <si>
    <t>opěrka oplocení B+A</t>
  </si>
  <si>
    <t>(22,95+9,25)*1,3*0,45</t>
  </si>
  <si>
    <t>22,95*1,8*1,2</t>
  </si>
  <si>
    <t>9,25*1,8*1,05</t>
  </si>
  <si>
    <t>162211321</t>
  </si>
  <si>
    <t>Vodorovné přemístění výkopku nebo sypaniny stavebním kolečkem s vyprázdněním kolečka na hromady nebo do dopravního prostředku na vzdálenost do 10 m z horniny třídy těžitelnosti II, skupiny 4 a 5</t>
  </si>
  <si>
    <t>886387398</t>
  </si>
  <si>
    <t>https://podminky.urs.cz/item/CS_URS_2025_02/162211321</t>
  </si>
  <si>
    <t>162211329</t>
  </si>
  <si>
    <t>Vodorovné přemístění výkopku nebo sypaniny stavebním kolečkem s vyprázdněním kolečka na hromady nebo do dopravního prostředku na vzdálenost do 10 m Příplatek za každých dalších 10 m k ceně -1321</t>
  </si>
  <si>
    <t>1784750571</t>
  </si>
  <si>
    <t>https://podminky.urs.cz/item/CS_URS_2025_02/162211329</t>
  </si>
  <si>
    <t>-565004031</t>
  </si>
  <si>
    <t>3,713+0,188+27,924</t>
  </si>
  <si>
    <t>0,15*0,15*3,14*(11,7+11,7+23,4)</t>
  </si>
  <si>
    <t>85,892-46,219</t>
  </si>
  <si>
    <t>-72254400</t>
  </si>
  <si>
    <t>74,804*2 "do 12km</t>
  </si>
  <si>
    <t>470122513</t>
  </si>
  <si>
    <t>74,804*1,6</t>
  </si>
  <si>
    <t>171251201</t>
  </si>
  <si>
    <t>-1633750424</t>
  </si>
  <si>
    <t>https://podminky.urs.cz/item/CS_URS_2025_02/171251201</t>
  </si>
  <si>
    <t>174151101</t>
  </si>
  <si>
    <t>Zásyp sypaninou z jakékoliv horniny strojně s uložením výkopku ve vrstvách se zhutněním jam, šachet, rýh nebo kolem objektů v těchto vykopávkách</t>
  </si>
  <si>
    <t>640478264</t>
  </si>
  <si>
    <t>https://podminky.urs.cz/item/CS_URS_2025_02/174151101</t>
  </si>
  <si>
    <t>22,95*0,75*1,5+22,95*0,75*0,5</t>
  </si>
  <si>
    <t>9,25*0,75*1,2+9,25*0,75*0,5</t>
  </si>
  <si>
    <t>211531111</t>
  </si>
  <si>
    <t>Výplň kamenivem do rýh odvodňovacích žeber nebo trativodů bez zhutnění, s úpravou povrchu výplně kamenivem hrubým drceným frakce 16 až 63 mm</t>
  </si>
  <si>
    <t>1340854391</t>
  </si>
  <si>
    <t>https://podminky.urs.cz/item/CS_URS_2025_02/211531111</t>
  </si>
  <si>
    <t>(23+9,5)*0,3*0,45 "opěrka B+A</t>
  </si>
  <si>
    <t>211971110</t>
  </si>
  <si>
    <t>Zřízení opláštění výplně z geotextilie odvodňovacích žeber nebo trativodů v rýze nebo zářezu se stěnami šikmými o sklonu do 1:2</t>
  </si>
  <si>
    <t>-2108078217</t>
  </si>
  <si>
    <t>https://podminky.urs.cz/item/CS_URS_2025_02/211971110</t>
  </si>
  <si>
    <t>(23+9,5)*1,5 "opěrka B+A</t>
  </si>
  <si>
    <t>69311081</t>
  </si>
  <si>
    <t>geotextilie netkaná separační, ochranná, filtrační, drenážní PES 300g/m2</t>
  </si>
  <si>
    <t>-990217265</t>
  </si>
  <si>
    <t>48,75*1,15 "Přepočtené koeficientem množství</t>
  </si>
  <si>
    <t>56,063*1,1845 'Přepočtené koeficientem množství</t>
  </si>
  <si>
    <t>212755214</t>
  </si>
  <si>
    <t>Trativody bez lože a obsypu z drenážních trubek plastových flexibilních DN 100 mm</t>
  </si>
  <si>
    <t>-600750706</t>
  </si>
  <si>
    <t>https://podminky.urs.cz/item/CS_URS_2025_02/212755214</t>
  </si>
  <si>
    <t>23+9,5 "opěrka B+A</t>
  </si>
  <si>
    <t>-10404224</t>
  </si>
  <si>
    <t>0,15*0,15*3,14*9*0,1*2 "polot C</t>
  </si>
  <si>
    <t>0,15*0,15*3,14*18*0,1 "plot B</t>
  </si>
  <si>
    <t>(22,95+9,25)*1*0,15 "opěrka B+A</t>
  </si>
  <si>
    <t>8,7*0,5*0,1+0,5*0,5*0,1+2*0,65*0,3 "zastávka</t>
  </si>
  <si>
    <t>116,35*0,3*0,1 "plot A</t>
  </si>
  <si>
    <t>274321211</t>
  </si>
  <si>
    <t>Základy z betonu železového (bez výztuže) pasy z betonu bez zvláštních nároků na prostředí tř. C 12/15</t>
  </si>
  <si>
    <t>-1984030623</t>
  </si>
  <si>
    <t>https://podminky.urs.cz/item/CS_URS_2025_02/274321211</t>
  </si>
  <si>
    <t>opěrka B+A - PODKLADNÍ BETON</t>
  </si>
  <si>
    <t>(22,95+9,25)*1,1*0,1</t>
  </si>
  <si>
    <t>274322511</t>
  </si>
  <si>
    <t>Základy z betonu železového (bez výztuže) pasy z betonu se zvýšenými nároky na prostředí tř. C 25/30</t>
  </si>
  <si>
    <t>-1121856301</t>
  </si>
  <si>
    <t>https://podminky.urs.cz/item/CS_URS_2025_02/274322511</t>
  </si>
  <si>
    <t>opěrka B+A</t>
  </si>
  <si>
    <t>(22,95+9,25)*1*0,3</t>
  </si>
  <si>
    <t>22,95*1,65*0,3</t>
  </si>
  <si>
    <t>9,25*1,25*0,3</t>
  </si>
  <si>
    <t>zastávka</t>
  </si>
  <si>
    <t>8,7*0,5*0,65+2*0,3*0,65</t>
  </si>
  <si>
    <t>plot A</t>
  </si>
  <si>
    <t>7,5*0,3*1,05+0,95*0,3*2,05+64,2*0,3*1,3+28,85*0,3*1,2+14,85*0,3*1 "plot A</t>
  </si>
  <si>
    <t>274351121</t>
  </si>
  <si>
    <t>Bednění základů pasů rovné zřízení</t>
  </si>
  <si>
    <t>-95098812</t>
  </si>
  <si>
    <t>https://podminky.urs.cz/item/CS_URS_2025_02/274351121</t>
  </si>
  <si>
    <t>(22,95+9,25)*2*0,3</t>
  </si>
  <si>
    <t>22,95*1,65*2</t>
  </si>
  <si>
    <t>9,25*1,25*2</t>
  </si>
  <si>
    <t>(7,5*2*1,05+0,95*2*2,05+64,2*2*1,3+28,85*2*1,2+14,85*2*1)/2 "plot A</t>
  </si>
  <si>
    <t>274351122</t>
  </si>
  <si>
    <t>Bednění základů pasů rovné odstranění</t>
  </si>
  <si>
    <t>1493651424</t>
  </si>
  <si>
    <t>https://podminky.urs.cz/item/CS_URS_2025_02/274351122</t>
  </si>
  <si>
    <t>274361821</t>
  </si>
  <si>
    <t>Výztuž základů pasů z betonářské oceli 10 505 (R) nebo BSt 500</t>
  </si>
  <si>
    <t>1788273061</t>
  </si>
  <si>
    <t>https://podminky.urs.cz/item/CS_URS_2025_02/274361821</t>
  </si>
  <si>
    <t>3,007 "opěrka + podezdívka"</t>
  </si>
  <si>
    <t>274362021</t>
  </si>
  <si>
    <t>Výztuž základů pasů ze svařovaných sítí z drátů typu KARI</t>
  </si>
  <si>
    <t>457392579</t>
  </si>
  <si>
    <t>https://podminky.urs.cz/item/CS_URS_2025_02/274362021</t>
  </si>
  <si>
    <t>(8,7*0,65*2+2*0,65*2)*0,0065*1,08 "zastávka</t>
  </si>
  <si>
    <t>4,714" opěrné stěny+podezdívka"</t>
  </si>
  <si>
    <t>275313711</t>
  </si>
  <si>
    <t>Základy z betonu prostého patky a bloky z betonu kamenem neprokládaného tř. C 20/25</t>
  </si>
  <si>
    <t>-427547058</t>
  </si>
  <si>
    <t>https://podminky.urs.cz/item/CS_URS_2025_02/275313711</t>
  </si>
  <si>
    <t>0,15*0,15*3,14*9*1,2*2 "plot C</t>
  </si>
  <si>
    <t>0,15*0,15*3,14*18*1,2 "plot B</t>
  </si>
  <si>
    <t>275322511</t>
  </si>
  <si>
    <t>Základy z betonu železového (bez výztuže) patky z betonu se zvýšenými nároky na prostředí tř. C 25/30</t>
  </si>
  <si>
    <t>-773560338</t>
  </si>
  <si>
    <t>https://podminky.urs.cz/item/CS_URS_2025_02/275322511</t>
  </si>
  <si>
    <t>0,5*0,5*0,65 "zastávka</t>
  </si>
  <si>
    <t>27535001R</t>
  </si>
  <si>
    <t>Dod+mtz PVC pouzdro pro uložení sloupku pr.108/3 do bet.patky</t>
  </si>
  <si>
    <t>975340341</t>
  </si>
  <si>
    <t>9*2 "plot C</t>
  </si>
  <si>
    <t>27 "plot B</t>
  </si>
  <si>
    <t>311321411</t>
  </si>
  <si>
    <t>Nadzákladové zdi z betonu železového (bez výztuže) nosné bez zvláštních nároků na vliv prostředí tř. C 25/30</t>
  </si>
  <si>
    <t>-1438177193</t>
  </si>
  <si>
    <t>https://podminky.urs.cz/item/CS_URS_2025_02/311321411</t>
  </si>
  <si>
    <t>1,4*2*0,25+8,7*0,35*0,25 "autobus zastávka</t>
  </si>
  <si>
    <t>311351121</t>
  </si>
  <si>
    <t>Bednění nadzákladových zdí nosných rovné oboustranné za každou stranu zřízení</t>
  </si>
  <si>
    <t>385191835</t>
  </si>
  <si>
    <t>https://podminky.urs.cz/item/CS_URS_2025_02/311351121</t>
  </si>
  <si>
    <t>1,4*2*2+0,25*2*2+8,7*0,35*2 "zastávka</t>
  </si>
  <si>
    <t>311351122</t>
  </si>
  <si>
    <t>Bednění nadzákladových zdí nosných rovné oboustranné za každou stranu odstranění</t>
  </si>
  <si>
    <t>676015311</t>
  </si>
  <si>
    <t>https://podminky.urs.cz/item/CS_URS_2025_02/311351122</t>
  </si>
  <si>
    <t>311351911</t>
  </si>
  <si>
    <t>Bednění nadzákladových zdí nosných Příplatek k cenám bednění za pohledový beton</t>
  </si>
  <si>
    <t>507302597</t>
  </si>
  <si>
    <t>https://podminky.urs.cz/item/CS_URS_2025_02/311351911</t>
  </si>
  <si>
    <t>22,95*1,2 + 9,25*0,75 "opěrka B+A -pohledové plochy</t>
  </si>
  <si>
    <t>12,69 "zastávka</t>
  </si>
  <si>
    <t>7,5*1 + 0,95*3 + 64,2*1,25 + 28,85*1,05 + 14,85*0,75 "plot A</t>
  </si>
  <si>
    <t>311361821</t>
  </si>
  <si>
    <t>Výztuž nadzákladových zdí nosných svislých nebo odkloněných od svislice, rovných nebo oblých z betonářské oceli 10 505 (R) nebo BSt 500</t>
  </si>
  <si>
    <t>-520494801</t>
  </si>
  <si>
    <t>https://podminky.urs.cz/item/CS_URS_2025_02/311361821</t>
  </si>
  <si>
    <t>1,461*0,15 "150kg/m3 -zastávka</t>
  </si>
  <si>
    <t>783826605</t>
  </si>
  <si>
    <t>Hydrofobizační nátěr omítek silikonový, transparentní, povrchů hladkých betonových povrchů nebo povrchů z desek na bázi dřeva (dřevovláknitých apod.)</t>
  </si>
  <si>
    <t>-1377704893</t>
  </si>
  <si>
    <t>https://podminky.urs.cz/item/CS_URS_2025_02/783826605</t>
  </si>
  <si>
    <t>22,95*1,2*2+9,25*0,75*2 "opěrka B+A -pohledové plochy</t>
  </si>
  <si>
    <t>12,69*2 "zastávka</t>
  </si>
  <si>
    <t>7,5*1,8+0,95*3,9+64,2*1,95+28,85*1,95+14,85*1,25 " plot A</t>
  </si>
  <si>
    <t>33820000R</t>
  </si>
  <si>
    <t>Dod+mtz zdvojený sloupek z trubky 44,5x3,2s navař.patním plechem, objímky pro kotvení polí vč.povrch.úpravy</t>
  </si>
  <si>
    <t>-1627069788</t>
  </si>
  <si>
    <t>85 "plot A</t>
  </si>
  <si>
    <t>33820001R</t>
  </si>
  <si>
    <t>Dod+mtz sloupek dl.7600mm pr.100/3 s ukončovací čepičkou vč.povrch.úpravy - žárově zinkováno</t>
  </si>
  <si>
    <t>-1036511826</t>
  </si>
  <si>
    <t>33820002R</t>
  </si>
  <si>
    <t>Dod+mtz diagonály a ztužující prvky z trubky pr.80/3 vč.povrch.úpravy - žárově zinkováno</t>
  </si>
  <si>
    <t>888595475</t>
  </si>
  <si>
    <t>5*2*2 "plot C</t>
  </si>
  <si>
    <t>5*3+4,7+4,5*2 "plot B</t>
  </si>
  <si>
    <t>33820003R</t>
  </si>
  <si>
    <t>Dod+mtz horní profily 60/40/3mm vč.povrch.úpravy - žárově zinkováno</t>
  </si>
  <si>
    <t>-604106914</t>
  </si>
  <si>
    <t>24*2 "plot C</t>
  </si>
  <si>
    <t>22,8+19,5+30,6+8 "plot B</t>
  </si>
  <si>
    <t>348101210</t>
  </si>
  <si>
    <t>Osazení vrat nebo vrátek k oplocení na sloupky ocelové, plochy jednotlivě do 2 m2</t>
  </si>
  <si>
    <t>832768334</t>
  </si>
  <si>
    <t>https://podminky.urs.cz/item/CS_URS_2025_02/348101210</t>
  </si>
  <si>
    <t>1 "plot A</t>
  </si>
  <si>
    <t>5534230R</t>
  </si>
  <si>
    <t>branka plotová jednokřídlá 1200x1300mm vč.povrch.úpravy - žárově zinkováno</t>
  </si>
  <si>
    <t>492335283</t>
  </si>
  <si>
    <t>348101220</t>
  </si>
  <si>
    <t>Osazení vrat nebo vrátek k oplocení na sloupky ocelové, plochy jednotlivě přes 2 do 4 m2</t>
  </si>
  <si>
    <t>-659198850</t>
  </si>
  <si>
    <t>https://podminky.urs.cz/item/CS_URS_2025_02/348101220</t>
  </si>
  <si>
    <t>1 "plot B</t>
  </si>
  <si>
    <t>5534233R</t>
  </si>
  <si>
    <t xml:space="preserve">branka vstupní jednokřídlá -ocel.rám s výplní ze záchytné sítě  1200x2400mm vč.povrchové úpravy - žárově zinkováno</t>
  </si>
  <si>
    <t>-1839737361</t>
  </si>
  <si>
    <t>348101250</t>
  </si>
  <si>
    <t>Osazení vrat nebo vrátek k oplocení na sloupky ocelové, plochy jednotlivě přes 8 do 10 m2</t>
  </si>
  <si>
    <t>-477424594</t>
  </si>
  <si>
    <t>https://podminky.urs.cz/item/CS_URS_2025_02/348101250</t>
  </si>
  <si>
    <t>5534234R</t>
  </si>
  <si>
    <t>brána vstupní dvoukřídlá -ocel.rám s výplní ze záchytné sítě 2800x2350mm vč.povrchové úpravy - žárově zinkováno</t>
  </si>
  <si>
    <t>-1781905133</t>
  </si>
  <si>
    <t>348171110</t>
  </si>
  <si>
    <t>Montáž oplocení z dílců kovových rámových, na ocelové sloupky, výšky do 1,0 m</t>
  </si>
  <si>
    <t>825374935</t>
  </si>
  <si>
    <t>https://podminky.urs.cz/item/CS_URS_2025_02/348171110</t>
  </si>
  <si>
    <t>1,65*74+1+0,8*2+0,9 "polt A</t>
  </si>
  <si>
    <t>5534241R</t>
  </si>
  <si>
    <t>plotové pole drátěné v 1,0m -pletivo+rám dle PD vč. povrchové úpravy vč.povrchové úpravy</t>
  </si>
  <si>
    <t>-1457404193</t>
  </si>
  <si>
    <t>34840114R</t>
  </si>
  <si>
    <t xml:space="preserve">Montáž záchytných sítí do nosné ocel.kce v do 4,0m napnutá nerez lankem pr.4mm </t>
  </si>
  <si>
    <t>-1225404671</t>
  </si>
  <si>
    <t>24*4*2 "plot C</t>
  </si>
  <si>
    <t>30,6*4+19,5*4+22,8*4 "plot B</t>
  </si>
  <si>
    <t>3131110R</t>
  </si>
  <si>
    <t xml:space="preserve">síť ochranná polypropylenová 120/120/5mm </t>
  </si>
  <si>
    <t>1211668553</t>
  </si>
  <si>
    <t>30,6*4+19,5*4+22,8*3,3 "plot B</t>
  </si>
  <si>
    <t>567132115</t>
  </si>
  <si>
    <t>Podklad ze směsi stmelené cementem SC bez dilatačních spár, s rozprostřením a zhutněním SC C 8/10 (KSC I), po zhutnění tl. 200 mm</t>
  </si>
  <si>
    <t>-871726099</t>
  </si>
  <si>
    <t>https://podminky.urs.cz/item/CS_URS_2025_02/567132115</t>
  </si>
  <si>
    <t xml:space="preserve">Poznámka k položce:_x000d_
Doplnění stávajícího chodníku k nové plotové podezdívce </t>
  </si>
  <si>
    <t>42 "plot A segment 2 a 3"</t>
  </si>
  <si>
    <t>17 "plot A segment 4 a 5"</t>
  </si>
  <si>
    <t>573211111</t>
  </si>
  <si>
    <t>Postřik spojovací PS bez posypu kamenivem z asfaltu silničního, v množství 0,60 kg/m2</t>
  </si>
  <si>
    <t>636632934</t>
  </si>
  <si>
    <t>https://podminky.urs.cz/item/CS_URS_2025_02/573211111</t>
  </si>
  <si>
    <t>577143101</t>
  </si>
  <si>
    <t>Asfaltový beton vrstva obrusná ACO 8 z nemodifikovaného asfaltu s rozprostřením a se zhutněním ACO 8 v pruhu šířky do 1,5 m, po zhutnění v tl. 50 mm</t>
  </si>
  <si>
    <t>2115641424</t>
  </si>
  <si>
    <t>https://podminky.urs.cz/item/CS_URS_2025_02/577143101</t>
  </si>
  <si>
    <t>90050001R</t>
  </si>
  <si>
    <t>Dod+mtz autobusová zastávka -komplet dle PD</t>
  </si>
  <si>
    <t>1117732628</t>
  </si>
  <si>
    <t>985324111</t>
  </si>
  <si>
    <t>Ochranný nátěr betonu na bázi silanu impregnační dvojnásobný S1 (OS-A)</t>
  </si>
  <si>
    <t>2102696133</t>
  </si>
  <si>
    <t>https://podminky.urs.cz/item/CS_URS_2025_02/985324111</t>
  </si>
  <si>
    <t>22,95*1,2+9,25*0,75 "opěrka B+A -pohledové plochy</t>
  </si>
  <si>
    <t>7,5*1+0,95*3+64,2*1,25+28,85*1,05+14,85*0,75 "plot A</t>
  </si>
  <si>
    <t>Doprava suti a vybouraných hmot</t>
  </si>
  <si>
    <t>1692644982</t>
  </si>
  <si>
    <t>997221611</t>
  </si>
  <si>
    <t>Nakládání na dopravní prostředky pro vodorovnou dopravu suti</t>
  </si>
  <si>
    <t>-125515690</t>
  </si>
  <si>
    <t>https://podminky.urs.cz/item/CS_URS_2025_02/997221611</t>
  </si>
  <si>
    <t>997221612</t>
  </si>
  <si>
    <t>Nakládání na dopravní prostředky pro vodorovnou dopravu vybouraných hmot</t>
  </si>
  <si>
    <t>314316032</t>
  </si>
  <si>
    <t>https://podminky.urs.cz/item/CS_URS_2025_02/997221612</t>
  </si>
  <si>
    <t>997221655</t>
  </si>
  <si>
    <t>Poplatek za uložení stavebního odpadu na skládce (skládkovné) zeminy a kamení zatříděného do Katalogu odpadů pod kódem 17 05 04</t>
  </si>
  <si>
    <t>-920375544</t>
  </si>
  <si>
    <t>https://podminky.urs.cz/item/CS_URS_2025_02/997221655</t>
  </si>
  <si>
    <t>129027398</t>
  </si>
  <si>
    <t>997221875</t>
  </si>
  <si>
    <t>Poplatek za uložení stavebního odpadu na recyklační skládce (skládkovné) asfaltového bez obsahu dehtu zatříděného do Katalogu odpadů pod kódem 17 03 02</t>
  </si>
  <si>
    <t>-1634826138</t>
  </si>
  <si>
    <t>https://podminky.urs.cz/item/CS_URS_2025_02/997221875</t>
  </si>
  <si>
    <t>998232111</t>
  </si>
  <si>
    <t>Přesun hmot pro oplocení se svislou nosnou konstrukcí zděnou z cihel, tvárnic, bloků, popř. kovovou nebo dřevěnou vodorovná dopravní vzdálenost do 50 m, pro oplocení výšky přes 3 do 10 m</t>
  </si>
  <si>
    <t>-103299087</t>
  </si>
  <si>
    <t>https://podminky.urs.cz/item/CS_URS_2025_02/998232111</t>
  </si>
  <si>
    <t>711</t>
  </si>
  <si>
    <t>Izolace proti vodě, vlhkosti a plynům</t>
  </si>
  <si>
    <t>711112001</t>
  </si>
  <si>
    <t>Provedení izolace proti zemní vlhkosti natěradly a tmely za studena na ploše svislé S jednonásobným nátěrem penetračním</t>
  </si>
  <si>
    <t>528546661</t>
  </si>
  <si>
    <t>https://podminky.urs.cz/item/CS_URS_2025_02/711112001</t>
  </si>
  <si>
    <t>22,95*1,85+9,25*1,55 "opěrka B+A</t>
  </si>
  <si>
    <t>11163150</t>
  </si>
  <si>
    <t>lak penetrační asfaltový</t>
  </si>
  <si>
    <t>413112534</t>
  </si>
  <si>
    <t>56,795*0,00034 "Přepočtené koeficientem množství</t>
  </si>
  <si>
    <t>711142559</t>
  </si>
  <si>
    <t>Provedení izolace proti zemní vlhkosti pásy přitavením NAIP na ploše svislé S</t>
  </si>
  <si>
    <t>780418305</t>
  </si>
  <si>
    <t>https://podminky.urs.cz/item/CS_URS_2025_02/711142559</t>
  </si>
  <si>
    <t>62853004</t>
  </si>
  <si>
    <t>pás asfaltový natavitelný modifikovaný SBS s vložkou ze skleněné tkaniny a spalitelnou PE fólií nebo jemnozrnným minerálním posypem na horním povrchu tl 4,0mm</t>
  </si>
  <si>
    <t>865940634</t>
  </si>
  <si>
    <t>56,795*1,15 "Přepočtené koeficientem množství</t>
  </si>
  <si>
    <t>711161215</t>
  </si>
  <si>
    <t>Izolace proti zemní vlhkosti a beztlakové vodě nopovými fóliemi na ploše svislé S vrstva ochranná, odvětrávací a drenážní výška nopu 20,0 mm, tl. fólie do 1,0 mm</t>
  </si>
  <si>
    <t>-1537792584</t>
  </si>
  <si>
    <t>https://podminky.urs.cz/item/CS_URS_2025_02/711161215</t>
  </si>
  <si>
    <t>711491272</t>
  </si>
  <si>
    <t>Provedení doplňků izolace proti vodě textilií na ploše svislé S vrstva ochranná</t>
  </si>
  <si>
    <t>852487149</t>
  </si>
  <si>
    <t>https://podminky.urs.cz/item/CS_URS_2025_02/711491272</t>
  </si>
  <si>
    <t>1209298390</t>
  </si>
  <si>
    <t>56,795</t>
  </si>
  <si>
    <t>65,314*1,05 'Přepočtené koeficientem množství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</si>
  <si>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</si>
  <si>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</si>
  <si>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</si>
  <si>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1579920583</t>
  </si>
  <si>
    <t>https://podminky.urs.cz/item/CS_URS_2025_02/998711201</t>
  </si>
  <si>
    <t>767996702</t>
  </si>
  <si>
    <t>Demontáž ostatních zámečnických konstrukcí řezáním o hmotnosti jednotlivých dílů přes 50 do 100 kg</t>
  </si>
  <si>
    <t>-33183878</t>
  </si>
  <si>
    <t>https://podminky.urs.cz/item/CS_URS_2025_02/767996702</t>
  </si>
  <si>
    <t xml:space="preserve">1500 "oplocení  (odvoz do sběru za cenu odkoupeného železa)</t>
  </si>
  <si>
    <t>D.3 - Odvodnění zpevněných ploch</t>
  </si>
  <si>
    <t xml:space="preserve">    8 - Trubní vedení</t>
  </si>
  <si>
    <t>131151203</t>
  </si>
  <si>
    <t>Hloubení zapažených jam a zářezů strojně s urovnáním dna do předepsaného profilu a spádu v hornině třídy těžitelnosti I skupiny 1 a 2 přes 50 do 100 m3</t>
  </si>
  <si>
    <t>https://podminky.urs.cz/item/CS_URS_2025_02/131151203</t>
  </si>
  <si>
    <t>132154104</t>
  </si>
  <si>
    <t>Hloubení zapažených rýh šířky do 800 mm strojně s urovnáním dna do předepsaného profilu a spádu v hornině třídy těžitelnosti I skupiny 1 a 2 přes 100 m3</t>
  </si>
  <si>
    <t>https://podminky.urs.cz/item/CS_URS_2025_02/132154104</t>
  </si>
  <si>
    <t>80+270</t>
  </si>
  <si>
    <t>2*350</t>
  </si>
  <si>
    <t>-1429581075</t>
  </si>
  <si>
    <t>350*1,6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</si>
  <si>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</si>
  <si>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</si>
  <si>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</si>
  <si>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58343872</t>
  </si>
  <si>
    <t>kamenivo drcené hrubé frakce 8/16</t>
  </si>
  <si>
    <t>165*2 "Přepočtené koeficientem množství</t>
  </si>
  <si>
    <t>212752111</t>
  </si>
  <si>
    <t>Trativody z drenážních trubek pro liniové stavby a komunikace se zřízením štěrkového lože pod trubky a s jejich obsypem v otevřeném výkopu trubka korugovaná sendvičová PE-HD SN 4 perforace 220° DN 100</t>
  </si>
  <si>
    <t>-1511256315</t>
  </si>
  <si>
    <t>https://podminky.urs.cz/item/CS_URS_2025_02/212752111</t>
  </si>
  <si>
    <t>212752113</t>
  </si>
  <si>
    <t>Trativody z drenážních trubek pro liniové stavby a komunikace se zřízením štěrkového lože pod trubky a s jejich obsypem v otevřeném výkopu trubka korugovaná sendvičová PE-HD SN 4 perforace 220° DN 200</t>
  </si>
  <si>
    <t>-2090706415</t>
  </si>
  <si>
    <t>https://podminky.urs.cz/item/CS_URS_2025_02/212752113</t>
  </si>
  <si>
    <t>359901111</t>
  </si>
  <si>
    <t>Vyčištění stok jakékoliv výšky</t>
  </si>
  <si>
    <t>https://podminky.urs.cz/item/CS_URS_2025_02/359901111</t>
  </si>
  <si>
    <t>Poznámka k položce:_x000d_
Poznámka k položce: Čištění stávající dešťové kanalizace</t>
  </si>
  <si>
    <t>Trubní vedení</t>
  </si>
  <si>
    <t>830361811</t>
  </si>
  <si>
    <t>Bourání stávajícího potrubí z kameninových trub v otevřeném výkopu DN přes 150 do 250</t>
  </si>
  <si>
    <t>https://podminky.urs.cz/item/CS_URS_2025_02/830361811</t>
  </si>
  <si>
    <t>877260330</t>
  </si>
  <si>
    <t>Montáž tvarovek na kanalizačním plastovém potrubí z PP nebo PVC-U hladkého plnostěnného spojek nebo redukcí DN 100</t>
  </si>
  <si>
    <t>1131438509</t>
  </si>
  <si>
    <t>https://podminky.urs.cz/item/CS_URS_2025_02/877260330</t>
  </si>
  <si>
    <t>28610494</t>
  </si>
  <si>
    <t>tvarovka T-kus drenážního tunelového potrubí systému inženýrských liniových staveb DN 100</t>
  </si>
  <si>
    <t>-1140622075</t>
  </si>
  <si>
    <t>877350330</t>
  </si>
  <si>
    <t>Montáž tvarovek na kanalizačním plastovém potrubí z PP nebo PVC-U hladkého plnostěnného spojek nebo redukcí DN 200</t>
  </si>
  <si>
    <t>-497053264</t>
  </si>
  <si>
    <t>https://podminky.urs.cz/item/CS_URS_2025_02/877350330</t>
  </si>
  <si>
    <t>28610522</t>
  </si>
  <si>
    <t>tvarovka T-kus drenážního tunelového potrubí systému inženýrských liniových staveb s redukcí DN 200/100</t>
  </si>
  <si>
    <t>-237687860</t>
  </si>
  <si>
    <t>28610501</t>
  </si>
  <si>
    <t>odbočka 45° levá drenážního tunelového systému inženýrských liniových staveb DN 200</t>
  </si>
  <si>
    <t>-1279851534</t>
  </si>
  <si>
    <t>895270101</t>
  </si>
  <si>
    <t>Proplachovací a kontrolní šachta z PE-HD pro drenáže liniových staveb DN 400 užitné výšky do 500 mm šachtové dno (DN šachty/DN vedení) DN 400/250 průchozí</t>
  </si>
  <si>
    <t>https://podminky.urs.cz/item/CS_URS_2025_02/895270101</t>
  </si>
  <si>
    <t>895270151</t>
  </si>
  <si>
    <t>Proplachovací a kontrolní šachta z PE-HD pro drenáže liniových staveb DN 400 užitné výšky do 500 mm redukce DN 250/100-200</t>
  </si>
  <si>
    <t>https://podminky.urs.cz/item/CS_URS_2025_02/895270151</t>
  </si>
  <si>
    <t>897171112</t>
  </si>
  <si>
    <t>Akumulační boxy z polypropylenu PP pro vsakování dešťových vod pro pochozí a pod plochy zatížené osobními automobily o celkovém akumulačním objemu přes 10 do 30 m3</t>
  </si>
  <si>
    <t>https://podminky.urs.cz/item/CS_URS_2025_02/897171112</t>
  </si>
  <si>
    <t>56241730</t>
  </si>
  <si>
    <t>plastový obloukový vsakovací tunel pro RD, 1220x800x510 s možností propojení, zatížitelný do 3,5t</t>
  </si>
  <si>
    <t>56241731</t>
  </si>
  <si>
    <t>sada koncových desek pro ukončení vsakovacího obloukového tunelu pro RD 1220x800x510mm</t>
  </si>
  <si>
    <t>56241734</t>
  </si>
  <si>
    <t>kontrolní šachta vsakovacího tunelu DN 200</t>
  </si>
  <si>
    <t>935113111</t>
  </si>
  <si>
    <t>Osazení odvodňovacího žlabu s krycím roštem polymerbetonového šířky do 210 mm</t>
  </si>
  <si>
    <t>https://podminky.urs.cz/item/CS_URS_2025_02/935113111</t>
  </si>
  <si>
    <t>59227006</t>
  </si>
  <si>
    <t>žlab odvodňovací z polymerbetonu se spádem dna 0,5% 130x155/160mm</t>
  </si>
  <si>
    <t>23+3+9</t>
  </si>
  <si>
    <t>56241404</t>
  </si>
  <si>
    <t>vpusť s kalovým košem bez roštu pro PE žlaby A15-D 400 š 100mm</t>
  </si>
  <si>
    <t>56241004</t>
  </si>
  <si>
    <t>rošt mřížkový A15 Pz pro žlab š 100mm</t>
  </si>
  <si>
    <t>56241010</t>
  </si>
  <si>
    <t>rošt mřížkový B125 Pz pro žlab š 100mm</t>
  </si>
  <si>
    <t>56241012</t>
  </si>
  <si>
    <t>rošt mřížkový C250 Pz pro žlab š 100mm</t>
  </si>
  <si>
    <t>997221561</t>
  </si>
  <si>
    <t>Vodorovná doprava suti bez naložení, ale se složením a s hrubým urovnáním z kusových materiálů, na vzdálenost do 1 km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</si>
  <si>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</si>
  <si>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</si>
  <si>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</si>
  <si>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</si>
  <si>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1,625*11</t>
  </si>
  <si>
    <t>997221615</t>
  </si>
  <si>
    <t>Poplatek za uložení stavebního odpadu na skládce (skládkovné) z prostého betonu zatříděného do Katalogu odpadů pod kódem 17 01 01</t>
  </si>
  <si>
    <t>https://podminky.urs.cz/item/CS_URS_2025_02/997221615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</si>
  <si>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</si>
  <si>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</si>
  <si>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-1525409061</t>
  </si>
  <si>
    <t>https://podminky.urs.cz/item/CS_URS_2025_02/998276101</t>
  </si>
  <si>
    <t>D.4 - Veřejné osvětlení</t>
  </si>
  <si>
    <t>D1 - Dodávka zařízení</t>
  </si>
  <si>
    <t>D2 - Materiál elektromontážní</t>
  </si>
  <si>
    <t>D3 - Materiál zemní a stavební</t>
  </si>
  <si>
    <t>D4 - Elektromontáže</t>
  </si>
  <si>
    <t>D5 - Zemní práce</t>
  </si>
  <si>
    <t>D6 - Ostatní náklady</t>
  </si>
  <si>
    <t>D1</t>
  </si>
  <si>
    <t>Dodávka zařízení</t>
  </si>
  <si>
    <t>000900001</t>
  </si>
  <si>
    <t>RVO oceloplech.skříň pod om.IP54,635x760x180mm vč.náplně (viz rozpis v PD)</t>
  </si>
  <si>
    <t>-1441551751</t>
  </si>
  <si>
    <t>000900001.1</t>
  </si>
  <si>
    <t>OS1 oceloplech.skříň pod om.IP54,435x460x180mm pro tlačítka (viz rozpis v PD)</t>
  </si>
  <si>
    <t>545998765</t>
  </si>
  <si>
    <t>000721642</t>
  </si>
  <si>
    <t>Rozv.měření 1x3fáz elektroměr-ČEZ,do 40A, IP44, pilíř,termoset 320x1815x220mm</t>
  </si>
  <si>
    <t>640479923</t>
  </si>
  <si>
    <t>000540206</t>
  </si>
  <si>
    <t>LED reflektor tř.I, IP66, 166W/230V/4000K/19364lm, CRI 80, přep.10kV</t>
  </si>
  <si>
    <t>656980364</t>
  </si>
  <si>
    <t>000540206.1</t>
  </si>
  <si>
    <t>LED reflektor tř.I, IP66,317W/230V/4000K/33876lm, CRI 80, přep.10kV</t>
  </si>
  <si>
    <t>-482832514</t>
  </si>
  <si>
    <t>000563224</t>
  </si>
  <si>
    <t>Kuželový ocel.,bezpatic.stož.VO ze žár.Zn, 8m, prům.186/76mm</t>
  </si>
  <si>
    <t>-557028324</t>
  </si>
  <si>
    <t>000563224.1</t>
  </si>
  <si>
    <t>Termoplastická povrchová úprava stožáru vetk.1,2m, po dolní hranu dvířek</t>
  </si>
  <si>
    <t>-918481283</t>
  </si>
  <si>
    <t>000574212</t>
  </si>
  <si>
    <t>Držák pro reflektory 2/76-1500 ze žár.Zn</t>
  </si>
  <si>
    <t>1231873900</t>
  </si>
  <si>
    <t>000574212.1</t>
  </si>
  <si>
    <t>Držák pro reflektory 3/76-1500 ze žár.Zn</t>
  </si>
  <si>
    <t>-2101725394</t>
  </si>
  <si>
    <t>D2</t>
  </si>
  <si>
    <t>Materiál elektromontážní</t>
  </si>
  <si>
    <t>000435165</t>
  </si>
  <si>
    <t>jistič 3pól/ch.B/10kA 40A</t>
  </si>
  <si>
    <t>1813328573</t>
  </si>
  <si>
    <t>000431163</t>
  </si>
  <si>
    <t>pojistková patrona PNA000 63A</t>
  </si>
  <si>
    <t>1197570110</t>
  </si>
  <si>
    <t>000450632</t>
  </si>
  <si>
    <t>Tlačítka zap/vyp (zelená/červená) v ovl.skříňce IP66 kompaktní</t>
  </si>
  <si>
    <t>1705150360</t>
  </si>
  <si>
    <t>000900001.2</t>
  </si>
  <si>
    <t>Zásuvka na povrch 2P+E 16A/230V,s bezpeč.blokováním, vč.vypínače, IP67</t>
  </si>
  <si>
    <t>2074242936</t>
  </si>
  <si>
    <t>000579232</t>
  </si>
  <si>
    <t>stožárová výzbroj průchozí/TNS do 10mm2,3x svork.pojist</t>
  </si>
  <si>
    <t>1141266892</t>
  </si>
  <si>
    <t>000430014</t>
  </si>
  <si>
    <t>pojistková vložka T/6,3A keramická 5x20mm</t>
  </si>
  <si>
    <t>-201952167</t>
  </si>
  <si>
    <t>000579236</t>
  </si>
  <si>
    <t>stožárová výzbroj odbočná/TNS do 10mm2,3x svork.pojist.</t>
  </si>
  <si>
    <t>-981228346</t>
  </si>
  <si>
    <t>-1361230643</t>
  </si>
  <si>
    <t>000579231</t>
  </si>
  <si>
    <t>stožárová výzbroj průchozí/TNS do 6mm2,2x svork.pojist</t>
  </si>
  <si>
    <t>-1852755233</t>
  </si>
  <si>
    <t>1483757739</t>
  </si>
  <si>
    <t>000579235</t>
  </si>
  <si>
    <t>stožárová výzbroj odbočná/TNS do 6mm2, 2x svork.pojist</t>
  </si>
  <si>
    <t>1141082214</t>
  </si>
  <si>
    <t>-453631143</t>
  </si>
  <si>
    <t>000101210</t>
  </si>
  <si>
    <t>kabel CYKY-J 4x16</t>
  </si>
  <si>
    <t>1957433139</t>
  </si>
  <si>
    <t>000101309</t>
  </si>
  <si>
    <t>kabel CYKY-J 5x10</t>
  </si>
  <si>
    <t>-996765616</t>
  </si>
  <si>
    <t>000101308</t>
  </si>
  <si>
    <t>kabel CYKY-J 5x6</t>
  </si>
  <si>
    <t>1264315432</t>
  </si>
  <si>
    <t>000101106</t>
  </si>
  <si>
    <t>kabel CYKY-J 3x2,5</t>
  </si>
  <si>
    <t>-123391444</t>
  </si>
  <si>
    <t>000101105</t>
  </si>
  <si>
    <t>kabel CYKY-J 3x1,5</t>
  </si>
  <si>
    <t>-1790521995</t>
  </si>
  <si>
    <t>000101305</t>
  </si>
  <si>
    <t>kabel CYKY-O 5x1,5</t>
  </si>
  <si>
    <t>-1489409285</t>
  </si>
  <si>
    <t>000161105</t>
  </si>
  <si>
    <t>šňůra HO7RN-F 3G1,5</t>
  </si>
  <si>
    <t>1635278599</t>
  </si>
  <si>
    <t>000321501</t>
  </si>
  <si>
    <t>roura korugovaná do země pr.50/41mm</t>
  </si>
  <si>
    <t>1871493038</t>
  </si>
  <si>
    <t>000321500</t>
  </si>
  <si>
    <t>roura korugovaná do země pr.40/32mm</t>
  </si>
  <si>
    <t>1962703557</t>
  </si>
  <si>
    <t>000199097</t>
  </si>
  <si>
    <t>ekvipotenciální svorkovnice v krabici</t>
  </si>
  <si>
    <t>-1675930787</t>
  </si>
  <si>
    <t>000295011</t>
  </si>
  <si>
    <t>vedení FeZn pr.10mm(0,63kg/m)</t>
  </si>
  <si>
    <t>-1289809000</t>
  </si>
  <si>
    <t>000295772</t>
  </si>
  <si>
    <t>svorka připojovací SP 1šroub nerez</t>
  </si>
  <si>
    <t>1083662163</t>
  </si>
  <si>
    <t>000295073</t>
  </si>
  <si>
    <t>svorka drátu zemnící Rd10/Rd10 FeZn</t>
  </si>
  <si>
    <t>306403743</t>
  </si>
  <si>
    <t>10.342.10</t>
  </si>
  <si>
    <t>Páska plastová š.100 mm protikorozní 10m</t>
  </si>
  <si>
    <t>KS</t>
  </si>
  <si>
    <t>-681289713</t>
  </si>
  <si>
    <t>D3</t>
  </si>
  <si>
    <t>Materiál zemní a stavební</t>
  </si>
  <si>
    <t>000046134</t>
  </si>
  <si>
    <t>beton B13,5</t>
  </si>
  <si>
    <t>-2095431002</t>
  </si>
  <si>
    <t>000046453</t>
  </si>
  <si>
    <t>stožárové pouzdro plast SP315/1000</t>
  </si>
  <si>
    <t>1733148459</t>
  </si>
  <si>
    <t>000046114</t>
  </si>
  <si>
    <t>písek kopaný 0-2mm</t>
  </si>
  <si>
    <t>-44138106</t>
  </si>
  <si>
    <t>000046383</t>
  </si>
  <si>
    <t>výstražná fólie šířka 0,34m</t>
  </si>
  <si>
    <t>507139270</t>
  </si>
  <si>
    <t>1072831089</t>
  </si>
  <si>
    <t>1875357304</t>
  </si>
  <si>
    <t>D4</t>
  </si>
  <si>
    <t>Elektromontáže</t>
  </si>
  <si>
    <t>210010123</t>
  </si>
  <si>
    <t>trubka plast volně uložená do pr.50mm</t>
  </si>
  <si>
    <t>-1242180019</t>
  </si>
  <si>
    <t>-986071885</t>
  </si>
  <si>
    <t>210111031</t>
  </si>
  <si>
    <t>zásuvka nástěnná od IP.2 vč.zapojení 2P+Z</t>
  </si>
  <si>
    <t>-577053539</t>
  </si>
  <si>
    <t>210120103</t>
  </si>
  <si>
    <t>patrona nožové pojistky do 630A</t>
  </si>
  <si>
    <t>-1811265571</t>
  </si>
  <si>
    <t>210120452</t>
  </si>
  <si>
    <t>jistič vč.zapojení 3pól/63A</t>
  </si>
  <si>
    <t>1548339046</t>
  </si>
  <si>
    <t>210140432</t>
  </si>
  <si>
    <t>ovladač v Al skříni vč.zapojení 2-tlačítkový</t>
  </si>
  <si>
    <t>-89435652</t>
  </si>
  <si>
    <t>210191546</t>
  </si>
  <si>
    <t>pilíř plast 1-dílný pro kabelovou skříň</t>
  </si>
  <si>
    <t>-235004656</t>
  </si>
  <si>
    <t>210192121</t>
  </si>
  <si>
    <t>skříň litinová, Al nebo plast do hmotnosti 10kg</t>
  </si>
  <si>
    <t>1601707333</t>
  </si>
  <si>
    <t>210192122</t>
  </si>
  <si>
    <t>skříň litinová, Al nebo plast do hmotnosti 20kg</t>
  </si>
  <si>
    <t>-335431298</t>
  </si>
  <si>
    <t>210192562</t>
  </si>
  <si>
    <t>ochranná svorkovnice(nulový můstek)vč.zapoj.do 63A</t>
  </si>
  <si>
    <t>172793957</t>
  </si>
  <si>
    <t>210202201</t>
  </si>
  <si>
    <t>LED reflektor na držák do 400W</t>
  </si>
  <si>
    <t>-1804538720</t>
  </si>
  <si>
    <t>232189932</t>
  </si>
  <si>
    <t>210204011</t>
  </si>
  <si>
    <t>stožár osvětlovací ocelový do 12m</t>
  </si>
  <si>
    <t>-1536130621</t>
  </si>
  <si>
    <t>210204103</t>
  </si>
  <si>
    <t>výložník na stožár 1-ramenný do 35kg</t>
  </si>
  <si>
    <t>-1140236344</t>
  </si>
  <si>
    <t>-1055785104</t>
  </si>
  <si>
    <t>210204202</t>
  </si>
  <si>
    <t>elektrovýzbroj stožárů pro 3 okruhy</t>
  </si>
  <si>
    <t>1197685072</t>
  </si>
  <si>
    <t>1126394336</t>
  </si>
  <si>
    <t>210204202.1</t>
  </si>
  <si>
    <t>elektrovýzbroj stožárů pro 2 okruhy</t>
  </si>
  <si>
    <t>-854521890</t>
  </si>
  <si>
    <t>-2098237621</t>
  </si>
  <si>
    <t>210220022</t>
  </si>
  <si>
    <t>uzemňov.vedení v zemi úplná mtž FeZn pr.8-10mm</t>
  </si>
  <si>
    <t>628273935</t>
  </si>
  <si>
    <t>210220301</t>
  </si>
  <si>
    <t>svorka hromosvodová do 2 šroubů</t>
  </si>
  <si>
    <t>1414081880</t>
  </si>
  <si>
    <t>-1410683504</t>
  </si>
  <si>
    <t>210220442</t>
  </si>
  <si>
    <t>ochrana zemní svorky plast.páskou protikorozní</t>
  </si>
  <si>
    <t>1420231520</t>
  </si>
  <si>
    <t>210802633</t>
  </si>
  <si>
    <t>šňůra těžká volně uložená do 3x4/5x2,5/7x1,5</t>
  </si>
  <si>
    <t>-1116890779</t>
  </si>
  <si>
    <t>210810008</t>
  </si>
  <si>
    <t>kabel(-CYKY) volně uložený do 3x6/4x4/7x2,5</t>
  </si>
  <si>
    <t>1416147018</t>
  </si>
  <si>
    <t>1574433086</t>
  </si>
  <si>
    <t>765883735</t>
  </si>
  <si>
    <t>210810012</t>
  </si>
  <si>
    <t>kabel(-CYKY) volně uložený do 5x6/7x4/12x1,5</t>
  </si>
  <si>
    <t>-443610177</t>
  </si>
  <si>
    <t>210810013</t>
  </si>
  <si>
    <t>kabel(-CYKY) volně ulož.do 5x10/12x4/19x2,5/24x1,5</t>
  </si>
  <si>
    <t>565663115</t>
  </si>
  <si>
    <t>210810081</t>
  </si>
  <si>
    <t>kabel Cu(-1kV CYKY) volně uložený do 3x35/4x25</t>
  </si>
  <si>
    <t>606496970</t>
  </si>
  <si>
    <t>210990001</t>
  </si>
  <si>
    <t>montáž a sestavení rozvaděče RVO</t>
  </si>
  <si>
    <t>2038572</t>
  </si>
  <si>
    <t>D5</t>
  </si>
  <si>
    <t>460050703</t>
  </si>
  <si>
    <t>výkop jámy do 2m3 pro stožár VO ruční tz.3/ko1.0</t>
  </si>
  <si>
    <t>1042177979</t>
  </si>
  <si>
    <t>460100003</t>
  </si>
  <si>
    <t>pouzdrový základ VO mimo trasu kabelu pr.0,3/1,5m</t>
  </si>
  <si>
    <t>659982799</t>
  </si>
  <si>
    <t>460200163</t>
  </si>
  <si>
    <t>výkop kabel.rýhy šířka 35/hloubka 80cm tz.3/ko1.0</t>
  </si>
  <si>
    <t>-725880599</t>
  </si>
  <si>
    <t>460200263</t>
  </si>
  <si>
    <t>výkop kabel.rýhy šířka 50/hloubka 80cm tz.3/ko1.0</t>
  </si>
  <si>
    <t>675341879</t>
  </si>
  <si>
    <t>460420022</t>
  </si>
  <si>
    <t>kabelové lože 2x10cm kopaný písek šířka do 65cm</t>
  </si>
  <si>
    <t>590424777</t>
  </si>
  <si>
    <t>-1989881590</t>
  </si>
  <si>
    <t>460490012</t>
  </si>
  <si>
    <t>výstražná fólie šířka nad 30cm</t>
  </si>
  <si>
    <t>595604853</t>
  </si>
  <si>
    <t>1364072037</t>
  </si>
  <si>
    <t>460560163</t>
  </si>
  <si>
    <t>zához kabelové rýhy šířka 35/hloubka 80cm tz.3</t>
  </si>
  <si>
    <t>1729435618</t>
  </si>
  <si>
    <t>460560263</t>
  </si>
  <si>
    <t>zához kabelové rýhy šířka 50/hloubka 80cm tz.3</t>
  </si>
  <si>
    <t>760495573</t>
  </si>
  <si>
    <t>460600001</t>
  </si>
  <si>
    <t>odvoz zeminy do 10km vč.poplatku za skládku</t>
  </si>
  <si>
    <t>64612003</t>
  </si>
  <si>
    <t>-1526924608</t>
  </si>
  <si>
    <t>-474077829</t>
  </si>
  <si>
    <t>460620013</t>
  </si>
  <si>
    <t>provizorní úprava terénu třída zeminy 3</t>
  </si>
  <si>
    <t>1164726967</t>
  </si>
  <si>
    <t>1387087682</t>
  </si>
  <si>
    <t>D6</t>
  </si>
  <si>
    <t>Ostatní náklady</t>
  </si>
  <si>
    <t>218009001</t>
  </si>
  <si>
    <t>poplatek za recyklaci svítidla přes 50cm</t>
  </si>
  <si>
    <t>763854429</t>
  </si>
  <si>
    <t>-1731834474</t>
  </si>
  <si>
    <t>218009005</t>
  </si>
  <si>
    <t>Doprava dodávek (3,6%)</t>
  </si>
  <si>
    <t>-704880182</t>
  </si>
  <si>
    <t>91</t>
  </si>
  <si>
    <t>218009006</t>
  </si>
  <si>
    <t>Přesun dodávek (1%)</t>
  </si>
  <si>
    <t>1916426734</t>
  </si>
  <si>
    <t>218009007</t>
  </si>
  <si>
    <t>Prořez pro elektromateriál (5%)</t>
  </si>
  <si>
    <t>1791984333</t>
  </si>
  <si>
    <t>93</t>
  </si>
  <si>
    <t>218009008</t>
  </si>
  <si>
    <t>Podružný materiál pro elektromateriál (3%)</t>
  </si>
  <si>
    <t>-1221095808</t>
  </si>
  <si>
    <t>218009009</t>
  </si>
  <si>
    <t>PPV pro elektromontáže (1%)</t>
  </si>
  <si>
    <t>-146047367</t>
  </si>
  <si>
    <t>95</t>
  </si>
  <si>
    <t>218009010</t>
  </si>
  <si>
    <t>PPV pro zemní práce (1%)</t>
  </si>
  <si>
    <t>-1280860747</t>
  </si>
  <si>
    <t>218009011</t>
  </si>
  <si>
    <t>Revize</t>
  </si>
  <si>
    <t>976556021</t>
  </si>
  <si>
    <t>97</t>
  </si>
  <si>
    <t>218009012</t>
  </si>
  <si>
    <t>Ostatní práce</t>
  </si>
  <si>
    <t>785163517</t>
  </si>
  <si>
    <t xml:space="preserve">VRN - Vedlejší rozpočtové náklady 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</si>
  <si>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</si>
  <si>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</si>
  <si>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</si>
  <si>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Vedlejší rozpočtové náklady</t>
  </si>
  <si>
    <t>VRN1</t>
  </si>
  <si>
    <t>Průzkumné, geodetické a projektové práce</t>
  </si>
  <si>
    <t>012002000</t>
  </si>
  <si>
    <t>Zeměměřičské práce</t>
  </si>
  <si>
    <t>Kč</t>
  </si>
  <si>
    <t>1024</t>
  </si>
  <si>
    <t>-117210737</t>
  </si>
  <si>
    <t>https://podminky.urs.cz/item/CS_URS_2025_02/012002000</t>
  </si>
  <si>
    <t>012312400</t>
  </si>
  <si>
    <t>Měření při zatěžovacích zkouškách stavebních konstrukcí</t>
  </si>
  <si>
    <t>539511787</t>
  </si>
  <si>
    <t>https://podminky.urs.cz/item/CS_URS_2025_02/012312400</t>
  </si>
  <si>
    <t>012344000</t>
  </si>
  <si>
    <t>Vytyčovací práce</t>
  </si>
  <si>
    <t>-1809940687</t>
  </si>
  <si>
    <t>https://podminky.urs.cz/item/CS_URS_2025_02/012344000</t>
  </si>
  <si>
    <t>013254000</t>
  </si>
  <si>
    <t>Dokumentace skutečného provedení stavby</t>
  </si>
  <si>
    <t>-939339102</t>
  </si>
  <si>
    <t>https://podminky.urs.cz/item/CS_URS_2025_02/013254000</t>
  </si>
  <si>
    <t>013294000</t>
  </si>
  <si>
    <t>Ostatní dokumentace stavby</t>
  </si>
  <si>
    <t>-800746684</t>
  </si>
  <si>
    <t>https://podminky.urs.cz/item/CS_URS_2025_02/013294000</t>
  </si>
  <si>
    <t>VRN3</t>
  </si>
  <si>
    <t>Zařízení staveniště</t>
  </si>
  <si>
    <t>030001000</t>
  </si>
  <si>
    <t>-664587193</t>
  </si>
  <si>
    <t>https://podminky.urs.cz/item/CS_URS_2025_02/030001000</t>
  </si>
  <si>
    <t>032803000</t>
  </si>
  <si>
    <t>Ostatní vybavení staveniště</t>
  </si>
  <si>
    <t>-1583295430</t>
  </si>
  <si>
    <t>https://podminky.urs.cz/item/CS_URS_2025_02/032803000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</si>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</sst>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tif" /><Relationship Id="rId2" Type="http://schemas.openxmlformats.org/officeDocument/2006/relationships/image" Target="../media/image2.tif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tif" /><Relationship Id="rId2" Type="http://schemas.openxmlformats.org/officeDocument/2006/relationships/image" Target="../media/image5.tif" /><Relationship Id="rId3" Type="http://schemas.openxmlformats.org/officeDocument/2006/relationships/image" Target="../media/image6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tif" /><Relationship Id="rId2" Type="http://schemas.openxmlformats.org/officeDocument/2006/relationships/image" Target="../media/image9.tif" /><Relationship Id="rId3" Type="http://schemas.openxmlformats.org/officeDocument/2006/relationships/image" Target="../media/image10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tif" /><Relationship Id="rId2" Type="http://schemas.openxmlformats.org/officeDocument/2006/relationships/image" Target="../media/image13.tif" /><Relationship Id="rId3" Type="http://schemas.openxmlformats.org/officeDocument/2006/relationships/image" Target="../media/image14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tif" /><Relationship Id="rId2" Type="http://schemas.openxmlformats.org/officeDocument/2006/relationships/image" Target="../media/image17.tif" /><Relationship Id="rId3" Type="http://schemas.openxmlformats.org/officeDocument/2006/relationships/image" Target="../media/image18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tif" /><Relationship Id="rId2" Type="http://schemas.openxmlformats.org/officeDocument/2006/relationships/image" Target="../media/image21.tif" /><Relationship Id="rId3" Type="http://schemas.openxmlformats.org/officeDocument/2006/relationships/image" Target="../media/image22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43</xdr:row>
      <xdr:rowOff>80010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78</xdr:row>
      <xdr:rowOff>0</xdr:rowOff>
    </xdr:from>
    <xdr:to>
      <xdr:col>9</xdr:col>
      <xdr:colOff>1215390</xdr:colOff>
      <xdr:row>80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78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73</xdr:row>
      <xdr:rowOff>0</xdr:rowOff>
    </xdr:from>
    <xdr:to>
      <xdr:col>9</xdr:col>
      <xdr:colOff>1215390</xdr:colOff>
      <xdr:row>75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71</xdr:row>
      <xdr:rowOff>0</xdr:rowOff>
    </xdr:from>
    <xdr:to>
      <xdr:col>9</xdr:col>
      <xdr:colOff>1215390</xdr:colOff>
      <xdr:row>73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70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251101" TargetMode="External" /><Relationship Id="rId2" Type="http://schemas.openxmlformats.org/officeDocument/2006/relationships/hyperlink" Target="https://podminky.urs.cz/item/CS_URS_2025_02/112251102" TargetMode="External" /><Relationship Id="rId3" Type="http://schemas.openxmlformats.org/officeDocument/2006/relationships/hyperlink" Target="https://podminky.urs.cz/item/CS_URS_2025_02/112251103" TargetMode="External" /><Relationship Id="rId4" Type="http://schemas.openxmlformats.org/officeDocument/2006/relationships/hyperlink" Target="https://podminky.urs.cz/item/CS_URS_2025_02/162201411" TargetMode="External" /><Relationship Id="rId5" Type="http://schemas.openxmlformats.org/officeDocument/2006/relationships/hyperlink" Target="https://podminky.urs.cz/item/CS_URS_2025_02/162201412" TargetMode="External" /><Relationship Id="rId6" Type="http://schemas.openxmlformats.org/officeDocument/2006/relationships/hyperlink" Target="https://podminky.urs.cz/item/CS_URS_2025_02/162201413" TargetMode="External" /><Relationship Id="rId7" Type="http://schemas.openxmlformats.org/officeDocument/2006/relationships/hyperlink" Target="https://podminky.urs.cz/item/CS_URS_2025_02/113106132" TargetMode="External" /><Relationship Id="rId8" Type="http://schemas.openxmlformats.org/officeDocument/2006/relationships/hyperlink" Target="https://podminky.urs.cz/item/CS_URS_2025_02/113106134" TargetMode="External" /><Relationship Id="rId9" Type="http://schemas.openxmlformats.org/officeDocument/2006/relationships/hyperlink" Target="https://podminky.urs.cz/item/CS_URS_2025_02/113106241" TargetMode="External" /><Relationship Id="rId10" Type="http://schemas.openxmlformats.org/officeDocument/2006/relationships/hyperlink" Target="https://podminky.urs.cz/item/CS_URS_2025_02/113107170" TargetMode="External" /><Relationship Id="rId11" Type="http://schemas.openxmlformats.org/officeDocument/2006/relationships/hyperlink" Target="https://podminky.urs.cz/item/CS_URS_2025_02/113107221" TargetMode="External" /><Relationship Id="rId12" Type="http://schemas.openxmlformats.org/officeDocument/2006/relationships/hyperlink" Target="https://podminky.urs.cz/item/CS_URS_2025_02/113204111" TargetMode="External" /><Relationship Id="rId13" Type="http://schemas.openxmlformats.org/officeDocument/2006/relationships/hyperlink" Target="https://podminky.urs.cz/item/CS_URS_2025_02/121151123" TargetMode="External" /><Relationship Id="rId14" Type="http://schemas.openxmlformats.org/officeDocument/2006/relationships/hyperlink" Target="https://podminky.urs.cz/item/CS_URS_2025_02/122252205" TargetMode="External" /><Relationship Id="rId15" Type="http://schemas.openxmlformats.org/officeDocument/2006/relationships/hyperlink" Target="https://podminky.urs.cz/item/CS_URS_2025_02/162351103" TargetMode="External" /><Relationship Id="rId16" Type="http://schemas.openxmlformats.org/officeDocument/2006/relationships/hyperlink" Target="https://podminky.urs.cz/item/CS_URS_2025_02/162751117" TargetMode="External" /><Relationship Id="rId17" Type="http://schemas.openxmlformats.org/officeDocument/2006/relationships/hyperlink" Target="https://podminky.urs.cz/item/CS_URS_2025_02/162751119" TargetMode="External" /><Relationship Id="rId18" Type="http://schemas.openxmlformats.org/officeDocument/2006/relationships/hyperlink" Target="https://podminky.urs.cz/item/CS_URS_2025_02/167151111" TargetMode="External" /><Relationship Id="rId19" Type="http://schemas.openxmlformats.org/officeDocument/2006/relationships/hyperlink" Target="https://podminky.urs.cz/item/CS_URS_2025_02/171152101" TargetMode="External" /><Relationship Id="rId20" Type="http://schemas.openxmlformats.org/officeDocument/2006/relationships/hyperlink" Target="https://podminky.urs.cz/item/CS_URS_2025_02/171201201" TargetMode="External" /><Relationship Id="rId21" Type="http://schemas.openxmlformats.org/officeDocument/2006/relationships/hyperlink" Target="https://podminky.urs.cz/item/CS_URS_2025_02/171201231" TargetMode="External" /><Relationship Id="rId22" Type="http://schemas.openxmlformats.org/officeDocument/2006/relationships/hyperlink" Target="https://podminky.urs.cz/item/CS_URS_2025_02/181451121" TargetMode="External" /><Relationship Id="rId23" Type="http://schemas.openxmlformats.org/officeDocument/2006/relationships/hyperlink" Target="https://podminky.urs.cz/item/CS_URS_2025_02/182351133" TargetMode="External" /><Relationship Id="rId24" Type="http://schemas.openxmlformats.org/officeDocument/2006/relationships/hyperlink" Target="https://podminky.urs.cz/item/CS_URS_2025_02/181102302" TargetMode="External" /><Relationship Id="rId25" Type="http://schemas.openxmlformats.org/officeDocument/2006/relationships/hyperlink" Target="https://podminky.urs.cz/item/CS_URS_2025_02/271532212" TargetMode="External" /><Relationship Id="rId26" Type="http://schemas.openxmlformats.org/officeDocument/2006/relationships/hyperlink" Target="https://podminky.urs.cz/item/CS_URS_2025_02/272322611" TargetMode="External" /><Relationship Id="rId27" Type="http://schemas.openxmlformats.org/officeDocument/2006/relationships/hyperlink" Target="https://podminky.urs.cz/item/CS_URS_2025_02/275362021" TargetMode="External" /><Relationship Id="rId28" Type="http://schemas.openxmlformats.org/officeDocument/2006/relationships/hyperlink" Target="https://podminky.urs.cz/item/CS_URS_2025_02/327121111" TargetMode="External" /><Relationship Id="rId29" Type="http://schemas.openxmlformats.org/officeDocument/2006/relationships/hyperlink" Target="https://podminky.urs.cz/item/CS_URS_2025_02/451317777" TargetMode="External" /><Relationship Id="rId30" Type="http://schemas.openxmlformats.org/officeDocument/2006/relationships/hyperlink" Target="https://podminky.urs.cz/item/CS_URS_2025_02/564581111" TargetMode="External" /><Relationship Id="rId31" Type="http://schemas.openxmlformats.org/officeDocument/2006/relationships/hyperlink" Target="https://podminky.urs.cz/item/CS_URS_2025_02/564801111" TargetMode="External" /><Relationship Id="rId32" Type="http://schemas.openxmlformats.org/officeDocument/2006/relationships/hyperlink" Target="https://podminky.urs.cz/item/CS_URS_2025_02/564710012" TargetMode="External" /><Relationship Id="rId33" Type="http://schemas.openxmlformats.org/officeDocument/2006/relationships/hyperlink" Target="https://podminky.urs.cz/item/CS_URS_2025_02/564751115" TargetMode="External" /><Relationship Id="rId34" Type="http://schemas.openxmlformats.org/officeDocument/2006/relationships/hyperlink" Target="https://podminky.urs.cz/item/CS_URS_2025_02/564211111" TargetMode="External" /><Relationship Id="rId35" Type="http://schemas.openxmlformats.org/officeDocument/2006/relationships/hyperlink" Target="https://podminky.urs.cz/item/CS_URS_2025_02/564831111" TargetMode="External" /><Relationship Id="rId36" Type="http://schemas.openxmlformats.org/officeDocument/2006/relationships/hyperlink" Target="https://podminky.urs.cz/item/CS_URS_2025_02/564851111" TargetMode="External" /><Relationship Id="rId37" Type="http://schemas.openxmlformats.org/officeDocument/2006/relationships/hyperlink" Target="https://podminky.urs.cz/item/CS_URS_2025_02/564871111" TargetMode="External" /><Relationship Id="rId38" Type="http://schemas.openxmlformats.org/officeDocument/2006/relationships/hyperlink" Target="https://podminky.urs.cz/item/CS_URS_2025_02/571908112" TargetMode="External" /><Relationship Id="rId39" Type="http://schemas.openxmlformats.org/officeDocument/2006/relationships/hyperlink" Target="https://podminky.urs.cz/item/CS_URS_2025_02/576136111" TargetMode="External" /><Relationship Id="rId40" Type="http://schemas.openxmlformats.org/officeDocument/2006/relationships/hyperlink" Target="https://podminky.urs.cz/item/CS_URS_2025_02/576136311" TargetMode="External" /><Relationship Id="rId41" Type="http://schemas.openxmlformats.org/officeDocument/2006/relationships/hyperlink" Target="https://podminky.urs.cz/item/CS_URS_2025_02/579221222" TargetMode="External" /><Relationship Id="rId42" Type="http://schemas.openxmlformats.org/officeDocument/2006/relationships/hyperlink" Target="https://podminky.urs.cz/item/CS_URS_2025_02/579291111" TargetMode="External" /><Relationship Id="rId43" Type="http://schemas.openxmlformats.org/officeDocument/2006/relationships/hyperlink" Target="https://podminky.urs.cz/item/CS_URS_2025_02/589141121" TargetMode="External" /><Relationship Id="rId44" Type="http://schemas.openxmlformats.org/officeDocument/2006/relationships/hyperlink" Target="https://podminky.urs.cz/item/CS_URS_2025_02/589811111" TargetMode="External" /><Relationship Id="rId45" Type="http://schemas.openxmlformats.org/officeDocument/2006/relationships/hyperlink" Target="https://podminky.urs.cz/item/CS_URS_2025_02/589161112" TargetMode="External" /><Relationship Id="rId46" Type="http://schemas.openxmlformats.org/officeDocument/2006/relationships/hyperlink" Target="https://podminky.urs.cz/item/CS_URS_2025_02/589211111" TargetMode="External" /><Relationship Id="rId47" Type="http://schemas.openxmlformats.org/officeDocument/2006/relationships/hyperlink" Target="https://podminky.urs.cz/item/CS_URS_2025_02/589811121" TargetMode="External" /><Relationship Id="rId48" Type="http://schemas.openxmlformats.org/officeDocument/2006/relationships/hyperlink" Target="https://podminky.urs.cz/item/CS_URS_2025_02/596211122" TargetMode="External" /><Relationship Id="rId49" Type="http://schemas.openxmlformats.org/officeDocument/2006/relationships/hyperlink" Target="https://podminky.urs.cz/item/CS_URS_2025_02/596212221" TargetMode="External" /><Relationship Id="rId50" Type="http://schemas.openxmlformats.org/officeDocument/2006/relationships/hyperlink" Target="https://podminky.urs.cz/item/CS_URS_2025_02/122252203" TargetMode="External" /><Relationship Id="rId51" Type="http://schemas.openxmlformats.org/officeDocument/2006/relationships/hyperlink" Target="https://podminky.urs.cz/item/CS_URS_2025_02/162751117.1" TargetMode="External" /><Relationship Id="rId52" Type="http://schemas.openxmlformats.org/officeDocument/2006/relationships/hyperlink" Target="https://podminky.urs.cz/item/CS_URS_2025_02/162751119.1" TargetMode="External" /><Relationship Id="rId53" Type="http://schemas.openxmlformats.org/officeDocument/2006/relationships/hyperlink" Target="https://podminky.urs.cz/item/CS_URS_2025_02/171201231" TargetMode="External" /><Relationship Id="rId54" Type="http://schemas.openxmlformats.org/officeDocument/2006/relationships/hyperlink" Target="https://podminky.urs.cz/item/CS_URS_2025_02/564861111" TargetMode="External" /><Relationship Id="rId55" Type="http://schemas.openxmlformats.org/officeDocument/2006/relationships/hyperlink" Target="https://podminky.urs.cz/item/CS_URS_2025_02/637121111" TargetMode="External" /><Relationship Id="rId56" Type="http://schemas.openxmlformats.org/officeDocument/2006/relationships/hyperlink" Target="https://podminky.urs.cz/item/CS_URS_2025_02/916231213" TargetMode="External" /><Relationship Id="rId57" Type="http://schemas.openxmlformats.org/officeDocument/2006/relationships/hyperlink" Target="https://podminky.urs.cz/item/CS_URS_2025_02/936124112" TargetMode="External" /><Relationship Id="rId58" Type="http://schemas.openxmlformats.org/officeDocument/2006/relationships/hyperlink" Target="https://podminky.urs.cz/item/CS_URS_2025_02/936174311" TargetMode="External" /><Relationship Id="rId59" Type="http://schemas.openxmlformats.org/officeDocument/2006/relationships/hyperlink" Target="https://podminky.urs.cz/item/CS_URS_2025_02/961044111" TargetMode="External" /><Relationship Id="rId60" Type="http://schemas.openxmlformats.org/officeDocument/2006/relationships/hyperlink" Target="https://podminky.urs.cz/item/CS_URS_2025_02/963042819" TargetMode="External" /><Relationship Id="rId61" Type="http://schemas.openxmlformats.org/officeDocument/2006/relationships/hyperlink" Target="https://podminky.urs.cz/item/CS_URS_2025_02/997221551" TargetMode="External" /><Relationship Id="rId62" Type="http://schemas.openxmlformats.org/officeDocument/2006/relationships/hyperlink" Target="https://podminky.urs.cz/item/CS_URS_2025_02/997221559" TargetMode="External" /><Relationship Id="rId63" Type="http://schemas.openxmlformats.org/officeDocument/2006/relationships/hyperlink" Target="https://podminky.urs.cz/item/CS_URS_2025_02/997221861" TargetMode="External" /><Relationship Id="rId64" Type="http://schemas.openxmlformats.org/officeDocument/2006/relationships/hyperlink" Target="https://podminky.urs.cz/item/CS_URS_2025_02/997221873" TargetMode="External" /><Relationship Id="rId65" Type="http://schemas.openxmlformats.org/officeDocument/2006/relationships/hyperlink" Target="https://podminky.urs.cz/item/CS_URS_2025_02/998225111" TargetMode="External" /><Relationship Id="rId6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51100" TargetMode="External" /><Relationship Id="rId2" Type="http://schemas.openxmlformats.org/officeDocument/2006/relationships/hyperlink" Target="https://podminky.urs.cz/item/CS_URS_2025_02/131151343" TargetMode="External" /><Relationship Id="rId3" Type="http://schemas.openxmlformats.org/officeDocument/2006/relationships/hyperlink" Target="https://podminky.urs.cz/item/CS_URS_2025_02/132151102" TargetMode="External" /><Relationship Id="rId4" Type="http://schemas.openxmlformats.org/officeDocument/2006/relationships/hyperlink" Target="https://podminky.urs.cz/item/CS_URS_2025_02/132151253" TargetMode="External" /><Relationship Id="rId5" Type="http://schemas.openxmlformats.org/officeDocument/2006/relationships/hyperlink" Target="https://podminky.urs.cz/item/CS_URS_2025_02/162211321" TargetMode="External" /><Relationship Id="rId6" Type="http://schemas.openxmlformats.org/officeDocument/2006/relationships/hyperlink" Target="https://podminky.urs.cz/item/CS_URS_2025_02/162211329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4151101" TargetMode="External" /><Relationship Id="rId12" Type="http://schemas.openxmlformats.org/officeDocument/2006/relationships/hyperlink" Target="https://podminky.urs.cz/item/CS_URS_2025_02/211531111" TargetMode="External" /><Relationship Id="rId13" Type="http://schemas.openxmlformats.org/officeDocument/2006/relationships/hyperlink" Target="https://podminky.urs.cz/item/CS_URS_2025_02/211971110" TargetMode="External" /><Relationship Id="rId14" Type="http://schemas.openxmlformats.org/officeDocument/2006/relationships/hyperlink" Target="https://podminky.urs.cz/item/CS_URS_2025_02/212755214" TargetMode="External" /><Relationship Id="rId15" Type="http://schemas.openxmlformats.org/officeDocument/2006/relationships/hyperlink" Target="https://podminky.urs.cz/item/CS_URS_2025_02/271532212" TargetMode="External" /><Relationship Id="rId16" Type="http://schemas.openxmlformats.org/officeDocument/2006/relationships/hyperlink" Target="https://podminky.urs.cz/item/CS_URS_2025_02/274321211" TargetMode="External" /><Relationship Id="rId17" Type="http://schemas.openxmlformats.org/officeDocument/2006/relationships/hyperlink" Target="https://podminky.urs.cz/item/CS_URS_2025_02/274322511" TargetMode="External" /><Relationship Id="rId18" Type="http://schemas.openxmlformats.org/officeDocument/2006/relationships/hyperlink" Target="https://podminky.urs.cz/item/CS_URS_2025_02/274351121" TargetMode="External" /><Relationship Id="rId19" Type="http://schemas.openxmlformats.org/officeDocument/2006/relationships/hyperlink" Target="https://podminky.urs.cz/item/CS_URS_2025_02/274351122" TargetMode="External" /><Relationship Id="rId20" Type="http://schemas.openxmlformats.org/officeDocument/2006/relationships/hyperlink" Target="https://podminky.urs.cz/item/CS_URS_2025_02/274361821" TargetMode="External" /><Relationship Id="rId21" Type="http://schemas.openxmlformats.org/officeDocument/2006/relationships/hyperlink" Target="https://podminky.urs.cz/item/CS_URS_2025_02/274362021" TargetMode="External" /><Relationship Id="rId22" Type="http://schemas.openxmlformats.org/officeDocument/2006/relationships/hyperlink" Target="https://podminky.urs.cz/item/CS_URS_2025_02/275313711" TargetMode="External" /><Relationship Id="rId23" Type="http://schemas.openxmlformats.org/officeDocument/2006/relationships/hyperlink" Target="https://podminky.urs.cz/item/CS_URS_2025_02/275322511" TargetMode="External" /><Relationship Id="rId24" Type="http://schemas.openxmlformats.org/officeDocument/2006/relationships/hyperlink" Target="https://podminky.urs.cz/item/CS_URS_2025_02/311321411" TargetMode="External" /><Relationship Id="rId25" Type="http://schemas.openxmlformats.org/officeDocument/2006/relationships/hyperlink" Target="https://podminky.urs.cz/item/CS_URS_2025_02/311351121" TargetMode="External" /><Relationship Id="rId26" Type="http://schemas.openxmlformats.org/officeDocument/2006/relationships/hyperlink" Target="https://podminky.urs.cz/item/CS_URS_2025_02/311351122" TargetMode="External" /><Relationship Id="rId27" Type="http://schemas.openxmlformats.org/officeDocument/2006/relationships/hyperlink" Target="https://podminky.urs.cz/item/CS_URS_2025_02/311351911" TargetMode="External" /><Relationship Id="rId28" Type="http://schemas.openxmlformats.org/officeDocument/2006/relationships/hyperlink" Target="https://podminky.urs.cz/item/CS_URS_2025_02/311361821" TargetMode="External" /><Relationship Id="rId29" Type="http://schemas.openxmlformats.org/officeDocument/2006/relationships/hyperlink" Target="https://podminky.urs.cz/item/CS_URS_2025_02/783826605" TargetMode="External" /><Relationship Id="rId30" Type="http://schemas.openxmlformats.org/officeDocument/2006/relationships/hyperlink" Target="https://podminky.urs.cz/item/CS_URS_2025_02/348101210" TargetMode="External" /><Relationship Id="rId31" Type="http://schemas.openxmlformats.org/officeDocument/2006/relationships/hyperlink" Target="https://podminky.urs.cz/item/CS_URS_2025_02/348101220" TargetMode="External" /><Relationship Id="rId32" Type="http://schemas.openxmlformats.org/officeDocument/2006/relationships/hyperlink" Target="https://podminky.urs.cz/item/CS_URS_2025_02/348101250" TargetMode="External" /><Relationship Id="rId33" Type="http://schemas.openxmlformats.org/officeDocument/2006/relationships/hyperlink" Target="https://podminky.urs.cz/item/CS_URS_2025_02/348171110" TargetMode="External" /><Relationship Id="rId34" Type="http://schemas.openxmlformats.org/officeDocument/2006/relationships/hyperlink" Target="https://podminky.urs.cz/item/CS_URS_2025_02/567132115" TargetMode="External" /><Relationship Id="rId35" Type="http://schemas.openxmlformats.org/officeDocument/2006/relationships/hyperlink" Target="https://podminky.urs.cz/item/CS_URS_2025_02/573211111" TargetMode="External" /><Relationship Id="rId36" Type="http://schemas.openxmlformats.org/officeDocument/2006/relationships/hyperlink" Target="https://podminky.urs.cz/item/CS_URS_2025_02/577143101" TargetMode="External" /><Relationship Id="rId37" Type="http://schemas.openxmlformats.org/officeDocument/2006/relationships/hyperlink" Target="https://podminky.urs.cz/item/CS_URS_2025_02/985324111" TargetMode="External" /><Relationship Id="rId38" Type="http://schemas.openxmlformats.org/officeDocument/2006/relationships/hyperlink" Target="https://podminky.urs.cz/item/CS_URS_2025_02/997221551" TargetMode="External" /><Relationship Id="rId39" Type="http://schemas.openxmlformats.org/officeDocument/2006/relationships/hyperlink" Target="https://podminky.urs.cz/item/CS_URS_2025_02/997221611" TargetMode="External" /><Relationship Id="rId40" Type="http://schemas.openxmlformats.org/officeDocument/2006/relationships/hyperlink" Target="https://podminky.urs.cz/item/CS_URS_2025_02/997221612" TargetMode="External" /><Relationship Id="rId41" Type="http://schemas.openxmlformats.org/officeDocument/2006/relationships/hyperlink" Target="https://podminky.urs.cz/item/CS_URS_2025_02/997221655" TargetMode="External" /><Relationship Id="rId42" Type="http://schemas.openxmlformats.org/officeDocument/2006/relationships/hyperlink" Target="https://podminky.urs.cz/item/CS_URS_2025_02/997221873" TargetMode="External" /><Relationship Id="rId43" Type="http://schemas.openxmlformats.org/officeDocument/2006/relationships/hyperlink" Target="https://podminky.urs.cz/item/CS_URS_2025_02/997221875" TargetMode="External" /><Relationship Id="rId44" Type="http://schemas.openxmlformats.org/officeDocument/2006/relationships/hyperlink" Target="https://podminky.urs.cz/item/CS_URS_2025_02/998232111" TargetMode="External" /><Relationship Id="rId45" Type="http://schemas.openxmlformats.org/officeDocument/2006/relationships/hyperlink" Target="https://podminky.urs.cz/item/CS_URS_2025_02/711112001" TargetMode="External" /><Relationship Id="rId46" Type="http://schemas.openxmlformats.org/officeDocument/2006/relationships/hyperlink" Target="https://podminky.urs.cz/item/CS_URS_2025_02/711142559" TargetMode="External" /><Relationship Id="rId47" Type="http://schemas.openxmlformats.org/officeDocument/2006/relationships/hyperlink" Target="https://podminky.urs.cz/item/CS_URS_2025_02/711161215" TargetMode="External" /><Relationship Id="rId48" Type="http://schemas.openxmlformats.org/officeDocument/2006/relationships/hyperlink" Target="https://podminky.urs.cz/item/CS_URS_2025_02/711491272" TargetMode="External" /><Relationship Id="rId49" Type="http://schemas.openxmlformats.org/officeDocument/2006/relationships/hyperlink" Target="https://podminky.urs.cz/item/CS_URS_2025_02/998711201" TargetMode="External" /><Relationship Id="rId50" Type="http://schemas.openxmlformats.org/officeDocument/2006/relationships/hyperlink" Target="https://podminky.urs.cz/item/CS_URS_2025_02/767996702" TargetMode="External" /><Relationship Id="rId5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51203" TargetMode="External" /><Relationship Id="rId2" Type="http://schemas.openxmlformats.org/officeDocument/2006/relationships/hyperlink" Target="https://podminky.urs.cz/item/CS_URS_2025_02/132154104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62751119" TargetMode="External" /><Relationship Id="rId5" Type="http://schemas.openxmlformats.org/officeDocument/2006/relationships/hyperlink" Target="https://podminky.urs.cz/item/CS_URS_2025_02/171201201" TargetMode="External" /><Relationship Id="rId6" Type="http://schemas.openxmlformats.org/officeDocument/2006/relationships/hyperlink" Target="https://podminky.urs.cz/item/CS_URS_2025_02/171201231" TargetMode="External" /><Relationship Id="rId7" Type="http://schemas.openxmlformats.org/officeDocument/2006/relationships/hyperlink" Target="https://podminky.urs.cz/item/CS_URS_2025_02/175151101" TargetMode="External" /><Relationship Id="rId8" Type="http://schemas.openxmlformats.org/officeDocument/2006/relationships/hyperlink" Target="https://podminky.urs.cz/item/CS_URS_2025_02/212752111" TargetMode="External" /><Relationship Id="rId9" Type="http://schemas.openxmlformats.org/officeDocument/2006/relationships/hyperlink" Target="https://podminky.urs.cz/item/CS_URS_2025_02/212752113" TargetMode="External" /><Relationship Id="rId10" Type="http://schemas.openxmlformats.org/officeDocument/2006/relationships/hyperlink" Target="https://podminky.urs.cz/item/CS_URS_2025_02/359901111" TargetMode="External" /><Relationship Id="rId11" Type="http://schemas.openxmlformats.org/officeDocument/2006/relationships/hyperlink" Target="https://podminky.urs.cz/item/CS_URS_2025_02/830361811" TargetMode="External" /><Relationship Id="rId12" Type="http://schemas.openxmlformats.org/officeDocument/2006/relationships/hyperlink" Target="https://podminky.urs.cz/item/CS_URS_2025_02/877260330" TargetMode="External" /><Relationship Id="rId13" Type="http://schemas.openxmlformats.org/officeDocument/2006/relationships/hyperlink" Target="https://podminky.urs.cz/item/CS_URS_2025_02/877350330" TargetMode="External" /><Relationship Id="rId14" Type="http://schemas.openxmlformats.org/officeDocument/2006/relationships/hyperlink" Target="https://podminky.urs.cz/item/CS_URS_2025_02/895270101" TargetMode="External" /><Relationship Id="rId15" Type="http://schemas.openxmlformats.org/officeDocument/2006/relationships/hyperlink" Target="https://podminky.urs.cz/item/CS_URS_2025_02/895270151" TargetMode="External" /><Relationship Id="rId16" Type="http://schemas.openxmlformats.org/officeDocument/2006/relationships/hyperlink" Target="https://podminky.urs.cz/item/CS_URS_2025_02/897171112" TargetMode="External" /><Relationship Id="rId17" Type="http://schemas.openxmlformats.org/officeDocument/2006/relationships/hyperlink" Target="https://podminky.urs.cz/item/CS_URS_2025_02/935113111" TargetMode="External" /><Relationship Id="rId18" Type="http://schemas.openxmlformats.org/officeDocument/2006/relationships/hyperlink" Target="https://podminky.urs.cz/item/CS_URS_2025_02/997221561" TargetMode="External" /><Relationship Id="rId19" Type="http://schemas.openxmlformats.org/officeDocument/2006/relationships/hyperlink" Target="https://podminky.urs.cz/item/CS_URS_2025_02/997221569" TargetMode="External" /><Relationship Id="rId20" Type="http://schemas.openxmlformats.org/officeDocument/2006/relationships/hyperlink" Target="https://podminky.urs.cz/item/CS_URS_2025_02/997221615" TargetMode="External" /><Relationship Id="rId21" Type="http://schemas.openxmlformats.org/officeDocument/2006/relationships/hyperlink" Target="https://podminky.urs.cz/item/CS_URS_2025_02/998276101" TargetMode="External" /><Relationship Id="rId2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002000" TargetMode="External" /><Relationship Id="rId2" Type="http://schemas.openxmlformats.org/officeDocument/2006/relationships/hyperlink" Target="https://podminky.urs.cz/item/CS_URS_2025_02/012312400" TargetMode="External" /><Relationship Id="rId3" Type="http://schemas.openxmlformats.org/officeDocument/2006/relationships/hyperlink" Target="https://podminky.urs.cz/item/CS_URS_2025_02/012344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13294000" TargetMode="External" /><Relationship Id="rId6" Type="http://schemas.openxmlformats.org/officeDocument/2006/relationships/hyperlink" Target="https://podminky.urs.cz/item/CS_URS_2025_02/030001000" TargetMode="External" /><Relationship Id="rId7" Type="http://schemas.openxmlformats.org/officeDocument/2006/relationships/hyperlink" Target="https://podminky.urs.cz/item/CS_URS_2025_02/032803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28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28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28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28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2025_10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MODERNIZACE A ROZŠÍŘENÍ ŠKOLNÍHO HŘIŠTĚ - ZŠ 1.Máje K.Vary-Dvory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Karlovy Vary - Dvory_ p.p.č. 290/5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8. 10. 2025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K.Vary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Michal Jung, Ostrov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FJ Atelier - Michal Jung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28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'D.1 - Zpevněné plochy'!J30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'D.1 - Zpevněné plochy'!P92</f>
        <v>0</v>
      </c>
      <c r="AV55" s="122">
        <f>'D.1 - Zpevněné plochy'!J33</f>
        <v>0</v>
      </c>
      <c r="AW55" s="122">
        <f>'D.1 - Zpevněné plochy'!J34</f>
        <v>0</v>
      </c>
      <c r="AX55" s="122">
        <f>'D.1 - Zpevněné plochy'!J35</f>
        <v>0</v>
      </c>
      <c r="AY55" s="122">
        <f>'D.1 - Zpevněné plochy'!J36</f>
        <v>0</v>
      </c>
      <c r="AZ55" s="122">
        <f>'D.1 - Zpevněné plochy'!F33</f>
        <v>0</v>
      </c>
      <c r="BA55" s="122">
        <f>'D.1 - Zpevněné plochy'!F34</f>
        <v>0</v>
      </c>
      <c r="BB55" s="122">
        <f>'D.1 - Zpevněné plochy'!F35</f>
        <v>0</v>
      </c>
      <c r="BC55" s="122">
        <f>'D.1 - Zpevněné plochy'!F36</f>
        <v>0</v>
      </c>
      <c r="BD55" s="124">
        <f>'D.1 - Zpevněné plochy'!F37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28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'D.2 - Oplocení'!J30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'D.2 - Oplocení'!P90</f>
        <v>0</v>
      </c>
      <c r="AV56" s="122">
        <f>'D.2 - Oplocení'!J33</f>
        <v>0</v>
      </c>
      <c r="AW56" s="122">
        <f>'D.2 - Oplocení'!J34</f>
        <v>0</v>
      </c>
      <c r="AX56" s="122">
        <f>'D.2 - Oplocení'!J35</f>
        <v>0</v>
      </c>
      <c r="AY56" s="122">
        <f>'D.2 - Oplocení'!J36</f>
        <v>0</v>
      </c>
      <c r="AZ56" s="122">
        <f>'D.2 - Oplocení'!F33</f>
        <v>0</v>
      </c>
      <c r="BA56" s="122">
        <f>'D.2 - Oplocení'!F34</f>
        <v>0</v>
      </c>
      <c r="BB56" s="122">
        <f>'D.2 - Oplocení'!F35</f>
        <v>0</v>
      </c>
      <c r="BC56" s="122">
        <f>'D.2 - Oplocení'!F36</f>
        <v>0</v>
      </c>
      <c r="BD56" s="124">
        <f>'D.2 - Oplocení'!F37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28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'D.3 - Odvodnění zpevněnýc...'!J30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'D.3 - Odvodnění zpevněnýc...'!P87</f>
        <v>0</v>
      </c>
      <c r="AV57" s="122">
        <f>'D.3 - Odvodnění zpevněnýc...'!J33</f>
        <v>0</v>
      </c>
      <c r="AW57" s="122">
        <f>'D.3 - Odvodnění zpevněnýc...'!J34</f>
        <v>0</v>
      </c>
      <c r="AX57" s="122">
        <f>'D.3 - Odvodnění zpevněnýc...'!J35</f>
        <v>0</v>
      </c>
      <c r="AY57" s="122">
        <f>'D.3 - Odvodnění zpevněnýc...'!J36</f>
        <v>0</v>
      </c>
      <c r="AZ57" s="122">
        <f>'D.3 - Odvodnění zpevněnýc...'!F33</f>
        <v>0</v>
      </c>
      <c r="BA57" s="122">
        <f>'D.3 - Odvodnění zpevněnýc...'!F34</f>
        <v>0</v>
      </c>
      <c r="BB57" s="122">
        <f>'D.3 - Odvodnění zpevněnýc...'!F35</f>
        <v>0</v>
      </c>
      <c r="BC57" s="122">
        <f>'D.3 - Odvodnění zpevněnýc...'!F36</f>
        <v>0</v>
      </c>
      <c r="BD57" s="124">
        <f>'D.3 - Odvodnění zpevněnýc...'!F37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28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'D.4 - Veřejné osvětlení'!J30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1">
        <v>0</v>
      </c>
      <c r="AT58" s="122">
        <f>ROUND(SUM(AV58:AW58),2)</f>
        <v>0</v>
      </c>
      <c r="AU58" s="123">
        <f>'D.4 - Veřejné osvětlení'!P85</f>
        <v>0</v>
      </c>
      <c r="AV58" s="122">
        <f>'D.4 - Veřejné osvětlení'!J33</f>
        <v>0</v>
      </c>
      <c r="AW58" s="122">
        <f>'D.4 - Veřejné osvětlení'!J34</f>
        <v>0</v>
      </c>
      <c r="AX58" s="122">
        <f>'D.4 - Veřejné osvětlení'!J35</f>
        <v>0</v>
      </c>
      <c r="AY58" s="122">
        <f>'D.4 - Veřejné osvětlení'!J36</f>
        <v>0</v>
      </c>
      <c r="AZ58" s="122">
        <f>'D.4 - Veřejné osvětlení'!F33</f>
        <v>0</v>
      </c>
      <c r="BA58" s="122">
        <f>'D.4 - Veřejné osvětlení'!F34</f>
        <v>0</v>
      </c>
      <c r="BB58" s="122">
        <f>'D.4 - Veřejné osvětlení'!F35</f>
        <v>0</v>
      </c>
      <c r="BC58" s="122">
        <f>'D.4 - Veřejné osvětlení'!F36</f>
        <v>0</v>
      </c>
      <c r="BD58" s="124">
        <f>'D.4 - Veřejné osvětlení'!F37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28</v>
      </c>
      <c r="CM58" s="125" t="s">
        <v>84</v>
      </c>
    </row>
    <row r="59" s="7" customFormat="1" ht="16.5" customHeight="1">
      <c r="A59" s="113" t="s">
        <v>78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'VRN - Vedlejší rozpočtové...'!J30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81</v>
      </c>
      <c r="AR59" s="120"/>
      <c r="AS59" s="126">
        <v>0</v>
      </c>
      <c r="AT59" s="127">
        <f>ROUND(SUM(AV59:AW59),2)</f>
        <v>0</v>
      </c>
      <c r="AU59" s="128">
        <f>'VRN - Vedlejší rozpočtové...'!P82</f>
        <v>0</v>
      </c>
      <c r="AV59" s="127">
        <f>'VRN - Vedlejší rozpočtové...'!J33</f>
        <v>0</v>
      </c>
      <c r="AW59" s="127">
        <f>'VRN - Vedlejší rozpočtové...'!J34</f>
        <v>0</v>
      </c>
      <c r="AX59" s="127">
        <f>'VRN - Vedlejší rozpočtové...'!J35</f>
        <v>0</v>
      </c>
      <c r="AY59" s="127">
        <f>'VRN - Vedlejší rozpočtové...'!J36</f>
        <v>0</v>
      </c>
      <c r="AZ59" s="127">
        <f>'VRN - Vedlejší rozpočtové...'!F33</f>
        <v>0</v>
      </c>
      <c r="BA59" s="127">
        <f>'VRN - Vedlejší rozpočtové...'!F34</f>
        <v>0</v>
      </c>
      <c r="BB59" s="127">
        <f>'VRN - Vedlejší rozpočtové...'!F35</f>
        <v>0</v>
      </c>
      <c r="BC59" s="127">
        <f>'VRN - Vedlejší rozpočtové...'!F36</f>
        <v>0</v>
      </c>
      <c r="BD59" s="129">
        <f>'VRN - Vedlejší rozpočtové...'!F37</f>
        <v>0</v>
      </c>
      <c r="BE59" s="7"/>
      <c r="BT59" s="125" t="s">
        <v>82</v>
      </c>
      <c r="BV59" s="125" t="s">
        <v>76</v>
      </c>
      <c r="BW59" s="125" t="s">
        <v>96</v>
      </c>
      <c r="BX59" s="125" t="s">
        <v>5</v>
      </c>
      <c r="CL59" s="125" t="s">
        <v>28</v>
      </c>
      <c r="CM59" s="125" t="s">
        <v>84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FkUnKVO0K+x5KWx0t5YpmZnvhj24YkssmsreRJ5bJfxRjzTavhczgbe+imCvhaHfzFk8S87fJ28QFIdPm2/2jA==" hashValue="qiZzjD1Rg9+N/TJQsa8Vp2+hZ+vCj5vzc+OjgCBkkgywOoRF6HEZ/dTdV0KBpsuSbjsC8eD5LP83s/RWbzBqyw==" algorithmName="SHA-512" password="CC35"/>
  <mergeCells count="58">
    <mergeCell ref="L45:AJ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 - Zpevněné plochy'!C2" display="/"/>
    <hyperlink ref="A56" location="'D.2 - Oplocení'!C2" display="/"/>
    <hyperlink ref="A57" location="'D.3 - Odvodnění zpevněnýc...'!C2" display="/"/>
    <hyperlink ref="A58" location="'D.4 - Veřejné osvětlení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8. 10. 2025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ROUND((SUM(BE92:BE327)),  2)</f>
        <v>0</v>
      </c>
      <c r="G33" s="40"/>
      <c r="H33" s="40"/>
      <c r="I33" s="150">
        <v>0.20999999999999999</v>
      </c>
      <c r="J33" s="149">
        <f>ROUND(((SUM(BE92:BE327))*I33),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ROUND((SUM(BF92:BF327)),  2)</f>
        <v>0</v>
      </c>
      <c r="G34" s="40"/>
      <c r="H34" s="40"/>
      <c r="I34" s="150">
        <v>0.14999999999999999</v>
      </c>
      <c r="J34" s="149">
        <f>ROUND(((SUM(BF92:BF327))*I34),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ROUND((SUM(BG92:BG327)),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ROUND((SUM(BH92:BH327)),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ROUND((SUM(BI92:BI327)),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D.1 -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8. 10. 2025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J160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J171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</v>
      </c>
      <c r="E64" s="176"/>
      <c r="F64" s="176"/>
      <c r="G64" s="176"/>
      <c r="H64" s="176"/>
      <c r="I64" s="176"/>
      <c r="J64" s="177">
        <f>J177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109</v>
      </c>
      <c r="E65" s="176"/>
      <c r="F65" s="176"/>
      <c r="G65" s="176"/>
      <c r="H65" s="176"/>
      <c r="I65" s="176"/>
      <c r="J65" s="177">
        <f>J181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J254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111</v>
      </c>
      <c r="E67" s="176"/>
      <c r="F67" s="176"/>
      <c r="G67" s="176"/>
      <c r="H67" s="176"/>
      <c r="I67" s="176"/>
      <c r="J67" s="177">
        <f>J273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112</v>
      </c>
      <c r="E68" s="176"/>
      <c r="F68" s="176"/>
      <c r="G68" s="176"/>
      <c r="H68" s="176"/>
      <c r="I68" s="176"/>
      <c r="J68" s="177">
        <f>J276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113</v>
      </c>
      <c r="E69" s="176"/>
      <c r="F69" s="176"/>
      <c r="G69" s="176"/>
      <c r="H69" s="176"/>
      <c r="I69" s="176"/>
      <c r="J69" s="177">
        <f>J307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114</v>
      </c>
      <c r="E70" s="176"/>
      <c r="F70" s="176"/>
      <c r="G70" s="176"/>
      <c r="H70" s="176"/>
      <c r="I70" s="176"/>
      <c r="J70" s="177">
        <f>J320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115</v>
      </c>
      <c r="E71" s="170"/>
      <c r="F71" s="170"/>
      <c r="G71" s="170"/>
      <c r="H71" s="170"/>
      <c r="I71" s="170"/>
      <c r="J71" s="171">
        <f>J323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3"/>
      <c r="C72" s="174"/>
      <c r="D72" s="175" t="s">
        <v>116</v>
      </c>
      <c r="E72" s="176"/>
      <c r="F72" s="176"/>
      <c r="G72" s="176"/>
      <c r="H72" s="176"/>
      <c r="I72" s="176"/>
      <c r="J72" s="177">
        <f>J324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117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MODERNIZACE A ROZŠÍŘENÍ ŠKOLNÍHO HŘIŠTĚ - ZŠ 1.Máje K.Vary-Dvory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98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D.1 - Zpevněné plochy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22</v>
      </c>
      <c r="D86" s="42"/>
      <c r="E86" s="42"/>
      <c r="F86" s="29" t="str">
        <f>F12</f>
        <v xml:space="preserve"> Karlovy Vary - Dvory_ p.p.č. 290/5</v>
      </c>
      <c r="G86" s="42"/>
      <c r="H86" s="42"/>
      <c r="I86" s="34" t="s">
        <v>24</v>
      </c>
      <c r="J86" s="74" t="str">
        <f>IF(J12="","",J12)</f>
        <v>8. 10. 2025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26</v>
      </c>
      <c r="D88" s="42"/>
      <c r="E88" s="42"/>
      <c r="F88" s="29" t="str">
        <f>E15</f>
        <v>Statutární město K.Vary</v>
      </c>
      <c r="G88" s="42"/>
      <c r="H88" s="42"/>
      <c r="I88" s="34" t="s">
        <v>33</v>
      </c>
      <c r="J88" s="38" t="str">
        <f>E21</f>
        <v>Michal Jung, Ostrov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31</v>
      </c>
      <c r="D89" s="42"/>
      <c r="E89" s="42"/>
      <c r="F89" s="29" t="str">
        <f>IF(E18="","",E18)</f>
        <v>Vyplň údaj</v>
      </c>
      <c r="G89" s="42"/>
      <c r="H89" s="42"/>
      <c r="I89" s="34" t="s">
        <v>36</v>
      </c>
      <c r="J89" s="38" t="str">
        <f>E24</f>
        <v xml:space="preserve"> FJ Atelier - Michal Jung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118</v>
      </c>
      <c r="D91" s="182" t="s">
        <v>59</v>
      </c>
      <c r="E91" s="182" t="s">
        <v>55</v>
      </c>
      <c r="F91" s="182" t="s">
        <v>56</v>
      </c>
      <c r="G91" s="182" t="s">
        <v>119</v>
      </c>
      <c r="H91" s="182" t="s">
        <v>120</v>
      </c>
      <c r="I91" s="182" t="s">
        <v>121</v>
      </c>
      <c r="J91" s="182" t="s">
        <v>102</v>
      </c>
      <c r="K91" s="183" t="s">
        <v>122</v>
      </c>
      <c r="L91" s="184"/>
      <c r="M91" s="94" t="s">
        <v>28</v>
      </c>
      <c r="N91" s="95" t="s">
        <v>44</v>
      </c>
      <c r="O91" s="95" t="s">
        <v>123</v>
      </c>
      <c r="P91" s="95" t="s">
        <v>124</v>
      </c>
      <c r="Q91" s="95" t="s">
        <v>125</v>
      </c>
      <c r="R91" s="95" t="s">
        <v>126</v>
      </c>
      <c r="S91" s="95" t="s">
        <v>127</v>
      </c>
      <c r="T91" s="96" t="s">
        <v>128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129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P93+P323</f>
        <v>0</v>
      </c>
      <c r="Q92" s="98"/>
      <c r="R92" s="187">
        <f>R93+R323</f>
        <v>38.605557470000001</v>
      </c>
      <c r="S92" s="98"/>
      <c r="T92" s="188">
        <f>T93+T323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73</v>
      </c>
      <c r="AU92" s="19" t="s">
        <v>103</v>
      </c>
      <c r="BK92" s="189">
        <f>BK93+BK323</f>
        <v>0</v>
      </c>
    </row>
    <row r="93" s="12" customFormat="1" ht="25.92" customHeight="1">
      <c r="A93" s="12"/>
      <c r="B93" s="190"/>
      <c r="C93" s="191"/>
      <c r="D93" s="192" t="s">
        <v>73</v>
      </c>
      <c r="E93" s="193" t="s">
        <v>130</v>
      </c>
      <c r="F93" s="193" t="s">
        <v>131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P94+P160+P171+P177+P181+P254+P273+P276+P307+P320</f>
        <v>0</v>
      </c>
      <c r="Q93" s="198"/>
      <c r="R93" s="199">
        <f>R94+R160+R171+R177+R181+R254+R273+R276+R307+R320</f>
        <v>38.605557470000001</v>
      </c>
      <c r="S93" s="198"/>
      <c r="T93" s="200">
        <f>T94+T160+T171+T177+T181+T254+T273+T276+T307+T320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82</v>
      </c>
      <c r="AT93" s="202" t="s">
        <v>73</v>
      </c>
      <c r="AU93" s="202" t="s">
        <v>74</v>
      </c>
      <c r="AY93" s="201" t="s">
        <v>132</v>
      </c>
      <c r="BK93" s="203">
        <f>BK94+BK160+BK171+BK177+BK181+BK254+BK273+BK276+BK307+BK320</f>
        <v>0</v>
      </c>
    </row>
    <row r="94" s="12" customFormat="1" ht="22.8" customHeight="1">
      <c r="A94" s="12"/>
      <c r="B94" s="190"/>
      <c r="C94" s="191"/>
      <c r="D94" s="192" t="s">
        <v>73</v>
      </c>
      <c r="E94" s="204" t="s">
        <v>82</v>
      </c>
      <c r="F94" s="204" t="s">
        <v>133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SUM(P95:P159)</f>
        <v>0</v>
      </c>
      <c r="Q94" s="198"/>
      <c r="R94" s="199">
        <f>SUM(R95:R159)</f>
        <v>0</v>
      </c>
      <c r="S94" s="198"/>
      <c r="T94" s="200">
        <f>SUM(T95:T159)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82</v>
      </c>
      <c r="AT94" s="202" t="s">
        <v>73</v>
      </c>
      <c r="AU94" s="202" t="s">
        <v>82</v>
      </c>
      <c r="AY94" s="201" t="s">
        <v>132</v>
      </c>
      <c r="BK94" s="203">
        <f>SUM(BK95:BK159)</f>
        <v>0</v>
      </c>
    </row>
    <row r="95" s="2" customFormat="1" ht="16.5" customHeight="1">
      <c r="A95" s="40"/>
      <c r="B95" s="41"/>
      <c r="C95" s="206" t="s">
        <v>82</v>
      </c>
      <c r="D95" s="206" t="s">
        <v>134</v>
      </c>
      <c r="E95" s="207" t="s">
        <v>135</v>
      </c>
      <c r="F95" s="208" t="s">
        <v>136</v>
      </c>
      <c r="G95" s="209" t="s">
        <v>137</v>
      </c>
      <c r="H95" s="210">
        <v>10</v>
      </c>
      <c r="I95" s="211"/>
      <c r="J95" s="212">
        <f>ROUND(I95*H95,2)</f>
        <v>0</v>
      </c>
      <c r="K95" s="208" t="s">
        <v>138</v>
      </c>
      <c r="L95" s="46"/>
      <c r="M95" s="213" t="s">
        <v>28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139</v>
      </c>
      <c r="AT95" s="217" t="s">
        <v>134</v>
      </c>
      <c r="AU95" s="217" t="s">
        <v>84</v>
      </c>
      <c r="AY95" s="19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139</v>
      </c>
      <c r="BM95" s="217" t="s">
        <v>140</v>
      </c>
    </row>
    <row r="96" s="2" customFormat="1">
      <c r="A96" s="40"/>
      <c r="B96" s="41"/>
      <c r="C96" s="42"/>
      <c r="D96" s="219" t="s">
        <v>141</v>
      </c>
      <c r="E96" s="42"/>
      <c r="F96" s="220" t="s">
        <v>142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141</v>
      </c>
      <c r="AU96" s="19" t="s">
        <v>84</v>
      </c>
    </row>
    <row r="97" s="2" customFormat="1" ht="16.5" customHeight="1">
      <c r="A97" s="40"/>
      <c r="B97" s="41"/>
      <c r="C97" s="206" t="s">
        <v>84</v>
      </c>
      <c r="D97" s="206" t="s">
        <v>134</v>
      </c>
      <c r="E97" s="207" t="s">
        <v>143</v>
      </c>
      <c r="F97" s="208" t="s">
        <v>144</v>
      </c>
      <c r="G97" s="209" t="s">
        <v>137</v>
      </c>
      <c r="H97" s="210">
        <v>2</v>
      </c>
      <c r="I97" s="211"/>
      <c r="J97" s="212">
        <f>ROUND(I97*H97,2)</f>
        <v>0</v>
      </c>
      <c r="K97" s="208" t="s">
        <v>138</v>
      </c>
      <c r="L97" s="46"/>
      <c r="M97" s="213" t="s">
        <v>28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139</v>
      </c>
      <c r="AT97" s="217" t="s">
        <v>134</v>
      </c>
      <c r="AU97" s="217" t="s">
        <v>84</v>
      </c>
      <c r="AY97" s="19" t="s">
        <v>132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139</v>
      </c>
      <c r="BM97" s="217" t="s">
        <v>145</v>
      </c>
    </row>
    <row r="98" s="2" customFormat="1">
      <c r="A98" s="40"/>
      <c r="B98" s="41"/>
      <c r="C98" s="42"/>
      <c r="D98" s="219" t="s">
        <v>141</v>
      </c>
      <c r="E98" s="42"/>
      <c r="F98" s="220" t="s">
        <v>146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141</v>
      </c>
      <c r="AU98" s="19" t="s">
        <v>84</v>
      </c>
    </row>
    <row r="99" s="2" customFormat="1" ht="16.5" customHeight="1">
      <c r="A99" s="40"/>
      <c r="B99" s="41"/>
      <c r="C99" s="206" t="s">
        <v>147</v>
      </c>
      <c r="D99" s="206" t="s">
        <v>134</v>
      </c>
      <c r="E99" s="207" t="s">
        <v>148</v>
      </c>
      <c r="F99" s="208" t="s">
        <v>149</v>
      </c>
      <c r="G99" s="209" t="s">
        <v>137</v>
      </c>
      <c r="H99" s="210">
        <v>3</v>
      </c>
      <c r="I99" s="211"/>
      <c r="J99" s="212">
        <f>ROUND(I99*H99,2)</f>
        <v>0</v>
      </c>
      <c r="K99" s="208" t="s">
        <v>138</v>
      </c>
      <c r="L99" s="46"/>
      <c r="M99" s="213" t="s">
        <v>28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139</v>
      </c>
      <c r="AT99" s="217" t="s">
        <v>134</v>
      </c>
      <c r="AU99" s="217" t="s">
        <v>84</v>
      </c>
      <c r="AY99" s="19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139</v>
      </c>
      <c r="BM99" s="217" t="s">
        <v>150</v>
      </c>
    </row>
    <row r="100" s="2" customFormat="1">
      <c r="A100" s="40"/>
      <c r="B100" s="41"/>
      <c r="C100" s="42"/>
      <c r="D100" s="219" t="s">
        <v>141</v>
      </c>
      <c r="E100" s="42"/>
      <c r="F100" s="220" t="s">
        <v>151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84</v>
      </c>
    </row>
    <row r="101" s="2" customFormat="1" ht="24.15" customHeight="1">
      <c r="A101" s="40"/>
      <c r="B101" s="41"/>
      <c r="C101" s="206" t="s">
        <v>139</v>
      </c>
      <c r="D101" s="206" t="s">
        <v>134</v>
      </c>
      <c r="E101" s="207" t="s">
        <v>152</v>
      </c>
      <c r="F101" s="208" t="s">
        <v>153</v>
      </c>
      <c r="G101" s="209" t="s">
        <v>137</v>
      </c>
      <c r="H101" s="210">
        <v>10</v>
      </c>
      <c r="I101" s="211"/>
      <c r="J101" s="212">
        <f>ROUND(I101*H101,2)</f>
        <v>0</v>
      </c>
      <c r="K101" s="208" t="s">
        <v>138</v>
      </c>
      <c r="L101" s="46"/>
      <c r="M101" s="213" t="s">
        <v>28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139</v>
      </c>
      <c r="AT101" s="217" t="s">
        <v>134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154</v>
      </c>
    </row>
    <row r="102" s="2" customFormat="1">
      <c r="A102" s="40"/>
      <c r="B102" s="41"/>
      <c r="C102" s="42"/>
      <c r="D102" s="219" t="s">
        <v>141</v>
      </c>
      <c r="E102" s="42"/>
      <c r="F102" s="220" t="s">
        <v>155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141</v>
      </c>
      <c r="AU102" s="19" t="s">
        <v>84</v>
      </c>
    </row>
    <row r="103" s="2" customFormat="1" ht="24.15" customHeight="1">
      <c r="A103" s="40"/>
      <c r="B103" s="41"/>
      <c r="C103" s="206" t="s">
        <v>156</v>
      </c>
      <c r="D103" s="206" t="s">
        <v>134</v>
      </c>
      <c r="E103" s="207" t="s">
        <v>157</v>
      </c>
      <c r="F103" s="208" t="s">
        <v>158</v>
      </c>
      <c r="G103" s="209" t="s">
        <v>137</v>
      </c>
      <c r="H103" s="210">
        <v>2</v>
      </c>
      <c r="I103" s="211"/>
      <c r="J103" s="212">
        <f>ROUND(I103*H103,2)</f>
        <v>0</v>
      </c>
      <c r="K103" s="208" t="s">
        <v>138</v>
      </c>
      <c r="L103" s="46"/>
      <c r="M103" s="213" t="s">
        <v>28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139</v>
      </c>
      <c r="AT103" s="217" t="s">
        <v>134</v>
      </c>
      <c r="AU103" s="217" t="s">
        <v>84</v>
      </c>
      <c r="AY103" s="19" t="s">
        <v>132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139</v>
      </c>
      <c r="BM103" s="217" t="s">
        <v>159</v>
      </c>
    </row>
    <row r="104" s="2" customFormat="1">
      <c r="A104" s="40"/>
      <c r="B104" s="41"/>
      <c r="C104" s="42"/>
      <c r="D104" s="219" t="s">
        <v>141</v>
      </c>
      <c r="E104" s="42"/>
      <c r="F104" s="220" t="s">
        <v>160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141</v>
      </c>
      <c r="AU104" s="19" t="s">
        <v>84</v>
      </c>
    </row>
    <row r="105" s="2" customFormat="1" ht="24.15" customHeight="1">
      <c r="A105" s="40"/>
      <c r="B105" s="41"/>
      <c r="C105" s="206" t="s">
        <v>161</v>
      </c>
      <c r="D105" s="206" t="s">
        <v>134</v>
      </c>
      <c r="E105" s="207" t="s">
        <v>162</v>
      </c>
      <c r="F105" s="208" t="s">
        <v>163</v>
      </c>
      <c r="G105" s="209" t="s">
        <v>137</v>
      </c>
      <c r="H105" s="210">
        <v>3</v>
      </c>
      <c r="I105" s="211"/>
      <c r="J105" s="212">
        <f>ROUND(I105*H105,2)</f>
        <v>0</v>
      </c>
      <c r="K105" s="208" t="s">
        <v>138</v>
      </c>
      <c r="L105" s="46"/>
      <c r="M105" s="213" t="s">
        <v>28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139</v>
      </c>
      <c r="AT105" s="217" t="s">
        <v>134</v>
      </c>
      <c r="AU105" s="217" t="s">
        <v>84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139</v>
      </c>
      <c r="BM105" s="217" t="s">
        <v>164</v>
      </c>
    </row>
    <row r="106" s="2" customFormat="1">
      <c r="A106" s="40"/>
      <c r="B106" s="41"/>
      <c r="C106" s="42"/>
      <c r="D106" s="219" t="s">
        <v>141</v>
      </c>
      <c r="E106" s="42"/>
      <c r="F106" s="220" t="s">
        <v>165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141</v>
      </c>
      <c r="AU106" s="19" t="s">
        <v>84</v>
      </c>
    </row>
    <row r="107" s="2" customFormat="1" ht="44.25" customHeight="1">
      <c r="A107" s="40"/>
      <c r="B107" s="41"/>
      <c r="C107" s="206" t="s">
        <v>166</v>
      </c>
      <c r="D107" s="206" t="s">
        <v>134</v>
      </c>
      <c r="E107" s="207" t="s">
        <v>167</v>
      </c>
      <c r="F107" s="208" t="s">
        <v>168</v>
      </c>
      <c r="G107" s="209" t="s">
        <v>169</v>
      </c>
      <c r="H107" s="210">
        <v>35</v>
      </c>
      <c r="I107" s="211"/>
      <c r="J107" s="212">
        <f>ROUND(I107*H107,2)</f>
        <v>0</v>
      </c>
      <c r="K107" s="208" t="s">
        <v>138</v>
      </c>
      <c r="L107" s="46"/>
      <c r="M107" s="213" t="s">
        <v>28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139</v>
      </c>
      <c r="AT107" s="217" t="s">
        <v>134</v>
      </c>
      <c r="AU107" s="217" t="s">
        <v>84</v>
      </c>
      <c r="AY107" s="19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139</v>
      </c>
      <c r="BM107" s="217" t="s">
        <v>170</v>
      </c>
    </row>
    <row r="108" s="2" customFormat="1">
      <c r="A108" s="40"/>
      <c r="B108" s="41"/>
      <c r="C108" s="42"/>
      <c r="D108" s="219" t="s">
        <v>141</v>
      </c>
      <c r="E108" s="42"/>
      <c r="F108" s="220" t="s">
        <v>171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141</v>
      </c>
      <c r="AU108" s="19" t="s">
        <v>84</v>
      </c>
    </row>
    <row r="109" s="2" customFormat="1" ht="37.8" customHeight="1">
      <c r="A109" s="40"/>
      <c r="B109" s="41"/>
      <c r="C109" s="206" t="s">
        <v>140</v>
      </c>
      <c r="D109" s="206" t="s">
        <v>134</v>
      </c>
      <c r="E109" s="207" t="s">
        <v>172</v>
      </c>
      <c r="F109" s="208" t="s">
        <v>173</v>
      </c>
      <c r="G109" s="209" t="s">
        <v>169</v>
      </c>
      <c r="H109" s="210">
        <v>80</v>
      </c>
      <c r="I109" s="211"/>
      <c r="J109" s="212">
        <f>ROUND(I109*H109,2)</f>
        <v>0</v>
      </c>
      <c r="K109" s="208" t="s">
        <v>138</v>
      </c>
      <c r="L109" s="46"/>
      <c r="M109" s="213" t="s">
        <v>28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139</v>
      </c>
      <c r="AT109" s="217" t="s">
        <v>134</v>
      </c>
      <c r="AU109" s="217" t="s">
        <v>84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174</v>
      </c>
    </row>
    <row r="110" s="2" customFormat="1">
      <c r="A110" s="40"/>
      <c r="B110" s="41"/>
      <c r="C110" s="42"/>
      <c r="D110" s="219" t="s">
        <v>141</v>
      </c>
      <c r="E110" s="42"/>
      <c r="F110" s="220" t="s">
        <v>175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84</v>
      </c>
    </row>
    <row r="111" s="2" customFormat="1" ht="37.8" customHeight="1">
      <c r="A111" s="40"/>
      <c r="B111" s="41"/>
      <c r="C111" s="206" t="s">
        <v>176</v>
      </c>
      <c r="D111" s="206" t="s">
        <v>134</v>
      </c>
      <c r="E111" s="207" t="s">
        <v>177</v>
      </c>
      <c r="F111" s="208" t="s">
        <v>178</v>
      </c>
      <c r="G111" s="209" t="s">
        <v>169</v>
      </c>
      <c r="H111" s="210">
        <v>280</v>
      </c>
      <c r="I111" s="211"/>
      <c r="J111" s="212">
        <f>ROUND(I111*H111,2)</f>
        <v>0</v>
      </c>
      <c r="K111" s="208" t="s">
        <v>138</v>
      </c>
      <c r="L111" s="46"/>
      <c r="M111" s="213" t="s">
        <v>28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139</v>
      </c>
      <c r="AT111" s="217" t="s">
        <v>134</v>
      </c>
      <c r="AU111" s="217" t="s">
        <v>84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179</v>
      </c>
    </row>
    <row r="112" s="2" customFormat="1">
      <c r="A112" s="40"/>
      <c r="B112" s="41"/>
      <c r="C112" s="42"/>
      <c r="D112" s="219" t="s">
        <v>141</v>
      </c>
      <c r="E112" s="42"/>
      <c r="F112" s="220" t="s">
        <v>180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141</v>
      </c>
      <c r="AU112" s="19" t="s">
        <v>84</v>
      </c>
    </row>
    <row r="113" s="2" customFormat="1" ht="37.8" customHeight="1">
      <c r="A113" s="40"/>
      <c r="B113" s="41"/>
      <c r="C113" s="206" t="s">
        <v>145</v>
      </c>
      <c r="D113" s="206" t="s">
        <v>134</v>
      </c>
      <c r="E113" s="207" t="s">
        <v>181</v>
      </c>
      <c r="F113" s="208" t="s">
        <v>182</v>
      </c>
      <c r="G113" s="209" t="s">
        <v>169</v>
      </c>
      <c r="H113" s="210">
        <v>110</v>
      </c>
      <c r="I113" s="211"/>
      <c r="J113" s="212">
        <f>ROUND(I113*H113,2)</f>
        <v>0</v>
      </c>
      <c r="K113" s="208" t="s">
        <v>138</v>
      </c>
      <c r="L113" s="46"/>
      <c r="M113" s="213" t="s">
        <v>28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139</v>
      </c>
      <c r="AT113" s="217" t="s">
        <v>134</v>
      </c>
      <c r="AU113" s="217" t="s">
        <v>84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183</v>
      </c>
    </row>
    <row r="114" s="2" customFormat="1">
      <c r="A114" s="40"/>
      <c r="B114" s="41"/>
      <c r="C114" s="42"/>
      <c r="D114" s="219" t="s">
        <v>141</v>
      </c>
      <c r="E114" s="42"/>
      <c r="F114" s="220" t="s">
        <v>184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84</v>
      </c>
    </row>
    <row r="115" s="2" customFormat="1" ht="37.8" customHeight="1">
      <c r="A115" s="40"/>
      <c r="B115" s="41"/>
      <c r="C115" s="206" t="s">
        <v>185</v>
      </c>
      <c r="D115" s="206" t="s">
        <v>134</v>
      </c>
      <c r="E115" s="207" t="s">
        <v>186</v>
      </c>
      <c r="F115" s="208" t="s">
        <v>187</v>
      </c>
      <c r="G115" s="209" t="s">
        <v>169</v>
      </c>
      <c r="H115" s="210">
        <v>1800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188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189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24.15" customHeight="1">
      <c r="A117" s="40"/>
      <c r="B117" s="41"/>
      <c r="C117" s="206" t="s">
        <v>150</v>
      </c>
      <c r="D117" s="206" t="s">
        <v>134</v>
      </c>
      <c r="E117" s="207" t="s">
        <v>190</v>
      </c>
      <c r="F117" s="208" t="s">
        <v>191</v>
      </c>
      <c r="G117" s="209" t="s">
        <v>192</v>
      </c>
      <c r="H117" s="210">
        <v>90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193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194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2" customFormat="1" ht="16.5" customHeight="1">
      <c r="A119" s="40"/>
      <c r="B119" s="41"/>
      <c r="C119" s="206" t="s">
        <v>195</v>
      </c>
      <c r="D119" s="206" t="s">
        <v>134</v>
      </c>
      <c r="E119" s="207" t="s">
        <v>196</v>
      </c>
      <c r="F119" s="208" t="s">
        <v>197</v>
      </c>
      <c r="G119" s="209" t="s">
        <v>169</v>
      </c>
      <c r="H119" s="210">
        <v>2900</v>
      </c>
      <c r="I119" s="211"/>
      <c r="J119" s="212">
        <f>ROUND(I119*H119,2)</f>
        <v>0</v>
      </c>
      <c r="K119" s="208" t="s">
        <v>138</v>
      </c>
      <c r="L119" s="46"/>
      <c r="M119" s="213" t="s">
        <v>28</v>
      </c>
      <c r="N119" s="214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139</v>
      </c>
      <c r="AT119" s="217" t="s">
        <v>134</v>
      </c>
      <c r="AU119" s="217" t="s">
        <v>84</v>
      </c>
      <c r="AY119" s="19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139</v>
      </c>
      <c r="BM119" s="217" t="s">
        <v>198</v>
      </c>
    </row>
    <row r="120" s="2" customFormat="1">
      <c r="A120" s="40"/>
      <c r="B120" s="41"/>
      <c r="C120" s="42"/>
      <c r="D120" s="219" t="s">
        <v>141</v>
      </c>
      <c r="E120" s="42"/>
      <c r="F120" s="220" t="s">
        <v>199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141</v>
      </c>
      <c r="AU120" s="19" t="s">
        <v>84</v>
      </c>
    </row>
    <row r="121" s="2" customFormat="1" ht="24.15" customHeight="1">
      <c r="A121" s="40"/>
      <c r="B121" s="41"/>
      <c r="C121" s="206" t="s">
        <v>154</v>
      </c>
      <c r="D121" s="206" t="s">
        <v>134</v>
      </c>
      <c r="E121" s="207" t="s">
        <v>200</v>
      </c>
      <c r="F121" s="208" t="s">
        <v>201</v>
      </c>
      <c r="G121" s="209" t="s">
        <v>202</v>
      </c>
      <c r="H121" s="210">
        <v>880</v>
      </c>
      <c r="I121" s="211"/>
      <c r="J121" s="212">
        <f>ROUND(I121*H121,2)</f>
        <v>0</v>
      </c>
      <c r="K121" s="208" t="s">
        <v>138</v>
      </c>
      <c r="L121" s="46"/>
      <c r="M121" s="213" t="s">
        <v>28</v>
      </c>
      <c r="N121" s="214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139</v>
      </c>
      <c r="AT121" s="217" t="s">
        <v>134</v>
      </c>
      <c r="AU121" s="217" t="s">
        <v>84</v>
      </c>
      <c r="AY121" s="19" t="s">
        <v>132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139</v>
      </c>
      <c r="BM121" s="217" t="s">
        <v>203</v>
      </c>
    </row>
    <row r="122" s="2" customFormat="1">
      <c r="A122" s="40"/>
      <c r="B122" s="41"/>
      <c r="C122" s="42"/>
      <c r="D122" s="219" t="s">
        <v>141</v>
      </c>
      <c r="E122" s="42"/>
      <c r="F122" s="220" t="s">
        <v>204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141</v>
      </c>
      <c r="AU122" s="19" t="s">
        <v>84</v>
      </c>
    </row>
    <row r="123" s="2" customFormat="1" ht="37.8" customHeight="1">
      <c r="A123" s="40"/>
      <c r="B123" s="41"/>
      <c r="C123" s="206" t="s">
        <v>8</v>
      </c>
      <c r="D123" s="206" t="s">
        <v>134</v>
      </c>
      <c r="E123" s="207" t="s">
        <v>205</v>
      </c>
      <c r="F123" s="208" t="s">
        <v>206</v>
      </c>
      <c r="G123" s="209" t="s">
        <v>202</v>
      </c>
      <c r="H123" s="210">
        <v>430</v>
      </c>
      <c r="I123" s="211"/>
      <c r="J123" s="212">
        <f>ROUND(I123*H123,2)</f>
        <v>0</v>
      </c>
      <c r="K123" s="208" t="s">
        <v>138</v>
      </c>
      <c r="L123" s="46"/>
      <c r="M123" s="213" t="s">
        <v>28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139</v>
      </c>
      <c r="AT123" s="217" t="s">
        <v>134</v>
      </c>
      <c r="AU123" s="217" t="s">
        <v>84</v>
      </c>
      <c r="AY123" s="19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139</v>
      </c>
      <c r="BM123" s="217" t="s">
        <v>207</v>
      </c>
    </row>
    <row r="124" s="2" customFormat="1">
      <c r="A124" s="40"/>
      <c r="B124" s="41"/>
      <c r="C124" s="42"/>
      <c r="D124" s="219" t="s">
        <v>141</v>
      </c>
      <c r="E124" s="42"/>
      <c r="F124" s="220" t="s">
        <v>208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84</v>
      </c>
    </row>
    <row r="125" s="13" customFormat="1">
      <c r="A125" s="13"/>
      <c r="B125" s="224"/>
      <c r="C125" s="225"/>
      <c r="D125" s="226" t="s">
        <v>209</v>
      </c>
      <c r="E125" s="227" t="s">
        <v>28</v>
      </c>
      <c r="F125" s="228" t="s">
        <v>210</v>
      </c>
      <c r="G125" s="225"/>
      <c r="H125" s="229">
        <v>430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209</v>
      </c>
      <c r="AU125" s="235" t="s">
        <v>84</v>
      </c>
      <c r="AV125" s="13" t="s">
        <v>84</v>
      </c>
      <c r="AW125" s="13" t="s">
        <v>35</v>
      </c>
      <c r="AX125" s="13" t="s">
        <v>74</v>
      </c>
      <c r="AY125" s="235" t="s">
        <v>132</v>
      </c>
    </row>
    <row r="126" s="14" customFormat="1">
      <c r="A126" s="14"/>
      <c r="B126" s="236"/>
      <c r="C126" s="237"/>
      <c r="D126" s="226" t="s">
        <v>209</v>
      </c>
      <c r="E126" s="238" t="s">
        <v>28</v>
      </c>
      <c r="F126" s="239" t="s">
        <v>211</v>
      </c>
      <c r="G126" s="237"/>
      <c r="H126" s="240">
        <v>430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209</v>
      </c>
      <c r="AU126" s="246" t="s">
        <v>84</v>
      </c>
      <c r="AV126" s="14" t="s">
        <v>139</v>
      </c>
      <c r="AW126" s="14" t="s">
        <v>35</v>
      </c>
      <c r="AX126" s="14" t="s">
        <v>82</v>
      </c>
      <c r="AY126" s="246" t="s">
        <v>132</v>
      </c>
    </row>
    <row r="127" s="2" customFormat="1" ht="37.8" customHeight="1">
      <c r="A127" s="40"/>
      <c r="B127" s="41"/>
      <c r="C127" s="206" t="s">
        <v>212</v>
      </c>
      <c r="D127" s="206" t="s">
        <v>134</v>
      </c>
      <c r="E127" s="207" t="s">
        <v>213</v>
      </c>
      <c r="F127" s="208" t="s">
        <v>214</v>
      </c>
      <c r="G127" s="209" t="s">
        <v>202</v>
      </c>
      <c r="H127" s="210">
        <v>740</v>
      </c>
      <c r="I127" s="211"/>
      <c r="J127" s="212">
        <f>ROUND(I127*H127,2)</f>
        <v>0</v>
      </c>
      <c r="K127" s="208" t="s">
        <v>138</v>
      </c>
      <c r="L127" s="46"/>
      <c r="M127" s="213" t="s">
        <v>28</v>
      </c>
      <c r="N127" s="214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139</v>
      </c>
      <c r="AT127" s="217" t="s">
        <v>134</v>
      </c>
      <c r="AU127" s="217" t="s">
        <v>84</v>
      </c>
      <c r="AY127" s="19" t="s">
        <v>132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139</v>
      </c>
      <c r="BM127" s="217" t="s">
        <v>215</v>
      </c>
    </row>
    <row r="128" s="2" customFormat="1">
      <c r="A128" s="40"/>
      <c r="B128" s="41"/>
      <c r="C128" s="42"/>
      <c r="D128" s="219" t="s">
        <v>141</v>
      </c>
      <c r="E128" s="42"/>
      <c r="F128" s="220" t="s">
        <v>216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141</v>
      </c>
      <c r="AU128" s="19" t="s">
        <v>84</v>
      </c>
    </row>
    <row r="129" s="13" customFormat="1">
      <c r="A129" s="13"/>
      <c r="B129" s="224"/>
      <c r="C129" s="225"/>
      <c r="D129" s="226" t="s">
        <v>209</v>
      </c>
      <c r="E129" s="227" t="s">
        <v>28</v>
      </c>
      <c r="F129" s="228" t="s">
        <v>217</v>
      </c>
      <c r="G129" s="225"/>
      <c r="H129" s="229">
        <v>740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209</v>
      </c>
      <c r="AU129" s="235" t="s">
        <v>84</v>
      </c>
      <c r="AV129" s="13" t="s">
        <v>84</v>
      </c>
      <c r="AW129" s="13" t="s">
        <v>35</v>
      </c>
      <c r="AX129" s="13" t="s">
        <v>74</v>
      </c>
      <c r="AY129" s="235" t="s">
        <v>132</v>
      </c>
    </row>
    <row r="130" s="14" customFormat="1">
      <c r="A130" s="14"/>
      <c r="B130" s="236"/>
      <c r="C130" s="237"/>
      <c r="D130" s="226" t="s">
        <v>209</v>
      </c>
      <c r="E130" s="238" t="s">
        <v>28</v>
      </c>
      <c r="F130" s="239" t="s">
        <v>211</v>
      </c>
      <c r="G130" s="237"/>
      <c r="H130" s="240">
        <v>740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209</v>
      </c>
      <c r="AU130" s="246" t="s">
        <v>84</v>
      </c>
      <c r="AV130" s="14" t="s">
        <v>139</v>
      </c>
      <c r="AW130" s="14" t="s">
        <v>35</v>
      </c>
      <c r="AX130" s="14" t="s">
        <v>82</v>
      </c>
      <c r="AY130" s="246" t="s">
        <v>132</v>
      </c>
    </row>
    <row r="131" s="2" customFormat="1" ht="37.8" customHeight="1">
      <c r="A131" s="40"/>
      <c r="B131" s="41"/>
      <c r="C131" s="206" t="s">
        <v>218</v>
      </c>
      <c r="D131" s="206" t="s">
        <v>134</v>
      </c>
      <c r="E131" s="207" t="s">
        <v>219</v>
      </c>
      <c r="F131" s="208" t="s">
        <v>220</v>
      </c>
      <c r="G131" s="209" t="s">
        <v>202</v>
      </c>
      <c r="H131" s="210">
        <v>1480</v>
      </c>
      <c r="I131" s="211"/>
      <c r="J131" s="212">
        <f>ROUND(I131*H131,2)</f>
        <v>0</v>
      </c>
      <c r="K131" s="208" t="s">
        <v>138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221</v>
      </c>
    </row>
    <row r="132" s="2" customFormat="1">
      <c r="A132" s="40"/>
      <c r="B132" s="41"/>
      <c r="C132" s="42"/>
      <c r="D132" s="219" t="s">
        <v>141</v>
      </c>
      <c r="E132" s="42"/>
      <c r="F132" s="220" t="s">
        <v>222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84</v>
      </c>
    </row>
    <row r="133" s="13" customFormat="1">
      <c r="A133" s="13"/>
      <c r="B133" s="224"/>
      <c r="C133" s="225"/>
      <c r="D133" s="226" t="s">
        <v>209</v>
      </c>
      <c r="E133" s="227" t="s">
        <v>28</v>
      </c>
      <c r="F133" s="228" t="s">
        <v>223</v>
      </c>
      <c r="G133" s="225"/>
      <c r="H133" s="229">
        <v>1480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209</v>
      </c>
      <c r="AU133" s="235" t="s">
        <v>84</v>
      </c>
      <c r="AV133" s="13" t="s">
        <v>84</v>
      </c>
      <c r="AW133" s="13" t="s">
        <v>35</v>
      </c>
      <c r="AX133" s="13" t="s">
        <v>74</v>
      </c>
      <c r="AY133" s="235" t="s">
        <v>132</v>
      </c>
    </row>
    <row r="134" s="14" customFormat="1">
      <c r="A134" s="14"/>
      <c r="B134" s="236"/>
      <c r="C134" s="237"/>
      <c r="D134" s="226" t="s">
        <v>209</v>
      </c>
      <c r="E134" s="238" t="s">
        <v>28</v>
      </c>
      <c r="F134" s="239" t="s">
        <v>211</v>
      </c>
      <c r="G134" s="237"/>
      <c r="H134" s="240">
        <v>1480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209</v>
      </c>
      <c r="AU134" s="246" t="s">
        <v>84</v>
      </c>
      <c r="AV134" s="14" t="s">
        <v>139</v>
      </c>
      <c r="AW134" s="14" t="s">
        <v>35</v>
      </c>
      <c r="AX134" s="14" t="s">
        <v>82</v>
      </c>
      <c r="AY134" s="246" t="s">
        <v>132</v>
      </c>
    </row>
    <row r="135" s="2" customFormat="1" ht="24.15" customHeight="1">
      <c r="A135" s="40"/>
      <c r="B135" s="41"/>
      <c r="C135" s="206" t="s">
        <v>159</v>
      </c>
      <c r="D135" s="206" t="s">
        <v>134</v>
      </c>
      <c r="E135" s="207" t="s">
        <v>224</v>
      </c>
      <c r="F135" s="208" t="s">
        <v>225</v>
      </c>
      <c r="G135" s="209" t="s">
        <v>202</v>
      </c>
      <c r="H135" s="210">
        <v>430</v>
      </c>
      <c r="I135" s="211"/>
      <c r="J135" s="212">
        <f>ROUND(I135*H135,2)</f>
        <v>0</v>
      </c>
      <c r="K135" s="208" t="s">
        <v>138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84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226</v>
      </c>
    </row>
    <row r="136" s="2" customFormat="1">
      <c r="A136" s="40"/>
      <c r="B136" s="41"/>
      <c r="C136" s="42"/>
      <c r="D136" s="219" t="s">
        <v>141</v>
      </c>
      <c r="E136" s="42"/>
      <c r="F136" s="220" t="s">
        <v>227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141</v>
      </c>
      <c r="AU136" s="19" t="s">
        <v>84</v>
      </c>
    </row>
    <row r="137" s="13" customFormat="1">
      <c r="A137" s="13"/>
      <c r="B137" s="224"/>
      <c r="C137" s="225"/>
      <c r="D137" s="226" t="s">
        <v>209</v>
      </c>
      <c r="E137" s="227" t="s">
        <v>28</v>
      </c>
      <c r="F137" s="228" t="s">
        <v>210</v>
      </c>
      <c r="G137" s="225"/>
      <c r="H137" s="229">
        <v>430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209</v>
      </c>
      <c r="AU137" s="235" t="s">
        <v>84</v>
      </c>
      <c r="AV137" s="13" t="s">
        <v>84</v>
      </c>
      <c r="AW137" s="13" t="s">
        <v>35</v>
      </c>
      <c r="AX137" s="13" t="s">
        <v>74</v>
      </c>
      <c r="AY137" s="235" t="s">
        <v>132</v>
      </c>
    </row>
    <row r="138" s="14" customFormat="1">
      <c r="A138" s="14"/>
      <c r="B138" s="236"/>
      <c r="C138" s="237"/>
      <c r="D138" s="226" t="s">
        <v>209</v>
      </c>
      <c r="E138" s="238" t="s">
        <v>28</v>
      </c>
      <c r="F138" s="239" t="s">
        <v>211</v>
      </c>
      <c r="G138" s="237"/>
      <c r="H138" s="240">
        <v>430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209</v>
      </c>
      <c r="AU138" s="246" t="s">
        <v>84</v>
      </c>
      <c r="AV138" s="14" t="s">
        <v>139</v>
      </c>
      <c r="AW138" s="14" t="s">
        <v>35</v>
      </c>
      <c r="AX138" s="14" t="s">
        <v>82</v>
      </c>
      <c r="AY138" s="246" t="s">
        <v>132</v>
      </c>
    </row>
    <row r="139" s="2" customFormat="1" ht="24.15" customHeight="1">
      <c r="A139" s="40"/>
      <c r="B139" s="41"/>
      <c r="C139" s="206" t="s">
        <v>228</v>
      </c>
      <c r="D139" s="206" t="s">
        <v>134</v>
      </c>
      <c r="E139" s="207" t="s">
        <v>229</v>
      </c>
      <c r="F139" s="208" t="s">
        <v>230</v>
      </c>
      <c r="G139" s="209" t="s">
        <v>202</v>
      </c>
      <c r="H139" s="210">
        <v>320</v>
      </c>
      <c r="I139" s="211"/>
      <c r="J139" s="212">
        <f>ROUND(I139*H139,2)</f>
        <v>0</v>
      </c>
      <c r="K139" s="208" t="s">
        <v>138</v>
      </c>
      <c r="L139" s="46"/>
      <c r="M139" s="213" t="s">
        <v>28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139</v>
      </c>
      <c r="AT139" s="217" t="s">
        <v>134</v>
      </c>
      <c r="AU139" s="217" t="s">
        <v>84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231</v>
      </c>
    </row>
    <row r="140" s="2" customFormat="1">
      <c r="A140" s="40"/>
      <c r="B140" s="41"/>
      <c r="C140" s="42"/>
      <c r="D140" s="219" t="s">
        <v>141</v>
      </c>
      <c r="E140" s="42"/>
      <c r="F140" s="220" t="s">
        <v>232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141</v>
      </c>
      <c r="AU140" s="19" t="s">
        <v>84</v>
      </c>
    </row>
    <row r="141" s="2" customFormat="1" ht="24.15" customHeight="1">
      <c r="A141" s="40"/>
      <c r="B141" s="41"/>
      <c r="C141" s="206" t="s">
        <v>233</v>
      </c>
      <c r="D141" s="206" t="s">
        <v>134</v>
      </c>
      <c r="E141" s="207" t="s">
        <v>234</v>
      </c>
      <c r="F141" s="208" t="s">
        <v>235</v>
      </c>
      <c r="G141" s="209" t="s">
        <v>202</v>
      </c>
      <c r="H141" s="210">
        <v>740</v>
      </c>
      <c r="I141" s="211"/>
      <c r="J141" s="212">
        <f>ROUND(I141*H141,2)</f>
        <v>0</v>
      </c>
      <c r="K141" s="208" t="s">
        <v>138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236</v>
      </c>
    </row>
    <row r="142" s="2" customFormat="1">
      <c r="A142" s="40"/>
      <c r="B142" s="41"/>
      <c r="C142" s="42"/>
      <c r="D142" s="219" t="s">
        <v>141</v>
      </c>
      <c r="E142" s="42"/>
      <c r="F142" s="220" t="s">
        <v>237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84</v>
      </c>
    </row>
    <row r="143" s="13" customFormat="1">
      <c r="A143" s="13"/>
      <c r="B143" s="224"/>
      <c r="C143" s="225"/>
      <c r="D143" s="226" t="s">
        <v>209</v>
      </c>
      <c r="E143" s="227" t="s">
        <v>28</v>
      </c>
      <c r="F143" s="228" t="s">
        <v>217</v>
      </c>
      <c r="G143" s="225"/>
      <c r="H143" s="229">
        <v>740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209</v>
      </c>
      <c r="AU143" s="235" t="s">
        <v>84</v>
      </c>
      <c r="AV143" s="13" t="s">
        <v>84</v>
      </c>
      <c r="AW143" s="13" t="s">
        <v>35</v>
      </c>
      <c r="AX143" s="13" t="s">
        <v>74</v>
      </c>
      <c r="AY143" s="235" t="s">
        <v>132</v>
      </c>
    </row>
    <row r="144" s="14" customFormat="1">
      <c r="A144" s="14"/>
      <c r="B144" s="236"/>
      <c r="C144" s="237"/>
      <c r="D144" s="226" t="s">
        <v>209</v>
      </c>
      <c r="E144" s="238" t="s">
        <v>28</v>
      </c>
      <c r="F144" s="239" t="s">
        <v>211</v>
      </c>
      <c r="G144" s="237"/>
      <c r="H144" s="240">
        <v>740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209</v>
      </c>
      <c r="AU144" s="246" t="s">
        <v>84</v>
      </c>
      <c r="AV144" s="14" t="s">
        <v>139</v>
      </c>
      <c r="AW144" s="14" t="s">
        <v>35</v>
      </c>
      <c r="AX144" s="14" t="s">
        <v>82</v>
      </c>
      <c r="AY144" s="246" t="s">
        <v>132</v>
      </c>
    </row>
    <row r="145" s="2" customFormat="1" ht="24.15" customHeight="1">
      <c r="A145" s="40"/>
      <c r="B145" s="41"/>
      <c r="C145" s="206" t="s">
        <v>7</v>
      </c>
      <c r="D145" s="206" t="s">
        <v>134</v>
      </c>
      <c r="E145" s="207" t="s">
        <v>238</v>
      </c>
      <c r="F145" s="208" t="s">
        <v>239</v>
      </c>
      <c r="G145" s="209" t="s">
        <v>240</v>
      </c>
      <c r="H145" s="210">
        <v>1184</v>
      </c>
      <c r="I145" s="211"/>
      <c r="J145" s="212">
        <f>ROUND(I145*H145,2)</f>
        <v>0</v>
      </c>
      <c r="K145" s="208" t="s">
        <v>138</v>
      </c>
      <c r="L145" s="46"/>
      <c r="M145" s="213" t="s">
        <v>28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139</v>
      </c>
      <c r="AT145" s="217" t="s">
        <v>134</v>
      </c>
      <c r="AU145" s="217" t="s">
        <v>84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241</v>
      </c>
    </row>
    <row r="146" s="2" customFormat="1">
      <c r="A146" s="40"/>
      <c r="B146" s="41"/>
      <c r="C146" s="42"/>
      <c r="D146" s="219" t="s">
        <v>141</v>
      </c>
      <c r="E146" s="42"/>
      <c r="F146" s="220" t="s">
        <v>242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84</v>
      </c>
    </row>
    <row r="147" s="13" customFormat="1">
      <c r="A147" s="13"/>
      <c r="B147" s="224"/>
      <c r="C147" s="225"/>
      <c r="D147" s="226" t="s">
        <v>209</v>
      </c>
      <c r="E147" s="227" t="s">
        <v>28</v>
      </c>
      <c r="F147" s="228" t="s">
        <v>243</v>
      </c>
      <c r="G147" s="225"/>
      <c r="H147" s="229">
        <v>1184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209</v>
      </c>
      <c r="AU147" s="235" t="s">
        <v>84</v>
      </c>
      <c r="AV147" s="13" t="s">
        <v>84</v>
      </c>
      <c r="AW147" s="13" t="s">
        <v>35</v>
      </c>
      <c r="AX147" s="13" t="s">
        <v>74</v>
      </c>
      <c r="AY147" s="235" t="s">
        <v>132</v>
      </c>
    </row>
    <row r="148" s="14" customFormat="1">
      <c r="A148" s="14"/>
      <c r="B148" s="236"/>
      <c r="C148" s="237"/>
      <c r="D148" s="226" t="s">
        <v>209</v>
      </c>
      <c r="E148" s="238" t="s">
        <v>28</v>
      </c>
      <c r="F148" s="239" t="s">
        <v>211</v>
      </c>
      <c r="G148" s="237"/>
      <c r="H148" s="240">
        <v>1184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209</v>
      </c>
      <c r="AU148" s="246" t="s">
        <v>84</v>
      </c>
      <c r="AV148" s="14" t="s">
        <v>139</v>
      </c>
      <c r="AW148" s="14" t="s">
        <v>35</v>
      </c>
      <c r="AX148" s="14" t="s">
        <v>82</v>
      </c>
      <c r="AY148" s="246" t="s">
        <v>132</v>
      </c>
    </row>
    <row r="149" s="2" customFormat="1" ht="24.15" customHeight="1">
      <c r="A149" s="40"/>
      <c r="B149" s="41"/>
      <c r="C149" s="206" t="s">
        <v>164</v>
      </c>
      <c r="D149" s="206" t="s">
        <v>134</v>
      </c>
      <c r="E149" s="207" t="s">
        <v>244</v>
      </c>
      <c r="F149" s="208" t="s">
        <v>245</v>
      </c>
      <c r="G149" s="209" t="s">
        <v>169</v>
      </c>
      <c r="H149" s="210">
        <v>1100</v>
      </c>
      <c r="I149" s="211"/>
      <c r="J149" s="212">
        <f>ROUND(I149*H149,2)</f>
        <v>0</v>
      </c>
      <c r="K149" s="208" t="s">
        <v>138</v>
      </c>
      <c r="L149" s="46"/>
      <c r="M149" s="213" t="s">
        <v>28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139</v>
      </c>
      <c r="AT149" s="217" t="s">
        <v>134</v>
      </c>
      <c r="AU149" s="217" t="s">
        <v>84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246</v>
      </c>
    </row>
    <row r="150" s="2" customFormat="1">
      <c r="A150" s="40"/>
      <c r="B150" s="41"/>
      <c r="C150" s="42"/>
      <c r="D150" s="219" t="s">
        <v>141</v>
      </c>
      <c r="E150" s="42"/>
      <c r="F150" s="220" t="s">
        <v>247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141</v>
      </c>
      <c r="AU150" s="19" t="s">
        <v>84</v>
      </c>
    </row>
    <row r="151" s="2" customFormat="1" ht="16.5" customHeight="1">
      <c r="A151" s="40"/>
      <c r="B151" s="41"/>
      <c r="C151" s="247" t="s">
        <v>248</v>
      </c>
      <c r="D151" s="247" t="s">
        <v>249</v>
      </c>
      <c r="E151" s="248" t="s">
        <v>250</v>
      </c>
      <c r="F151" s="249" t="s">
        <v>251</v>
      </c>
      <c r="G151" s="250" t="s">
        <v>252</v>
      </c>
      <c r="H151" s="251">
        <v>22</v>
      </c>
      <c r="I151" s="252"/>
      <c r="J151" s="253">
        <f>ROUND(I151*H151,2)</f>
        <v>0</v>
      </c>
      <c r="K151" s="249" t="s">
        <v>138</v>
      </c>
      <c r="L151" s="254"/>
      <c r="M151" s="255" t="s">
        <v>28</v>
      </c>
      <c r="N151" s="256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249</v>
      </c>
      <c r="AU151" s="217" t="s">
        <v>84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253</v>
      </c>
    </row>
    <row r="152" s="13" customFormat="1">
      <c r="A152" s="13"/>
      <c r="B152" s="224"/>
      <c r="C152" s="225"/>
      <c r="D152" s="226" t="s">
        <v>209</v>
      </c>
      <c r="E152" s="227" t="s">
        <v>28</v>
      </c>
      <c r="F152" s="228" t="s">
        <v>254</v>
      </c>
      <c r="G152" s="225"/>
      <c r="H152" s="229">
        <v>22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209</v>
      </c>
      <c r="AU152" s="235" t="s">
        <v>84</v>
      </c>
      <c r="AV152" s="13" t="s">
        <v>84</v>
      </c>
      <c r="AW152" s="13" t="s">
        <v>35</v>
      </c>
      <c r="AX152" s="13" t="s">
        <v>74</v>
      </c>
      <c r="AY152" s="235" t="s">
        <v>132</v>
      </c>
    </row>
    <row r="153" s="14" customFormat="1">
      <c r="A153" s="14"/>
      <c r="B153" s="236"/>
      <c r="C153" s="237"/>
      <c r="D153" s="226" t="s">
        <v>209</v>
      </c>
      <c r="E153" s="238" t="s">
        <v>28</v>
      </c>
      <c r="F153" s="239" t="s">
        <v>211</v>
      </c>
      <c r="G153" s="237"/>
      <c r="H153" s="240">
        <v>22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209</v>
      </c>
      <c r="AU153" s="246" t="s">
        <v>84</v>
      </c>
      <c r="AV153" s="14" t="s">
        <v>139</v>
      </c>
      <c r="AW153" s="14" t="s">
        <v>35</v>
      </c>
      <c r="AX153" s="14" t="s">
        <v>82</v>
      </c>
      <c r="AY153" s="246" t="s">
        <v>132</v>
      </c>
    </row>
    <row r="154" s="2" customFormat="1" ht="24.15" customHeight="1">
      <c r="A154" s="40"/>
      <c r="B154" s="41"/>
      <c r="C154" s="206" t="s">
        <v>255</v>
      </c>
      <c r="D154" s="206" t="s">
        <v>134</v>
      </c>
      <c r="E154" s="207" t="s">
        <v>256</v>
      </c>
      <c r="F154" s="208" t="s">
        <v>257</v>
      </c>
      <c r="G154" s="209" t="s">
        <v>169</v>
      </c>
      <c r="H154" s="210">
        <v>1100</v>
      </c>
      <c r="I154" s="211"/>
      <c r="J154" s="212">
        <f>ROUND(I154*H154,2)</f>
        <v>0</v>
      </c>
      <c r="K154" s="208" t="s">
        <v>138</v>
      </c>
      <c r="L154" s="46"/>
      <c r="M154" s="213" t="s">
        <v>28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139</v>
      </c>
      <c r="AT154" s="217" t="s">
        <v>134</v>
      </c>
      <c r="AU154" s="217" t="s">
        <v>84</v>
      </c>
      <c r="AY154" s="19" t="s">
        <v>132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139</v>
      </c>
      <c r="BM154" s="217" t="s">
        <v>258</v>
      </c>
    </row>
    <row r="155" s="2" customFormat="1">
      <c r="A155" s="40"/>
      <c r="B155" s="41"/>
      <c r="C155" s="42"/>
      <c r="D155" s="219" t="s">
        <v>141</v>
      </c>
      <c r="E155" s="42"/>
      <c r="F155" s="220" t="s">
        <v>259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141</v>
      </c>
      <c r="AU155" s="19" t="s">
        <v>84</v>
      </c>
    </row>
    <row r="156" s="2" customFormat="1" ht="16.5" customHeight="1">
      <c r="A156" s="40"/>
      <c r="B156" s="41"/>
      <c r="C156" s="206" t="s">
        <v>260</v>
      </c>
      <c r="D156" s="206" t="s">
        <v>134</v>
      </c>
      <c r="E156" s="207" t="s">
        <v>261</v>
      </c>
      <c r="F156" s="208" t="s">
        <v>262</v>
      </c>
      <c r="G156" s="209" t="s">
        <v>169</v>
      </c>
      <c r="H156" s="210">
        <v>3784</v>
      </c>
      <c r="I156" s="211"/>
      <c r="J156" s="212">
        <f>ROUND(I156*H156,2)</f>
        <v>0</v>
      </c>
      <c r="K156" s="208" t="s">
        <v>138</v>
      </c>
      <c r="L156" s="46"/>
      <c r="M156" s="213" t="s">
        <v>28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139</v>
      </c>
      <c r="AT156" s="217" t="s">
        <v>134</v>
      </c>
      <c r="AU156" s="217" t="s">
        <v>84</v>
      </c>
      <c r="AY156" s="19" t="s">
        <v>132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139</v>
      </c>
      <c r="BM156" s="217" t="s">
        <v>263</v>
      </c>
    </row>
    <row r="157" s="2" customFormat="1">
      <c r="A157" s="40"/>
      <c r="B157" s="41"/>
      <c r="C157" s="42"/>
      <c r="D157" s="219" t="s">
        <v>141</v>
      </c>
      <c r="E157" s="42"/>
      <c r="F157" s="220" t="s">
        <v>264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141</v>
      </c>
      <c r="AU157" s="19" t="s">
        <v>84</v>
      </c>
    </row>
    <row r="158" s="13" customFormat="1">
      <c r="A158" s="13"/>
      <c r="B158" s="224"/>
      <c r="C158" s="225"/>
      <c r="D158" s="226" t="s">
        <v>209</v>
      </c>
      <c r="E158" s="227" t="s">
        <v>28</v>
      </c>
      <c r="F158" s="228" t="s">
        <v>265</v>
      </c>
      <c r="G158" s="225"/>
      <c r="H158" s="229">
        <v>3784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209</v>
      </c>
      <c r="AU158" s="235" t="s">
        <v>84</v>
      </c>
      <c r="AV158" s="13" t="s">
        <v>84</v>
      </c>
      <c r="AW158" s="13" t="s">
        <v>35</v>
      </c>
      <c r="AX158" s="13" t="s">
        <v>74</v>
      </c>
      <c r="AY158" s="235" t="s">
        <v>132</v>
      </c>
    </row>
    <row r="159" s="14" customFormat="1">
      <c r="A159" s="14"/>
      <c r="B159" s="236"/>
      <c r="C159" s="237"/>
      <c r="D159" s="226" t="s">
        <v>209</v>
      </c>
      <c r="E159" s="238" t="s">
        <v>28</v>
      </c>
      <c r="F159" s="239" t="s">
        <v>211</v>
      </c>
      <c r="G159" s="237"/>
      <c r="H159" s="240">
        <v>3784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209</v>
      </c>
      <c r="AU159" s="246" t="s">
        <v>84</v>
      </c>
      <c r="AV159" s="14" t="s">
        <v>139</v>
      </c>
      <c r="AW159" s="14" t="s">
        <v>35</v>
      </c>
      <c r="AX159" s="14" t="s">
        <v>82</v>
      </c>
      <c r="AY159" s="246" t="s">
        <v>132</v>
      </c>
    </row>
    <row r="160" s="12" customFormat="1" ht="22.8" customHeight="1">
      <c r="A160" s="12"/>
      <c r="B160" s="190"/>
      <c r="C160" s="191"/>
      <c r="D160" s="192" t="s">
        <v>73</v>
      </c>
      <c r="E160" s="204" t="s">
        <v>84</v>
      </c>
      <c r="F160" s="204" t="s">
        <v>266</v>
      </c>
      <c r="G160" s="191"/>
      <c r="H160" s="191"/>
      <c r="I160" s="194"/>
      <c r="J160" s="205">
        <f>BK160</f>
        <v>0</v>
      </c>
      <c r="K160" s="191"/>
      <c r="L160" s="196"/>
      <c r="M160" s="197"/>
      <c r="N160" s="198"/>
      <c r="O160" s="198"/>
      <c r="P160" s="199">
        <f>SUM(P161:P170)</f>
        <v>0</v>
      </c>
      <c r="Q160" s="198"/>
      <c r="R160" s="199">
        <f>SUM(R161:R170)</f>
        <v>3.2923574699999998</v>
      </c>
      <c r="S160" s="198"/>
      <c r="T160" s="200">
        <f>SUM(T161:T170)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1" t="s">
        <v>82</v>
      </c>
      <c r="AT160" s="202" t="s">
        <v>73</v>
      </c>
      <c r="AU160" s="202" t="s">
        <v>82</v>
      </c>
      <c r="AY160" s="201" t="s">
        <v>132</v>
      </c>
      <c r="BK160" s="203">
        <f>SUM(BK161:BK170)</f>
        <v>0</v>
      </c>
    </row>
    <row r="161" s="2" customFormat="1" ht="21.75" customHeight="1">
      <c r="A161" s="40"/>
      <c r="B161" s="41"/>
      <c r="C161" s="206" t="s">
        <v>267</v>
      </c>
      <c r="D161" s="206" t="s">
        <v>134</v>
      </c>
      <c r="E161" s="207" t="s">
        <v>268</v>
      </c>
      <c r="F161" s="208" t="s">
        <v>269</v>
      </c>
      <c r="G161" s="209" t="s">
        <v>202</v>
      </c>
      <c r="H161" s="210">
        <v>0.25600000000000001</v>
      </c>
      <c r="I161" s="211"/>
      <c r="J161" s="212">
        <f>ROUND(I161*H161,2)</f>
        <v>0</v>
      </c>
      <c r="K161" s="208" t="s">
        <v>138</v>
      </c>
      <c r="L161" s="46"/>
      <c r="M161" s="213" t="s">
        <v>28</v>
      </c>
      <c r="N161" s="214" t="s">
        <v>45</v>
      </c>
      <c r="O161" s="86"/>
      <c r="P161" s="215">
        <f>O161*H161</f>
        <v>0</v>
      </c>
      <c r="Q161" s="215">
        <v>2.1600000000000001</v>
      </c>
      <c r="R161" s="215">
        <f>Q161*H161</f>
        <v>0.55296000000000001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139</v>
      </c>
      <c r="AT161" s="217" t="s">
        <v>134</v>
      </c>
      <c r="AU161" s="217" t="s">
        <v>84</v>
      </c>
      <c r="AY161" s="19" t="s">
        <v>132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82</v>
      </c>
      <c r="BK161" s="218">
        <f>ROUND(I161*H161,2)</f>
        <v>0</v>
      </c>
      <c r="BL161" s="19" t="s">
        <v>139</v>
      </c>
      <c r="BM161" s="217" t="s">
        <v>270</v>
      </c>
    </row>
    <row r="162" s="2" customFormat="1">
      <c r="A162" s="40"/>
      <c r="B162" s="41"/>
      <c r="C162" s="42"/>
      <c r="D162" s="219" t="s">
        <v>141</v>
      </c>
      <c r="E162" s="42"/>
      <c r="F162" s="220" t="s">
        <v>271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141</v>
      </c>
      <c r="AU162" s="19" t="s">
        <v>84</v>
      </c>
    </row>
    <row r="163" s="13" customFormat="1">
      <c r="A163" s="13"/>
      <c r="B163" s="224"/>
      <c r="C163" s="225"/>
      <c r="D163" s="226" t="s">
        <v>209</v>
      </c>
      <c r="E163" s="227" t="s">
        <v>28</v>
      </c>
      <c r="F163" s="228" t="s">
        <v>272</v>
      </c>
      <c r="G163" s="225"/>
      <c r="H163" s="229">
        <v>0.25600000000000001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209</v>
      </c>
      <c r="AU163" s="235" t="s">
        <v>84</v>
      </c>
      <c r="AV163" s="13" t="s">
        <v>84</v>
      </c>
      <c r="AW163" s="13" t="s">
        <v>35</v>
      </c>
      <c r="AX163" s="13" t="s">
        <v>82</v>
      </c>
      <c r="AY163" s="235" t="s">
        <v>132</v>
      </c>
    </row>
    <row r="164" s="2" customFormat="1" ht="21.75" customHeight="1">
      <c r="A164" s="40"/>
      <c r="B164" s="41"/>
      <c r="C164" s="206" t="s">
        <v>273</v>
      </c>
      <c r="D164" s="206" t="s">
        <v>134</v>
      </c>
      <c r="E164" s="207" t="s">
        <v>274</v>
      </c>
      <c r="F164" s="208" t="s">
        <v>275</v>
      </c>
      <c r="G164" s="209" t="s">
        <v>202</v>
      </c>
      <c r="H164" s="210">
        <v>1.024</v>
      </c>
      <c r="I164" s="211"/>
      <c r="J164" s="212">
        <f>ROUND(I164*H164,2)</f>
        <v>0</v>
      </c>
      <c r="K164" s="208" t="s">
        <v>138</v>
      </c>
      <c r="L164" s="46"/>
      <c r="M164" s="213" t="s">
        <v>28</v>
      </c>
      <c r="N164" s="214" t="s">
        <v>45</v>
      </c>
      <c r="O164" s="86"/>
      <c r="P164" s="215">
        <f>O164*H164</f>
        <v>0</v>
      </c>
      <c r="Q164" s="215">
        <v>2.5018699999999998</v>
      </c>
      <c r="R164" s="215">
        <f>Q164*H164</f>
        <v>2.5619148799999998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139</v>
      </c>
      <c r="AT164" s="217" t="s">
        <v>134</v>
      </c>
      <c r="AU164" s="217" t="s">
        <v>84</v>
      </c>
      <c r="AY164" s="19" t="s">
        <v>132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82</v>
      </c>
      <c r="BK164" s="218">
        <f>ROUND(I164*H164,2)</f>
        <v>0</v>
      </c>
      <c r="BL164" s="19" t="s">
        <v>139</v>
      </c>
      <c r="BM164" s="217" t="s">
        <v>276</v>
      </c>
    </row>
    <row r="165" s="2" customFormat="1">
      <c r="A165" s="40"/>
      <c r="B165" s="41"/>
      <c r="C165" s="42"/>
      <c r="D165" s="219" t="s">
        <v>141</v>
      </c>
      <c r="E165" s="42"/>
      <c r="F165" s="220" t="s">
        <v>277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141</v>
      </c>
      <c r="AU165" s="19" t="s">
        <v>84</v>
      </c>
    </row>
    <row r="166" s="13" customFormat="1">
      <c r="A166" s="13"/>
      <c r="B166" s="224"/>
      <c r="C166" s="225"/>
      <c r="D166" s="226" t="s">
        <v>209</v>
      </c>
      <c r="E166" s="227" t="s">
        <v>28</v>
      </c>
      <c r="F166" s="228" t="s">
        <v>278</v>
      </c>
      <c r="G166" s="225"/>
      <c r="H166" s="229">
        <v>1.024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209</v>
      </c>
      <c r="AU166" s="235" t="s">
        <v>84</v>
      </c>
      <c r="AV166" s="13" t="s">
        <v>84</v>
      </c>
      <c r="AW166" s="13" t="s">
        <v>35</v>
      </c>
      <c r="AX166" s="13" t="s">
        <v>82</v>
      </c>
      <c r="AY166" s="235" t="s">
        <v>132</v>
      </c>
    </row>
    <row r="167" s="2" customFormat="1" ht="16.5" customHeight="1">
      <c r="A167" s="40"/>
      <c r="B167" s="41"/>
      <c r="C167" s="206" t="s">
        <v>279</v>
      </c>
      <c r="D167" s="206" t="s">
        <v>134</v>
      </c>
      <c r="E167" s="207" t="s">
        <v>280</v>
      </c>
      <c r="F167" s="208" t="s">
        <v>281</v>
      </c>
      <c r="G167" s="209" t="s">
        <v>240</v>
      </c>
      <c r="H167" s="210">
        <v>0.16700000000000001</v>
      </c>
      <c r="I167" s="211"/>
      <c r="J167" s="212">
        <f>ROUND(I167*H167,2)</f>
        <v>0</v>
      </c>
      <c r="K167" s="208" t="s">
        <v>138</v>
      </c>
      <c r="L167" s="46"/>
      <c r="M167" s="213" t="s">
        <v>28</v>
      </c>
      <c r="N167" s="214" t="s">
        <v>45</v>
      </c>
      <c r="O167" s="86"/>
      <c r="P167" s="215">
        <f>O167*H167</f>
        <v>0</v>
      </c>
      <c r="Q167" s="215">
        <v>1.06277</v>
      </c>
      <c r="R167" s="215">
        <f>Q167*H167</f>
        <v>0.17748259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139</v>
      </c>
      <c r="AT167" s="217" t="s">
        <v>134</v>
      </c>
      <c r="AU167" s="217" t="s">
        <v>84</v>
      </c>
      <c r="AY167" s="19" t="s">
        <v>132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139</v>
      </c>
      <c r="BM167" s="217" t="s">
        <v>282</v>
      </c>
    </row>
    <row r="168" s="2" customFormat="1">
      <c r="A168" s="40"/>
      <c r="B168" s="41"/>
      <c r="C168" s="42"/>
      <c r="D168" s="219" t="s">
        <v>141</v>
      </c>
      <c r="E168" s="42"/>
      <c r="F168" s="220" t="s">
        <v>283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141</v>
      </c>
      <c r="AU168" s="19" t="s">
        <v>84</v>
      </c>
    </row>
    <row r="169" s="13" customFormat="1">
      <c r="A169" s="13"/>
      <c r="B169" s="224"/>
      <c r="C169" s="225"/>
      <c r="D169" s="226" t="s">
        <v>209</v>
      </c>
      <c r="E169" s="227" t="s">
        <v>28</v>
      </c>
      <c r="F169" s="228" t="s">
        <v>284</v>
      </c>
      <c r="G169" s="225"/>
      <c r="H169" s="229">
        <v>0.16700000000000001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209</v>
      </c>
      <c r="AU169" s="235" t="s">
        <v>84</v>
      </c>
      <c r="AV169" s="13" t="s">
        <v>84</v>
      </c>
      <c r="AW169" s="13" t="s">
        <v>35</v>
      </c>
      <c r="AX169" s="13" t="s">
        <v>74</v>
      </c>
      <c r="AY169" s="235" t="s">
        <v>132</v>
      </c>
    </row>
    <row r="170" s="14" customFormat="1">
      <c r="A170" s="14"/>
      <c r="B170" s="236"/>
      <c r="C170" s="237"/>
      <c r="D170" s="226" t="s">
        <v>209</v>
      </c>
      <c r="E170" s="238" t="s">
        <v>28</v>
      </c>
      <c r="F170" s="239" t="s">
        <v>211</v>
      </c>
      <c r="G170" s="237"/>
      <c r="H170" s="240">
        <v>0.16700000000000001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209</v>
      </c>
      <c r="AU170" s="246" t="s">
        <v>84</v>
      </c>
      <c r="AV170" s="14" t="s">
        <v>139</v>
      </c>
      <c r="AW170" s="14" t="s">
        <v>35</v>
      </c>
      <c r="AX170" s="14" t="s">
        <v>82</v>
      </c>
      <c r="AY170" s="246" t="s">
        <v>132</v>
      </c>
    </row>
    <row r="171" s="12" customFormat="1" ht="22.8" customHeight="1">
      <c r="A171" s="12"/>
      <c r="B171" s="190"/>
      <c r="C171" s="191"/>
      <c r="D171" s="192" t="s">
        <v>73</v>
      </c>
      <c r="E171" s="204" t="s">
        <v>147</v>
      </c>
      <c r="F171" s="204" t="s">
        <v>285</v>
      </c>
      <c r="G171" s="191"/>
      <c r="H171" s="191"/>
      <c r="I171" s="194"/>
      <c r="J171" s="205">
        <f>BK171</f>
        <v>0</v>
      </c>
      <c r="K171" s="191"/>
      <c r="L171" s="196"/>
      <c r="M171" s="197"/>
      <c r="N171" s="198"/>
      <c r="O171" s="198"/>
      <c r="P171" s="199">
        <f>SUM(P172:P176)</f>
        <v>0</v>
      </c>
      <c r="Q171" s="198"/>
      <c r="R171" s="199">
        <f>SUM(R172:R176)</f>
        <v>0</v>
      </c>
      <c r="S171" s="198"/>
      <c r="T171" s="200">
        <f>SUM(T172:T176)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1" t="s">
        <v>82</v>
      </c>
      <c r="AT171" s="202" t="s">
        <v>73</v>
      </c>
      <c r="AU171" s="202" t="s">
        <v>82</v>
      </c>
      <c r="AY171" s="201" t="s">
        <v>132</v>
      </c>
      <c r="BK171" s="203">
        <f>SUM(BK172:BK176)</f>
        <v>0</v>
      </c>
    </row>
    <row r="172" s="2" customFormat="1" ht="24.15" customHeight="1">
      <c r="A172" s="40"/>
      <c r="B172" s="41"/>
      <c r="C172" s="206" t="s">
        <v>286</v>
      </c>
      <c r="D172" s="206" t="s">
        <v>134</v>
      </c>
      <c r="E172" s="207" t="s">
        <v>287</v>
      </c>
      <c r="F172" s="208" t="s">
        <v>288</v>
      </c>
      <c r="G172" s="209" t="s">
        <v>137</v>
      </c>
      <c r="H172" s="210">
        <v>57</v>
      </c>
      <c r="I172" s="211"/>
      <c r="J172" s="212">
        <f>ROUND(I172*H172,2)</f>
        <v>0</v>
      </c>
      <c r="K172" s="208" t="s">
        <v>138</v>
      </c>
      <c r="L172" s="46"/>
      <c r="M172" s="213" t="s">
        <v>28</v>
      </c>
      <c r="N172" s="214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139</v>
      </c>
      <c r="AT172" s="217" t="s">
        <v>134</v>
      </c>
      <c r="AU172" s="217" t="s">
        <v>84</v>
      </c>
      <c r="AY172" s="19" t="s">
        <v>132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139</v>
      </c>
      <c r="BM172" s="217" t="s">
        <v>289</v>
      </c>
    </row>
    <row r="173" s="2" customFormat="1">
      <c r="A173" s="40"/>
      <c r="B173" s="41"/>
      <c r="C173" s="42"/>
      <c r="D173" s="219" t="s">
        <v>141</v>
      </c>
      <c r="E173" s="42"/>
      <c r="F173" s="220" t="s">
        <v>290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141</v>
      </c>
      <c r="AU173" s="19" t="s">
        <v>84</v>
      </c>
    </row>
    <row r="174" s="2" customFormat="1" ht="16.5" customHeight="1">
      <c r="A174" s="40"/>
      <c r="B174" s="41"/>
      <c r="C174" s="247" t="s">
        <v>291</v>
      </c>
      <c r="D174" s="247" t="s">
        <v>249</v>
      </c>
      <c r="E174" s="248" t="s">
        <v>292</v>
      </c>
      <c r="F174" s="249" t="s">
        <v>293</v>
      </c>
      <c r="G174" s="250" t="s">
        <v>137</v>
      </c>
      <c r="H174" s="251">
        <v>37</v>
      </c>
      <c r="I174" s="252"/>
      <c r="J174" s="253">
        <f>ROUND(I174*H174,2)</f>
        <v>0</v>
      </c>
      <c r="K174" s="249" t="s">
        <v>28</v>
      </c>
      <c r="L174" s="254"/>
      <c r="M174" s="255" t="s">
        <v>28</v>
      </c>
      <c r="N174" s="256" t="s">
        <v>45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140</v>
      </c>
      <c r="AT174" s="217" t="s">
        <v>249</v>
      </c>
      <c r="AU174" s="217" t="s">
        <v>84</v>
      </c>
      <c r="AY174" s="19" t="s">
        <v>132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139</v>
      </c>
      <c r="BM174" s="217" t="s">
        <v>294</v>
      </c>
    </row>
    <row r="175" s="2" customFormat="1" ht="16.5" customHeight="1">
      <c r="A175" s="40"/>
      <c r="B175" s="41"/>
      <c r="C175" s="247" t="s">
        <v>295</v>
      </c>
      <c r="D175" s="247" t="s">
        <v>249</v>
      </c>
      <c r="E175" s="248" t="s">
        <v>296</v>
      </c>
      <c r="F175" s="249" t="s">
        <v>297</v>
      </c>
      <c r="G175" s="250" t="s">
        <v>137</v>
      </c>
      <c r="H175" s="251">
        <v>2</v>
      </c>
      <c r="I175" s="252"/>
      <c r="J175" s="253">
        <f>ROUND(I175*H175,2)</f>
        <v>0</v>
      </c>
      <c r="K175" s="249" t="s">
        <v>28</v>
      </c>
      <c r="L175" s="254"/>
      <c r="M175" s="255" t="s">
        <v>28</v>
      </c>
      <c r="N175" s="256" t="s">
        <v>45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140</v>
      </c>
      <c r="AT175" s="217" t="s">
        <v>249</v>
      </c>
      <c r="AU175" s="217" t="s">
        <v>84</v>
      </c>
      <c r="AY175" s="19" t="s">
        <v>132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139</v>
      </c>
      <c r="BM175" s="217" t="s">
        <v>298</v>
      </c>
    </row>
    <row r="176" s="2" customFormat="1" ht="16.5" customHeight="1">
      <c r="A176" s="40"/>
      <c r="B176" s="41"/>
      <c r="C176" s="247" t="s">
        <v>299</v>
      </c>
      <c r="D176" s="247" t="s">
        <v>249</v>
      </c>
      <c r="E176" s="248" t="s">
        <v>300</v>
      </c>
      <c r="F176" s="249" t="s">
        <v>301</v>
      </c>
      <c r="G176" s="250" t="s">
        <v>137</v>
      </c>
      <c r="H176" s="251">
        <v>18</v>
      </c>
      <c r="I176" s="252"/>
      <c r="J176" s="253">
        <f>ROUND(I176*H176,2)</f>
        <v>0</v>
      </c>
      <c r="K176" s="249" t="s">
        <v>28</v>
      </c>
      <c r="L176" s="254"/>
      <c r="M176" s="255" t="s">
        <v>28</v>
      </c>
      <c r="N176" s="256" t="s">
        <v>45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140</v>
      </c>
      <c r="AT176" s="217" t="s">
        <v>249</v>
      </c>
      <c r="AU176" s="217" t="s">
        <v>84</v>
      </c>
      <c r="AY176" s="19" t="s">
        <v>132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82</v>
      </c>
      <c r="BK176" s="218">
        <f>ROUND(I176*H176,2)</f>
        <v>0</v>
      </c>
      <c r="BL176" s="19" t="s">
        <v>139</v>
      </c>
      <c r="BM176" s="217" t="s">
        <v>302</v>
      </c>
    </row>
    <row r="177" s="12" customFormat="1" ht="22.8" customHeight="1">
      <c r="A177" s="12"/>
      <c r="B177" s="190"/>
      <c r="C177" s="191"/>
      <c r="D177" s="192" t="s">
        <v>73</v>
      </c>
      <c r="E177" s="204" t="s">
        <v>139</v>
      </c>
      <c r="F177" s="204" t="s">
        <v>303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SUM(P178:P180)</f>
        <v>0</v>
      </c>
      <c r="Q177" s="198"/>
      <c r="R177" s="199">
        <f>SUM(R178:R180)</f>
        <v>0</v>
      </c>
      <c r="S177" s="198"/>
      <c r="T177" s="200">
        <f>SUM(T178:T180)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82</v>
      </c>
      <c r="AT177" s="202" t="s">
        <v>73</v>
      </c>
      <c r="AU177" s="202" t="s">
        <v>82</v>
      </c>
      <c r="AY177" s="201" t="s">
        <v>132</v>
      </c>
      <c r="BK177" s="203">
        <f>SUM(BK178:BK180)</f>
        <v>0</v>
      </c>
    </row>
    <row r="178" s="2" customFormat="1" ht="24.15" customHeight="1">
      <c r="A178" s="40"/>
      <c r="B178" s="41"/>
      <c r="C178" s="206" t="s">
        <v>304</v>
      </c>
      <c r="D178" s="206" t="s">
        <v>134</v>
      </c>
      <c r="E178" s="207" t="s">
        <v>305</v>
      </c>
      <c r="F178" s="208" t="s">
        <v>306</v>
      </c>
      <c r="G178" s="209" t="s">
        <v>169</v>
      </c>
      <c r="H178" s="210">
        <v>60</v>
      </c>
      <c r="I178" s="211"/>
      <c r="J178" s="212">
        <f>ROUND(I178*H178,2)</f>
        <v>0</v>
      </c>
      <c r="K178" s="208" t="s">
        <v>138</v>
      </c>
      <c r="L178" s="46"/>
      <c r="M178" s="213" t="s">
        <v>28</v>
      </c>
      <c r="N178" s="214" t="s">
        <v>45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139</v>
      </c>
      <c r="AT178" s="217" t="s">
        <v>134</v>
      </c>
      <c r="AU178" s="217" t="s">
        <v>84</v>
      </c>
      <c r="AY178" s="19" t="s">
        <v>132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82</v>
      </c>
      <c r="BK178" s="218">
        <f>ROUND(I178*H178,2)</f>
        <v>0</v>
      </c>
      <c r="BL178" s="19" t="s">
        <v>139</v>
      </c>
      <c r="BM178" s="217" t="s">
        <v>307</v>
      </c>
    </row>
    <row r="179" s="2" customFormat="1">
      <c r="A179" s="40"/>
      <c r="B179" s="41"/>
      <c r="C179" s="42"/>
      <c r="D179" s="219" t="s">
        <v>141</v>
      </c>
      <c r="E179" s="42"/>
      <c r="F179" s="220" t="s">
        <v>308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141</v>
      </c>
      <c r="AU179" s="19" t="s">
        <v>84</v>
      </c>
    </row>
    <row r="180" s="2" customFormat="1">
      <c r="A180" s="40"/>
      <c r="B180" s="41"/>
      <c r="C180" s="42"/>
      <c r="D180" s="226" t="s">
        <v>309</v>
      </c>
      <c r="E180" s="42"/>
      <c r="F180" s="257" t="s">
        <v>310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309</v>
      </c>
      <c r="AU180" s="19" t="s">
        <v>84</v>
      </c>
    </row>
    <row r="181" s="12" customFormat="1" ht="22.8" customHeight="1">
      <c r="A181" s="12"/>
      <c r="B181" s="190"/>
      <c r="C181" s="191"/>
      <c r="D181" s="192" t="s">
        <v>73</v>
      </c>
      <c r="E181" s="204" t="s">
        <v>156</v>
      </c>
      <c r="F181" s="204" t="s">
        <v>311</v>
      </c>
      <c r="G181" s="191"/>
      <c r="H181" s="191"/>
      <c r="I181" s="194"/>
      <c r="J181" s="205">
        <f>BK181</f>
        <v>0</v>
      </c>
      <c r="K181" s="191"/>
      <c r="L181" s="196"/>
      <c r="M181" s="197"/>
      <c r="N181" s="198"/>
      <c r="O181" s="198"/>
      <c r="P181" s="199">
        <f>SUM(P182:P253)</f>
        <v>0</v>
      </c>
      <c r="Q181" s="198"/>
      <c r="R181" s="199">
        <f>SUM(R182:R253)</f>
        <v>35.313200000000002</v>
      </c>
      <c r="S181" s="198"/>
      <c r="T181" s="200">
        <f>SUM(T182:T253)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1" t="s">
        <v>82</v>
      </c>
      <c r="AT181" s="202" t="s">
        <v>73</v>
      </c>
      <c r="AU181" s="202" t="s">
        <v>82</v>
      </c>
      <c r="AY181" s="201" t="s">
        <v>132</v>
      </c>
      <c r="BK181" s="203">
        <f>SUM(BK182:BK253)</f>
        <v>0</v>
      </c>
    </row>
    <row r="182" s="2" customFormat="1" ht="24.15" customHeight="1">
      <c r="A182" s="40"/>
      <c r="B182" s="41"/>
      <c r="C182" s="206" t="s">
        <v>312</v>
      </c>
      <c r="D182" s="206" t="s">
        <v>134</v>
      </c>
      <c r="E182" s="207" t="s">
        <v>313</v>
      </c>
      <c r="F182" s="208" t="s">
        <v>314</v>
      </c>
      <c r="G182" s="209" t="s">
        <v>169</v>
      </c>
      <c r="H182" s="210">
        <v>24</v>
      </c>
      <c r="I182" s="211"/>
      <c r="J182" s="212">
        <f>ROUND(I182*H182,2)</f>
        <v>0</v>
      </c>
      <c r="K182" s="208" t="s">
        <v>138</v>
      </c>
      <c r="L182" s="46"/>
      <c r="M182" s="213" t="s">
        <v>28</v>
      </c>
      <c r="N182" s="214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139</v>
      </c>
      <c r="AT182" s="217" t="s">
        <v>134</v>
      </c>
      <c r="AU182" s="217" t="s">
        <v>84</v>
      </c>
      <c r="AY182" s="19" t="s">
        <v>132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139</v>
      </c>
      <c r="BM182" s="217" t="s">
        <v>315</v>
      </c>
    </row>
    <row r="183" s="2" customFormat="1">
      <c r="A183" s="40"/>
      <c r="B183" s="41"/>
      <c r="C183" s="42"/>
      <c r="D183" s="219" t="s">
        <v>141</v>
      </c>
      <c r="E183" s="42"/>
      <c r="F183" s="220" t="s">
        <v>316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141</v>
      </c>
      <c r="AU183" s="19" t="s">
        <v>84</v>
      </c>
    </row>
    <row r="184" s="2" customFormat="1">
      <c r="A184" s="40"/>
      <c r="B184" s="41"/>
      <c r="C184" s="42"/>
      <c r="D184" s="226" t="s">
        <v>309</v>
      </c>
      <c r="E184" s="42"/>
      <c r="F184" s="257" t="s">
        <v>317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309</v>
      </c>
      <c r="AU184" s="19" t="s">
        <v>84</v>
      </c>
    </row>
    <row r="185" s="2" customFormat="1" ht="16.5" customHeight="1">
      <c r="A185" s="40"/>
      <c r="B185" s="41"/>
      <c r="C185" s="247" t="s">
        <v>318</v>
      </c>
      <c r="D185" s="247" t="s">
        <v>249</v>
      </c>
      <c r="E185" s="248" t="s">
        <v>319</v>
      </c>
      <c r="F185" s="249" t="s">
        <v>320</v>
      </c>
      <c r="G185" s="250" t="s">
        <v>240</v>
      </c>
      <c r="H185" s="251">
        <v>11.52</v>
      </c>
      <c r="I185" s="252"/>
      <c r="J185" s="253">
        <f>ROUND(I185*H185,2)</f>
        <v>0</v>
      </c>
      <c r="K185" s="249" t="s">
        <v>138</v>
      </c>
      <c r="L185" s="254"/>
      <c r="M185" s="255" t="s">
        <v>28</v>
      </c>
      <c r="N185" s="256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140</v>
      </c>
      <c r="AT185" s="217" t="s">
        <v>249</v>
      </c>
      <c r="AU185" s="217" t="s">
        <v>84</v>
      </c>
      <c r="AY185" s="19" t="s">
        <v>132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139</v>
      </c>
      <c r="BM185" s="217" t="s">
        <v>321</v>
      </c>
    </row>
    <row r="186" s="2" customFormat="1">
      <c r="A186" s="40"/>
      <c r="B186" s="41"/>
      <c r="C186" s="42"/>
      <c r="D186" s="226" t="s">
        <v>309</v>
      </c>
      <c r="E186" s="42"/>
      <c r="F186" s="257" t="s">
        <v>317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309</v>
      </c>
      <c r="AU186" s="19" t="s">
        <v>84</v>
      </c>
    </row>
    <row r="187" s="13" customFormat="1">
      <c r="A187" s="13"/>
      <c r="B187" s="224"/>
      <c r="C187" s="225"/>
      <c r="D187" s="226" t="s">
        <v>209</v>
      </c>
      <c r="E187" s="227" t="s">
        <v>28</v>
      </c>
      <c r="F187" s="228" t="s">
        <v>322</v>
      </c>
      <c r="G187" s="225"/>
      <c r="H187" s="229">
        <v>11.52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209</v>
      </c>
      <c r="AU187" s="235" t="s">
        <v>84</v>
      </c>
      <c r="AV187" s="13" t="s">
        <v>84</v>
      </c>
      <c r="AW187" s="13" t="s">
        <v>35</v>
      </c>
      <c r="AX187" s="13" t="s">
        <v>74</v>
      </c>
      <c r="AY187" s="235" t="s">
        <v>132</v>
      </c>
    </row>
    <row r="188" s="14" customFormat="1">
      <c r="A188" s="14"/>
      <c r="B188" s="236"/>
      <c r="C188" s="237"/>
      <c r="D188" s="226" t="s">
        <v>209</v>
      </c>
      <c r="E188" s="238" t="s">
        <v>28</v>
      </c>
      <c r="F188" s="239" t="s">
        <v>211</v>
      </c>
      <c r="G188" s="237"/>
      <c r="H188" s="240">
        <v>11.52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209</v>
      </c>
      <c r="AU188" s="246" t="s">
        <v>84</v>
      </c>
      <c r="AV188" s="14" t="s">
        <v>139</v>
      </c>
      <c r="AW188" s="14" t="s">
        <v>35</v>
      </c>
      <c r="AX188" s="14" t="s">
        <v>82</v>
      </c>
      <c r="AY188" s="246" t="s">
        <v>132</v>
      </c>
    </row>
    <row r="189" s="2" customFormat="1" ht="21.75" customHeight="1">
      <c r="A189" s="40"/>
      <c r="B189" s="41"/>
      <c r="C189" s="206" t="s">
        <v>323</v>
      </c>
      <c r="D189" s="206" t="s">
        <v>134</v>
      </c>
      <c r="E189" s="207" t="s">
        <v>324</v>
      </c>
      <c r="F189" s="208" t="s">
        <v>325</v>
      </c>
      <c r="G189" s="209" t="s">
        <v>169</v>
      </c>
      <c r="H189" s="210">
        <v>1110</v>
      </c>
      <c r="I189" s="211"/>
      <c r="J189" s="212">
        <f>ROUND(I189*H189,2)</f>
        <v>0</v>
      </c>
      <c r="K189" s="208" t="s">
        <v>138</v>
      </c>
      <c r="L189" s="46"/>
      <c r="M189" s="213" t="s">
        <v>28</v>
      </c>
      <c r="N189" s="214" t="s">
        <v>45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139</v>
      </c>
      <c r="AT189" s="217" t="s">
        <v>134</v>
      </c>
      <c r="AU189" s="217" t="s">
        <v>84</v>
      </c>
      <c r="AY189" s="19" t="s">
        <v>132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82</v>
      </c>
      <c r="BK189" s="218">
        <f>ROUND(I189*H189,2)</f>
        <v>0</v>
      </c>
      <c r="BL189" s="19" t="s">
        <v>139</v>
      </c>
      <c r="BM189" s="217" t="s">
        <v>326</v>
      </c>
    </row>
    <row r="190" s="2" customFormat="1">
      <c r="A190" s="40"/>
      <c r="B190" s="41"/>
      <c r="C190" s="42"/>
      <c r="D190" s="219" t="s">
        <v>141</v>
      </c>
      <c r="E190" s="42"/>
      <c r="F190" s="220" t="s">
        <v>327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141</v>
      </c>
      <c r="AU190" s="19" t="s">
        <v>84</v>
      </c>
    </row>
    <row r="191" s="2" customFormat="1">
      <c r="A191" s="40"/>
      <c r="B191" s="41"/>
      <c r="C191" s="42"/>
      <c r="D191" s="226" t="s">
        <v>309</v>
      </c>
      <c r="E191" s="42"/>
      <c r="F191" s="257" t="s">
        <v>328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309</v>
      </c>
      <c r="AU191" s="19" t="s">
        <v>84</v>
      </c>
    </row>
    <row r="192" s="2" customFormat="1" ht="16.5" customHeight="1">
      <c r="A192" s="40"/>
      <c r="B192" s="41"/>
      <c r="C192" s="206" t="s">
        <v>329</v>
      </c>
      <c r="D192" s="206" t="s">
        <v>134</v>
      </c>
      <c r="E192" s="207" t="s">
        <v>330</v>
      </c>
      <c r="F192" s="208" t="s">
        <v>331</v>
      </c>
      <c r="G192" s="209" t="s">
        <v>169</v>
      </c>
      <c r="H192" s="210">
        <v>1110</v>
      </c>
      <c r="I192" s="211"/>
      <c r="J192" s="212">
        <f>ROUND(I192*H192,2)</f>
        <v>0</v>
      </c>
      <c r="K192" s="208" t="s">
        <v>28</v>
      </c>
      <c r="L192" s="46"/>
      <c r="M192" s="213" t="s">
        <v>28</v>
      </c>
      <c r="N192" s="214" t="s">
        <v>45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139</v>
      </c>
      <c r="AT192" s="217" t="s">
        <v>134</v>
      </c>
      <c r="AU192" s="217" t="s">
        <v>84</v>
      </c>
      <c r="AY192" s="19" t="s">
        <v>132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139</v>
      </c>
      <c r="BM192" s="217" t="s">
        <v>332</v>
      </c>
    </row>
    <row r="193" s="2" customFormat="1">
      <c r="A193" s="40"/>
      <c r="B193" s="41"/>
      <c r="C193" s="42"/>
      <c r="D193" s="226" t="s">
        <v>309</v>
      </c>
      <c r="E193" s="42"/>
      <c r="F193" s="257" t="s">
        <v>333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309</v>
      </c>
      <c r="AU193" s="19" t="s">
        <v>84</v>
      </c>
    </row>
    <row r="194" s="2" customFormat="1" ht="24.15" customHeight="1">
      <c r="A194" s="40"/>
      <c r="B194" s="41"/>
      <c r="C194" s="206" t="s">
        <v>170</v>
      </c>
      <c r="D194" s="206" t="s">
        <v>134</v>
      </c>
      <c r="E194" s="207" t="s">
        <v>334</v>
      </c>
      <c r="F194" s="208" t="s">
        <v>335</v>
      </c>
      <c r="G194" s="209" t="s">
        <v>169</v>
      </c>
      <c r="H194" s="210">
        <v>3140</v>
      </c>
      <c r="I194" s="211"/>
      <c r="J194" s="212">
        <f>ROUND(I194*H194,2)</f>
        <v>0</v>
      </c>
      <c r="K194" s="208" t="s">
        <v>138</v>
      </c>
      <c r="L194" s="46"/>
      <c r="M194" s="213" t="s">
        <v>28</v>
      </c>
      <c r="N194" s="214" t="s">
        <v>45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139</v>
      </c>
      <c r="AT194" s="217" t="s">
        <v>134</v>
      </c>
      <c r="AU194" s="217" t="s">
        <v>84</v>
      </c>
      <c r="AY194" s="19" t="s">
        <v>132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82</v>
      </c>
      <c r="BK194" s="218">
        <f>ROUND(I194*H194,2)</f>
        <v>0</v>
      </c>
      <c r="BL194" s="19" t="s">
        <v>139</v>
      </c>
      <c r="BM194" s="217" t="s">
        <v>336</v>
      </c>
    </row>
    <row r="195" s="2" customFormat="1">
      <c r="A195" s="40"/>
      <c r="B195" s="41"/>
      <c r="C195" s="42"/>
      <c r="D195" s="219" t="s">
        <v>141</v>
      </c>
      <c r="E195" s="42"/>
      <c r="F195" s="220" t="s">
        <v>337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141</v>
      </c>
      <c r="AU195" s="19" t="s">
        <v>84</v>
      </c>
    </row>
    <row r="196" s="2" customFormat="1">
      <c r="A196" s="40"/>
      <c r="B196" s="41"/>
      <c r="C196" s="42"/>
      <c r="D196" s="226" t="s">
        <v>309</v>
      </c>
      <c r="E196" s="42"/>
      <c r="F196" s="257" t="s">
        <v>338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309</v>
      </c>
      <c r="AU196" s="19" t="s">
        <v>84</v>
      </c>
    </row>
    <row r="197" s="13" customFormat="1">
      <c r="A197" s="13"/>
      <c r="B197" s="224"/>
      <c r="C197" s="225"/>
      <c r="D197" s="226" t="s">
        <v>209</v>
      </c>
      <c r="E197" s="227" t="s">
        <v>28</v>
      </c>
      <c r="F197" s="228" t="s">
        <v>339</v>
      </c>
      <c r="G197" s="225"/>
      <c r="H197" s="229">
        <v>3140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209</v>
      </c>
      <c r="AU197" s="235" t="s">
        <v>84</v>
      </c>
      <c r="AV197" s="13" t="s">
        <v>84</v>
      </c>
      <c r="AW197" s="13" t="s">
        <v>35</v>
      </c>
      <c r="AX197" s="13" t="s">
        <v>74</v>
      </c>
      <c r="AY197" s="235" t="s">
        <v>132</v>
      </c>
    </row>
    <row r="198" s="14" customFormat="1">
      <c r="A198" s="14"/>
      <c r="B198" s="236"/>
      <c r="C198" s="237"/>
      <c r="D198" s="226" t="s">
        <v>209</v>
      </c>
      <c r="E198" s="238" t="s">
        <v>28</v>
      </c>
      <c r="F198" s="239" t="s">
        <v>211</v>
      </c>
      <c r="G198" s="237"/>
      <c r="H198" s="240">
        <v>3140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209</v>
      </c>
      <c r="AU198" s="246" t="s">
        <v>84</v>
      </c>
      <c r="AV198" s="14" t="s">
        <v>139</v>
      </c>
      <c r="AW198" s="14" t="s">
        <v>35</v>
      </c>
      <c r="AX198" s="14" t="s">
        <v>82</v>
      </c>
      <c r="AY198" s="246" t="s">
        <v>132</v>
      </c>
    </row>
    <row r="199" s="2" customFormat="1" ht="24.15" customHeight="1">
      <c r="A199" s="40"/>
      <c r="B199" s="41"/>
      <c r="C199" s="206" t="s">
        <v>340</v>
      </c>
      <c r="D199" s="206" t="s">
        <v>134</v>
      </c>
      <c r="E199" s="207" t="s">
        <v>341</v>
      </c>
      <c r="F199" s="208" t="s">
        <v>342</v>
      </c>
      <c r="G199" s="209" t="s">
        <v>169</v>
      </c>
      <c r="H199" s="210">
        <v>3140</v>
      </c>
      <c r="I199" s="211"/>
      <c r="J199" s="212">
        <f>ROUND(I199*H199,2)</f>
        <v>0</v>
      </c>
      <c r="K199" s="208" t="s">
        <v>138</v>
      </c>
      <c r="L199" s="46"/>
      <c r="M199" s="213" t="s">
        <v>28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139</v>
      </c>
      <c r="AT199" s="217" t="s">
        <v>134</v>
      </c>
      <c r="AU199" s="217" t="s">
        <v>84</v>
      </c>
      <c r="AY199" s="19" t="s">
        <v>132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139</v>
      </c>
      <c r="BM199" s="217" t="s">
        <v>343</v>
      </c>
    </row>
    <row r="200" s="2" customFormat="1">
      <c r="A200" s="40"/>
      <c r="B200" s="41"/>
      <c r="C200" s="42"/>
      <c r="D200" s="219" t="s">
        <v>141</v>
      </c>
      <c r="E200" s="42"/>
      <c r="F200" s="220" t="s">
        <v>344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141</v>
      </c>
      <c r="AU200" s="19" t="s">
        <v>84</v>
      </c>
    </row>
    <row r="201" s="2" customFormat="1">
      <c r="A201" s="40"/>
      <c r="B201" s="41"/>
      <c r="C201" s="42"/>
      <c r="D201" s="226" t="s">
        <v>309</v>
      </c>
      <c r="E201" s="42"/>
      <c r="F201" s="257" t="s">
        <v>338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309</v>
      </c>
      <c r="AU201" s="19" t="s">
        <v>84</v>
      </c>
    </row>
    <row r="202" s="13" customFormat="1">
      <c r="A202" s="13"/>
      <c r="B202" s="224"/>
      <c r="C202" s="225"/>
      <c r="D202" s="226" t="s">
        <v>209</v>
      </c>
      <c r="E202" s="227" t="s">
        <v>28</v>
      </c>
      <c r="F202" s="228" t="s">
        <v>339</v>
      </c>
      <c r="G202" s="225"/>
      <c r="H202" s="229">
        <v>3140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209</v>
      </c>
      <c r="AU202" s="235" t="s">
        <v>84</v>
      </c>
      <c r="AV202" s="13" t="s">
        <v>84</v>
      </c>
      <c r="AW202" s="13" t="s">
        <v>35</v>
      </c>
      <c r="AX202" s="13" t="s">
        <v>74</v>
      </c>
      <c r="AY202" s="235" t="s">
        <v>132</v>
      </c>
    </row>
    <row r="203" s="14" customFormat="1">
      <c r="A203" s="14"/>
      <c r="B203" s="236"/>
      <c r="C203" s="237"/>
      <c r="D203" s="226" t="s">
        <v>209</v>
      </c>
      <c r="E203" s="238" t="s">
        <v>28</v>
      </c>
      <c r="F203" s="239" t="s">
        <v>211</v>
      </c>
      <c r="G203" s="237"/>
      <c r="H203" s="240">
        <v>3140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209</v>
      </c>
      <c r="AU203" s="246" t="s">
        <v>84</v>
      </c>
      <c r="AV203" s="14" t="s">
        <v>139</v>
      </c>
      <c r="AW203" s="14" t="s">
        <v>35</v>
      </c>
      <c r="AX203" s="14" t="s">
        <v>82</v>
      </c>
      <c r="AY203" s="246" t="s">
        <v>132</v>
      </c>
    </row>
    <row r="204" s="2" customFormat="1" ht="24.15" customHeight="1">
      <c r="A204" s="40"/>
      <c r="B204" s="41"/>
      <c r="C204" s="206" t="s">
        <v>174</v>
      </c>
      <c r="D204" s="206" t="s">
        <v>134</v>
      </c>
      <c r="E204" s="207" t="s">
        <v>345</v>
      </c>
      <c r="F204" s="208" t="s">
        <v>346</v>
      </c>
      <c r="G204" s="209" t="s">
        <v>169</v>
      </c>
      <c r="H204" s="210">
        <v>3140</v>
      </c>
      <c r="I204" s="211"/>
      <c r="J204" s="212">
        <f>ROUND(I204*H204,2)</f>
        <v>0</v>
      </c>
      <c r="K204" s="208" t="s">
        <v>138</v>
      </c>
      <c r="L204" s="46"/>
      <c r="M204" s="213" t="s">
        <v>28</v>
      </c>
      <c r="N204" s="214" t="s">
        <v>45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139</v>
      </c>
      <c r="AT204" s="217" t="s">
        <v>134</v>
      </c>
      <c r="AU204" s="217" t="s">
        <v>84</v>
      </c>
      <c r="AY204" s="19" t="s">
        <v>132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139</v>
      </c>
      <c r="BM204" s="217" t="s">
        <v>347</v>
      </c>
    </row>
    <row r="205" s="2" customFormat="1">
      <c r="A205" s="40"/>
      <c r="B205" s="41"/>
      <c r="C205" s="42"/>
      <c r="D205" s="219" t="s">
        <v>141</v>
      </c>
      <c r="E205" s="42"/>
      <c r="F205" s="220" t="s">
        <v>348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141</v>
      </c>
      <c r="AU205" s="19" t="s">
        <v>84</v>
      </c>
    </row>
    <row r="206" s="2" customFormat="1">
      <c r="A206" s="40"/>
      <c r="B206" s="41"/>
      <c r="C206" s="42"/>
      <c r="D206" s="226" t="s">
        <v>309</v>
      </c>
      <c r="E206" s="42"/>
      <c r="F206" s="257" t="s">
        <v>338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309</v>
      </c>
      <c r="AU206" s="19" t="s">
        <v>84</v>
      </c>
    </row>
    <row r="207" s="13" customFormat="1">
      <c r="A207" s="13"/>
      <c r="B207" s="224"/>
      <c r="C207" s="225"/>
      <c r="D207" s="226" t="s">
        <v>209</v>
      </c>
      <c r="E207" s="227" t="s">
        <v>28</v>
      </c>
      <c r="F207" s="228" t="s">
        <v>339</v>
      </c>
      <c r="G207" s="225"/>
      <c r="H207" s="229">
        <v>3140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209</v>
      </c>
      <c r="AU207" s="235" t="s">
        <v>84</v>
      </c>
      <c r="AV207" s="13" t="s">
        <v>84</v>
      </c>
      <c r="AW207" s="13" t="s">
        <v>35</v>
      </c>
      <c r="AX207" s="13" t="s">
        <v>74</v>
      </c>
      <c r="AY207" s="235" t="s">
        <v>132</v>
      </c>
    </row>
    <row r="208" s="14" customFormat="1">
      <c r="A208" s="14"/>
      <c r="B208" s="236"/>
      <c r="C208" s="237"/>
      <c r="D208" s="226" t="s">
        <v>209</v>
      </c>
      <c r="E208" s="238" t="s">
        <v>28</v>
      </c>
      <c r="F208" s="239" t="s">
        <v>211</v>
      </c>
      <c r="G208" s="237"/>
      <c r="H208" s="240">
        <v>3140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209</v>
      </c>
      <c r="AU208" s="246" t="s">
        <v>84</v>
      </c>
      <c r="AV208" s="14" t="s">
        <v>139</v>
      </c>
      <c r="AW208" s="14" t="s">
        <v>35</v>
      </c>
      <c r="AX208" s="14" t="s">
        <v>82</v>
      </c>
      <c r="AY208" s="246" t="s">
        <v>132</v>
      </c>
    </row>
    <row r="209" s="2" customFormat="1" ht="21.75" customHeight="1">
      <c r="A209" s="40"/>
      <c r="B209" s="41"/>
      <c r="C209" s="206" t="s">
        <v>349</v>
      </c>
      <c r="D209" s="206" t="s">
        <v>134</v>
      </c>
      <c r="E209" s="207" t="s">
        <v>350</v>
      </c>
      <c r="F209" s="208" t="s">
        <v>351</v>
      </c>
      <c r="G209" s="209" t="s">
        <v>169</v>
      </c>
      <c r="H209" s="210">
        <v>100</v>
      </c>
      <c r="I209" s="211"/>
      <c r="J209" s="212">
        <f>ROUND(I209*H209,2)</f>
        <v>0</v>
      </c>
      <c r="K209" s="208" t="s">
        <v>138</v>
      </c>
      <c r="L209" s="46"/>
      <c r="M209" s="213" t="s">
        <v>28</v>
      </c>
      <c r="N209" s="214" t="s">
        <v>45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139</v>
      </c>
      <c r="AT209" s="217" t="s">
        <v>134</v>
      </c>
      <c r="AU209" s="217" t="s">
        <v>84</v>
      </c>
      <c r="AY209" s="19" t="s">
        <v>132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82</v>
      </c>
      <c r="BK209" s="218">
        <f>ROUND(I209*H209,2)</f>
        <v>0</v>
      </c>
      <c r="BL209" s="19" t="s">
        <v>139</v>
      </c>
      <c r="BM209" s="217" t="s">
        <v>352</v>
      </c>
    </row>
    <row r="210" s="2" customFormat="1">
      <c r="A210" s="40"/>
      <c r="B210" s="41"/>
      <c r="C210" s="42"/>
      <c r="D210" s="219" t="s">
        <v>141</v>
      </c>
      <c r="E210" s="42"/>
      <c r="F210" s="220" t="s">
        <v>353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141</v>
      </c>
      <c r="AU210" s="19" t="s">
        <v>84</v>
      </c>
    </row>
    <row r="211" s="2" customFormat="1" ht="21.75" customHeight="1">
      <c r="A211" s="40"/>
      <c r="B211" s="41"/>
      <c r="C211" s="206" t="s">
        <v>179</v>
      </c>
      <c r="D211" s="206" t="s">
        <v>134</v>
      </c>
      <c r="E211" s="207" t="s">
        <v>354</v>
      </c>
      <c r="F211" s="208" t="s">
        <v>355</v>
      </c>
      <c r="G211" s="209" t="s">
        <v>169</v>
      </c>
      <c r="H211" s="210">
        <v>250</v>
      </c>
      <c r="I211" s="211"/>
      <c r="J211" s="212">
        <f>ROUND(I211*H211,2)</f>
        <v>0</v>
      </c>
      <c r="K211" s="208" t="s">
        <v>138</v>
      </c>
      <c r="L211" s="46"/>
      <c r="M211" s="213" t="s">
        <v>28</v>
      </c>
      <c r="N211" s="214" t="s">
        <v>45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139</v>
      </c>
      <c r="AT211" s="217" t="s">
        <v>134</v>
      </c>
      <c r="AU211" s="217" t="s">
        <v>84</v>
      </c>
      <c r="AY211" s="19" t="s">
        <v>132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82</v>
      </c>
      <c r="BK211" s="218">
        <f>ROUND(I211*H211,2)</f>
        <v>0</v>
      </c>
      <c r="BL211" s="19" t="s">
        <v>139</v>
      </c>
      <c r="BM211" s="217" t="s">
        <v>356</v>
      </c>
    </row>
    <row r="212" s="2" customFormat="1">
      <c r="A212" s="40"/>
      <c r="B212" s="41"/>
      <c r="C212" s="42"/>
      <c r="D212" s="219" t="s">
        <v>141</v>
      </c>
      <c r="E212" s="42"/>
      <c r="F212" s="220" t="s">
        <v>357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141</v>
      </c>
      <c r="AU212" s="19" t="s">
        <v>84</v>
      </c>
    </row>
    <row r="213" s="2" customFormat="1">
      <c r="A213" s="40"/>
      <c r="B213" s="41"/>
      <c r="C213" s="42"/>
      <c r="D213" s="226" t="s">
        <v>309</v>
      </c>
      <c r="E213" s="42"/>
      <c r="F213" s="257" t="s">
        <v>358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309</v>
      </c>
      <c r="AU213" s="19" t="s">
        <v>84</v>
      </c>
    </row>
    <row r="214" s="2" customFormat="1" ht="21.75" customHeight="1">
      <c r="A214" s="40"/>
      <c r="B214" s="41"/>
      <c r="C214" s="206" t="s">
        <v>359</v>
      </c>
      <c r="D214" s="206" t="s">
        <v>134</v>
      </c>
      <c r="E214" s="207" t="s">
        <v>360</v>
      </c>
      <c r="F214" s="208" t="s">
        <v>361</v>
      </c>
      <c r="G214" s="209" t="s">
        <v>169</v>
      </c>
      <c r="H214" s="210">
        <v>110</v>
      </c>
      <c r="I214" s="211"/>
      <c r="J214" s="212">
        <f>ROUND(I214*H214,2)</f>
        <v>0</v>
      </c>
      <c r="K214" s="208" t="s">
        <v>138</v>
      </c>
      <c r="L214" s="46"/>
      <c r="M214" s="213" t="s">
        <v>28</v>
      </c>
      <c r="N214" s="214" t="s">
        <v>45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139</v>
      </c>
      <c r="AT214" s="217" t="s">
        <v>134</v>
      </c>
      <c r="AU214" s="217" t="s">
        <v>84</v>
      </c>
      <c r="AY214" s="19" t="s">
        <v>132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82</v>
      </c>
      <c r="BK214" s="218">
        <f>ROUND(I214*H214,2)</f>
        <v>0</v>
      </c>
      <c r="BL214" s="19" t="s">
        <v>139</v>
      </c>
      <c r="BM214" s="217" t="s">
        <v>362</v>
      </c>
    </row>
    <row r="215" s="2" customFormat="1">
      <c r="A215" s="40"/>
      <c r="B215" s="41"/>
      <c r="C215" s="42"/>
      <c r="D215" s="219" t="s">
        <v>141</v>
      </c>
      <c r="E215" s="42"/>
      <c r="F215" s="220" t="s">
        <v>363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141</v>
      </c>
      <c r="AU215" s="19" t="s">
        <v>84</v>
      </c>
    </row>
    <row r="216" s="2" customFormat="1">
      <c r="A216" s="40"/>
      <c r="B216" s="41"/>
      <c r="C216" s="42"/>
      <c r="D216" s="226" t="s">
        <v>309</v>
      </c>
      <c r="E216" s="42"/>
      <c r="F216" s="257" t="s">
        <v>364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309</v>
      </c>
      <c r="AU216" s="19" t="s">
        <v>84</v>
      </c>
    </row>
    <row r="217" s="2" customFormat="1" ht="16.5" customHeight="1">
      <c r="A217" s="40"/>
      <c r="B217" s="41"/>
      <c r="C217" s="206" t="s">
        <v>183</v>
      </c>
      <c r="D217" s="206" t="s">
        <v>134</v>
      </c>
      <c r="E217" s="207" t="s">
        <v>365</v>
      </c>
      <c r="F217" s="208" t="s">
        <v>366</v>
      </c>
      <c r="G217" s="209" t="s">
        <v>169</v>
      </c>
      <c r="H217" s="210">
        <v>110</v>
      </c>
      <c r="I217" s="211"/>
      <c r="J217" s="212">
        <f>ROUND(I217*H217,2)</f>
        <v>0</v>
      </c>
      <c r="K217" s="208" t="s">
        <v>138</v>
      </c>
      <c r="L217" s="46"/>
      <c r="M217" s="213" t="s">
        <v>28</v>
      </c>
      <c r="N217" s="214" t="s">
        <v>45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139</v>
      </c>
      <c r="AT217" s="217" t="s">
        <v>134</v>
      </c>
      <c r="AU217" s="217" t="s">
        <v>84</v>
      </c>
      <c r="AY217" s="19" t="s">
        <v>132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82</v>
      </c>
      <c r="BK217" s="218">
        <f>ROUND(I217*H217,2)</f>
        <v>0</v>
      </c>
      <c r="BL217" s="19" t="s">
        <v>139</v>
      </c>
      <c r="BM217" s="217" t="s">
        <v>367</v>
      </c>
    </row>
    <row r="218" s="2" customFormat="1">
      <c r="A218" s="40"/>
      <c r="B218" s="41"/>
      <c r="C218" s="42"/>
      <c r="D218" s="219" t="s">
        <v>141</v>
      </c>
      <c r="E218" s="42"/>
      <c r="F218" s="220" t="s">
        <v>368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141</v>
      </c>
      <c r="AU218" s="19" t="s">
        <v>84</v>
      </c>
    </row>
    <row r="219" s="2" customFormat="1">
      <c r="A219" s="40"/>
      <c r="B219" s="41"/>
      <c r="C219" s="42"/>
      <c r="D219" s="226" t="s">
        <v>309</v>
      </c>
      <c r="E219" s="42"/>
      <c r="F219" s="257" t="s">
        <v>369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309</v>
      </c>
      <c r="AU219" s="19" t="s">
        <v>84</v>
      </c>
    </row>
    <row r="220" s="2" customFormat="1" ht="24.15" customHeight="1">
      <c r="A220" s="40"/>
      <c r="B220" s="41"/>
      <c r="C220" s="206" t="s">
        <v>370</v>
      </c>
      <c r="D220" s="206" t="s">
        <v>134</v>
      </c>
      <c r="E220" s="207" t="s">
        <v>371</v>
      </c>
      <c r="F220" s="208" t="s">
        <v>372</v>
      </c>
      <c r="G220" s="209" t="s">
        <v>169</v>
      </c>
      <c r="H220" s="210">
        <v>1890</v>
      </c>
      <c r="I220" s="211"/>
      <c r="J220" s="212">
        <f>ROUND(I220*H220,2)</f>
        <v>0</v>
      </c>
      <c r="K220" s="208" t="s">
        <v>138</v>
      </c>
      <c r="L220" s="46"/>
      <c r="M220" s="213" t="s">
        <v>28</v>
      </c>
      <c r="N220" s="214" t="s">
        <v>45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139</v>
      </c>
      <c r="AT220" s="217" t="s">
        <v>134</v>
      </c>
      <c r="AU220" s="217" t="s">
        <v>84</v>
      </c>
      <c r="AY220" s="19" t="s">
        <v>132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82</v>
      </c>
      <c r="BK220" s="218">
        <f>ROUND(I220*H220,2)</f>
        <v>0</v>
      </c>
      <c r="BL220" s="19" t="s">
        <v>139</v>
      </c>
      <c r="BM220" s="217" t="s">
        <v>373</v>
      </c>
    </row>
    <row r="221" s="2" customFormat="1">
      <c r="A221" s="40"/>
      <c r="B221" s="41"/>
      <c r="C221" s="42"/>
      <c r="D221" s="219" t="s">
        <v>141</v>
      </c>
      <c r="E221" s="42"/>
      <c r="F221" s="220" t="s">
        <v>374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141</v>
      </c>
      <c r="AU221" s="19" t="s">
        <v>84</v>
      </c>
    </row>
    <row r="222" s="2" customFormat="1">
      <c r="A222" s="40"/>
      <c r="B222" s="41"/>
      <c r="C222" s="42"/>
      <c r="D222" s="226" t="s">
        <v>309</v>
      </c>
      <c r="E222" s="42"/>
      <c r="F222" s="257" t="s">
        <v>375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309</v>
      </c>
      <c r="AU222" s="19" t="s">
        <v>84</v>
      </c>
    </row>
    <row r="223" s="13" customFormat="1">
      <c r="A223" s="13"/>
      <c r="B223" s="224"/>
      <c r="C223" s="225"/>
      <c r="D223" s="226" t="s">
        <v>209</v>
      </c>
      <c r="E223" s="227" t="s">
        <v>28</v>
      </c>
      <c r="F223" s="228" t="s">
        <v>376</v>
      </c>
      <c r="G223" s="225"/>
      <c r="H223" s="229">
        <v>1890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209</v>
      </c>
      <c r="AU223" s="235" t="s">
        <v>84</v>
      </c>
      <c r="AV223" s="13" t="s">
        <v>84</v>
      </c>
      <c r="AW223" s="13" t="s">
        <v>35</v>
      </c>
      <c r="AX223" s="13" t="s">
        <v>74</v>
      </c>
      <c r="AY223" s="235" t="s">
        <v>132</v>
      </c>
    </row>
    <row r="224" s="14" customFormat="1">
      <c r="A224" s="14"/>
      <c r="B224" s="236"/>
      <c r="C224" s="237"/>
      <c r="D224" s="226" t="s">
        <v>209</v>
      </c>
      <c r="E224" s="238" t="s">
        <v>28</v>
      </c>
      <c r="F224" s="239" t="s">
        <v>211</v>
      </c>
      <c r="G224" s="237"/>
      <c r="H224" s="240">
        <v>1890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209</v>
      </c>
      <c r="AU224" s="246" t="s">
        <v>84</v>
      </c>
      <c r="AV224" s="14" t="s">
        <v>139</v>
      </c>
      <c r="AW224" s="14" t="s">
        <v>35</v>
      </c>
      <c r="AX224" s="14" t="s">
        <v>82</v>
      </c>
      <c r="AY224" s="246" t="s">
        <v>132</v>
      </c>
    </row>
    <row r="225" s="2" customFormat="1" ht="24.15" customHeight="1">
      <c r="A225" s="40"/>
      <c r="B225" s="41"/>
      <c r="C225" s="206" t="s">
        <v>188</v>
      </c>
      <c r="D225" s="206" t="s">
        <v>134</v>
      </c>
      <c r="E225" s="207" t="s">
        <v>377</v>
      </c>
      <c r="F225" s="208" t="s">
        <v>378</v>
      </c>
      <c r="G225" s="209" t="s">
        <v>169</v>
      </c>
      <c r="H225" s="210">
        <v>1890</v>
      </c>
      <c r="I225" s="211"/>
      <c r="J225" s="212">
        <f>ROUND(I225*H225,2)</f>
        <v>0</v>
      </c>
      <c r="K225" s="208" t="s">
        <v>138</v>
      </c>
      <c r="L225" s="46"/>
      <c r="M225" s="213" t="s">
        <v>28</v>
      </c>
      <c r="N225" s="214" t="s">
        <v>45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139</v>
      </c>
      <c r="AT225" s="217" t="s">
        <v>134</v>
      </c>
      <c r="AU225" s="217" t="s">
        <v>84</v>
      </c>
      <c r="AY225" s="19" t="s">
        <v>132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82</v>
      </c>
      <c r="BK225" s="218">
        <f>ROUND(I225*H225,2)</f>
        <v>0</v>
      </c>
      <c r="BL225" s="19" t="s">
        <v>139</v>
      </c>
      <c r="BM225" s="217" t="s">
        <v>379</v>
      </c>
    </row>
    <row r="226" s="2" customFormat="1">
      <c r="A226" s="40"/>
      <c r="B226" s="41"/>
      <c r="C226" s="42"/>
      <c r="D226" s="219" t="s">
        <v>141</v>
      </c>
      <c r="E226" s="42"/>
      <c r="F226" s="220" t="s">
        <v>380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141</v>
      </c>
      <c r="AU226" s="19" t="s">
        <v>84</v>
      </c>
    </row>
    <row r="227" s="2" customFormat="1">
      <c r="A227" s="40"/>
      <c r="B227" s="41"/>
      <c r="C227" s="42"/>
      <c r="D227" s="226" t="s">
        <v>309</v>
      </c>
      <c r="E227" s="42"/>
      <c r="F227" s="257" t="s">
        <v>375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309</v>
      </c>
      <c r="AU227" s="19" t="s">
        <v>84</v>
      </c>
    </row>
    <row r="228" s="13" customFormat="1">
      <c r="A228" s="13"/>
      <c r="B228" s="224"/>
      <c r="C228" s="225"/>
      <c r="D228" s="226" t="s">
        <v>209</v>
      </c>
      <c r="E228" s="227" t="s">
        <v>28</v>
      </c>
      <c r="F228" s="228" t="s">
        <v>376</v>
      </c>
      <c r="G228" s="225"/>
      <c r="H228" s="229">
        <v>1890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209</v>
      </c>
      <c r="AU228" s="235" t="s">
        <v>84</v>
      </c>
      <c r="AV228" s="13" t="s">
        <v>84</v>
      </c>
      <c r="AW228" s="13" t="s">
        <v>35</v>
      </c>
      <c r="AX228" s="13" t="s">
        <v>74</v>
      </c>
      <c r="AY228" s="235" t="s">
        <v>132</v>
      </c>
    </row>
    <row r="229" s="14" customFormat="1">
      <c r="A229" s="14"/>
      <c r="B229" s="236"/>
      <c r="C229" s="237"/>
      <c r="D229" s="226" t="s">
        <v>209</v>
      </c>
      <c r="E229" s="238" t="s">
        <v>28</v>
      </c>
      <c r="F229" s="239" t="s">
        <v>211</v>
      </c>
      <c r="G229" s="237"/>
      <c r="H229" s="240">
        <v>1890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209</v>
      </c>
      <c r="AU229" s="246" t="s">
        <v>84</v>
      </c>
      <c r="AV229" s="14" t="s">
        <v>139</v>
      </c>
      <c r="AW229" s="14" t="s">
        <v>35</v>
      </c>
      <c r="AX229" s="14" t="s">
        <v>82</v>
      </c>
      <c r="AY229" s="246" t="s">
        <v>132</v>
      </c>
    </row>
    <row r="230" s="2" customFormat="1" ht="24.15" customHeight="1">
      <c r="A230" s="40"/>
      <c r="B230" s="41"/>
      <c r="C230" s="206" t="s">
        <v>381</v>
      </c>
      <c r="D230" s="206" t="s">
        <v>134</v>
      </c>
      <c r="E230" s="207" t="s">
        <v>382</v>
      </c>
      <c r="F230" s="208" t="s">
        <v>383</v>
      </c>
      <c r="G230" s="209" t="s">
        <v>169</v>
      </c>
      <c r="H230" s="210">
        <v>1470</v>
      </c>
      <c r="I230" s="211"/>
      <c r="J230" s="212">
        <f>ROUND(I230*H230,2)</f>
        <v>0</v>
      </c>
      <c r="K230" s="208" t="s">
        <v>138</v>
      </c>
      <c r="L230" s="46"/>
      <c r="M230" s="213" t="s">
        <v>28</v>
      </c>
      <c r="N230" s="214" t="s">
        <v>45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139</v>
      </c>
      <c r="AT230" s="217" t="s">
        <v>134</v>
      </c>
      <c r="AU230" s="217" t="s">
        <v>84</v>
      </c>
      <c r="AY230" s="19" t="s">
        <v>132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82</v>
      </c>
      <c r="BK230" s="218">
        <f>ROUND(I230*H230,2)</f>
        <v>0</v>
      </c>
      <c r="BL230" s="19" t="s">
        <v>139</v>
      </c>
      <c r="BM230" s="217" t="s">
        <v>384</v>
      </c>
    </row>
    <row r="231" s="2" customFormat="1">
      <c r="A231" s="40"/>
      <c r="B231" s="41"/>
      <c r="C231" s="42"/>
      <c r="D231" s="219" t="s">
        <v>141</v>
      </c>
      <c r="E231" s="42"/>
      <c r="F231" s="220" t="s">
        <v>385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141</v>
      </c>
      <c r="AU231" s="19" t="s">
        <v>84</v>
      </c>
    </row>
    <row r="232" s="2" customFormat="1">
      <c r="A232" s="40"/>
      <c r="B232" s="41"/>
      <c r="C232" s="42"/>
      <c r="D232" s="226" t="s">
        <v>309</v>
      </c>
      <c r="E232" s="42"/>
      <c r="F232" s="257" t="s">
        <v>386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309</v>
      </c>
      <c r="AU232" s="19" t="s">
        <v>84</v>
      </c>
    </row>
    <row r="233" s="2" customFormat="1" ht="16.5" customHeight="1">
      <c r="A233" s="40"/>
      <c r="B233" s="41"/>
      <c r="C233" s="206" t="s">
        <v>193</v>
      </c>
      <c r="D233" s="206" t="s">
        <v>134</v>
      </c>
      <c r="E233" s="207" t="s">
        <v>387</v>
      </c>
      <c r="F233" s="208" t="s">
        <v>388</v>
      </c>
      <c r="G233" s="209" t="s">
        <v>192</v>
      </c>
      <c r="H233" s="210">
        <v>950</v>
      </c>
      <c r="I233" s="211"/>
      <c r="J233" s="212">
        <f>ROUND(I233*H233,2)</f>
        <v>0</v>
      </c>
      <c r="K233" s="208" t="s">
        <v>138</v>
      </c>
      <c r="L233" s="46"/>
      <c r="M233" s="213" t="s">
        <v>28</v>
      </c>
      <c r="N233" s="214" t="s">
        <v>45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139</v>
      </c>
      <c r="AT233" s="217" t="s">
        <v>134</v>
      </c>
      <c r="AU233" s="217" t="s">
        <v>84</v>
      </c>
      <c r="AY233" s="19" t="s">
        <v>132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139</v>
      </c>
      <c r="BM233" s="217" t="s">
        <v>389</v>
      </c>
    </row>
    <row r="234" s="2" customFormat="1">
      <c r="A234" s="40"/>
      <c r="B234" s="41"/>
      <c r="C234" s="42"/>
      <c r="D234" s="219" t="s">
        <v>141</v>
      </c>
      <c r="E234" s="42"/>
      <c r="F234" s="220" t="s">
        <v>390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141</v>
      </c>
      <c r="AU234" s="19" t="s">
        <v>84</v>
      </c>
    </row>
    <row r="235" s="2" customFormat="1">
      <c r="A235" s="40"/>
      <c r="B235" s="41"/>
      <c r="C235" s="42"/>
      <c r="D235" s="226" t="s">
        <v>309</v>
      </c>
      <c r="E235" s="42"/>
      <c r="F235" s="257" t="s">
        <v>386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309</v>
      </c>
      <c r="AU235" s="19" t="s">
        <v>84</v>
      </c>
    </row>
    <row r="236" s="2" customFormat="1" ht="16.5" customHeight="1">
      <c r="A236" s="40"/>
      <c r="B236" s="41"/>
      <c r="C236" s="247" t="s">
        <v>391</v>
      </c>
      <c r="D236" s="247" t="s">
        <v>249</v>
      </c>
      <c r="E236" s="248" t="s">
        <v>392</v>
      </c>
      <c r="F236" s="249" t="s">
        <v>393</v>
      </c>
      <c r="G236" s="250" t="s">
        <v>192</v>
      </c>
      <c r="H236" s="251">
        <v>950</v>
      </c>
      <c r="I236" s="252"/>
      <c r="J236" s="253">
        <f>ROUND(I236*H236,2)</f>
        <v>0</v>
      </c>
      <c r="K236" s="249" t="s">
        <v>138</v>
      </c>
      <c r="L236" s="254"/>
      <c r="M236" s="255" t="s">
        <v>28</v>
      </c>
      <c r="N236" s="256" t="s">
        <v>45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140</v>
      </c>
      <c r="AT236" s="217" t="s">
        <v>249</v>
      </c>
      <c r="AU236" s="217" t="s">
        <v>84</v>
      </c>
      <c r="AY236" s="19" t="s">
        <v>132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82</v>
      </c>
      <c r="BK236" s="218">
        <f>ROUND(I236*H236,2)</f>
        <v>0</v>
      </c>
      <c r="BL236" s="19" t="s">
        <v>139</v>
      </c>
      <c r="BM236" s="217" t="s">
        <v>394</v>
      </c>
    </row>
    <row r="237" s="2" customFormat="1" ht="24.15" customHeight="1">
      <c r="A237" s="40"/>
      <c r="B237" s="41"/>
      <c r="C237" s="206" t="s">
        <v>198</v>
      </c>
      <c r="D237" s="206" t="s">
        <v>134</v>
      </c>
      <c r="E237" s="207" t="s">
        <v>395</v>
      </c>
      <c r="F237" s="208" t="s">
        <v>396</v>
      </c>
      <c r="G237" s="209" t="s">
        <v>169</v>
      </c>
      <c r="H237" s="210">
        <v>560</v>
      </c>
      <c r="I237" s="211"/>
      <c r="J237" s="212">
        <f>ROUND(I237*H237,2)</f>
        <v>0</v>
      </c>
      <c r="K237" s="208" t="s">
        <v>138</v>
      </c>
      <c r="L237" s="46"/>
      <c r="M237" s="213" t="s">
        <v>28</v>
      </c>
      <c r="N237" s="214" t="s">
        <v>45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139</v>
      </c>
      <c r="AT237" s="217" t="s">
        <v>134</v>
      </c>
      <c r="AU237" s="217" t="s">
        <v>84</v>
      </c>
      <c r="AY237" s="19" t="s">
        <v>132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139</v>
      </c>
      <c r="BM237" s="217" t="s">
        <v>397</v>
      </c>
    </row>
    <row r="238" s="2" customFormat="1">
      <c r="A238" s="40"/>
      <c r="B238" s="41"/>
      <c r="C238" s="42"/>
      <c r="D238" s="219" t="s">
        <v>141</v>
      </c>
      <c r="E238" s="42"/>
      <c r="F238" s="220" t="s">
        <v>398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141</v>
      </c>
      <c r="AU238" s="19" t="s">
        <v>84</v>
      </c>
    </row>
    <row r="239" s="2" customFormat="1">
      <c r="A239" s="40"/>
      <c r="B239" s="41"/>
      <c r="C239" s="42"/>
      <c r="D239" s="226" t="s">
        <v>309</v>
      </c>
      <c r="E239" s="42"/>
      <c r="F239" s="257" t="s">
        <v>399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309</v>
      </c>
      <c r="AU239" s="19" t="s">
        <v>84</v>
      </c>
    </row>
    <row r="240" s="2" customFormat="1" ht="21.75" customHeight="1">
      <c r="A240" s="40"/>
      <c r="B240" s="41"/>
      <c r="C240" s="206" t="s">
        <v>400</v>
      </c>
      <c r="D240" s="206" t="s">
        <v>134</v>
      </c>
      <c r="E240" s="207" t="s">
        <v>401</v>
      </c>
      <c r="F240" s="208" t="s">
        <v>402</v>
      </c>
      <c r="G240" s="209" t="s">
        <v>192</v>
      </c>
      <c r="H240" s="210">
        <v>175</v>
      </c>
      <c r="I240" s="211"/>
      <c r="J240" s="212">
        <f>ROUND(I240*H240,2)</f>
        <v>0</v>
      </c>
      <c r="K240" s="208" t="s">
        <v>138</v>
      </c>
      <c r="L240" s="46"/>
      <c r="M240" s="213" t="s">
        <v>28</v>
      </c>
      <c r="N240" s="214" t="s">
        <v>45</v>
      </c>
      <c r="O240" s="86"/>
      <c r="P240" s="215">
        <f>O240*H240</f>
        <v>0</v>
      </c>
      <c r="Q240" s="215">
        <v>0.00031</v>
      </c>
      <c r="R240" s="215">
        <f>Q240*H240</f>
        <v>0.05425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139</v>
      </c>
      <c r="AT240" s="217" t="s">
        <v>134</v>
      </c>
      <c r="AU240" s="217" t="s">
        <v>84</v>
      </c>
      <c r="AY240" s="19" t="s">
        <v>132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82</v>
      </c>
      <c r="BK240" s="218">
        <f>ROUND(I240*H240,2)</f>
        <v>0</v>
      </c>
      <c r="BL240" s="19" t="s">
        <v>139</v>
      </c>
      <c r="BM240" s="217" t="s">
        <v>403</v>
      </c>
    </row>
    <row r="241" s="2" customFormat="1">
      <c r="A241" s="40"/>
      <c r="B241" s="41"/>
      <c r="C241" s="42"/>
      <c r="D241" s="219" t="s">
        <v>141</v>
      </c>
      <c r="E241" s="42"/>
      <c r="F241" s="220" t="s">
        <v>404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141</v>
      </c>
      <c r="AU241" s="19" t="s">
        <v>84</v>
      </c>
    </row>
    <row r="242" s="2" customFormat="1" ht="24.15" customHeight="1">
      <c r="A242" s="40"/>
      <c r="B242" s="41"/>
      <c r="C242" s="206" t="s">
        <v>203</v>
      </c>
      <c r="D242" s="206" t="s">
        <v>134</v>
      </c>
      <c r="E242" s="207" t="s">
        <v>405</v>
      </c>
      <c r="F242" s="208" t="s">
        <v>406</v>
      </c>
      <c r="G242" s="209" t="s">
        <v>169</v>
      </c>
      <c r="H242" s="210">
        <v>1100</v>
      </c>
      <c r="I242" s="211"/>
      <c r="J242" s="212">
        <f>ROUND(I242*H242,2)</f>
        <v>0</v>
      </c>
      <c r="K242" s="208" t="s">
        <v>138</v>
      </c>
      <c r="L242" s="46"/>
      <c r="M242" s="213" t="s">
        <v>28</v>
      </c>
      <c r="N242" s="214" t="s">
        <v>45</v>
      </c>
      <c r="O242" s="86"/>
      <c r="P242" s="215">
        <f>O242*H242</f>
        <v>0</v>
      </c>
      <c r="Q242" s="215">
        <v>0.031890000000000002</v>
      </c>
      <c r="R242" s="215">
        <f>Q242*H242</f>
        <v>35.079000000000001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139</v>
      </c>
      <c r="AT242" s="217" t="s">
        <v>134</v>
      </c>
      <c r="AU242" s="217" t="s">
        <v>84</v>
      </c>
      <c r="AY242" s="19" t="s">
        <v>132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82</v>
      </c>
      <c r="BK242" s="218">
        <f>ROUND(I242*H242,2)</f>
        <v>0</v>
      </c>
      <c r="BL242" s="19" t="s">
        <v>139</v>
      </c>
      <c r="BM242" s="217" t="s">
        <v>407</v>
      </c>
    </row>
    <row r="243" s="2" customFormat="1">
      <c r="A243" s="40"/>
      <c r="B243" s="41"/>
      <c r="C243" s="42"/>
      <c r="D243" s="219" t="s">
        <v>141</v>
      </c>
      <c r="E243" s="42"/>
      <c r="F243" s="220" t="s">
        <v>408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141</v>
      </c>
      <c r="AU243" s="19" t="s">
        <v>84</v>
      </c>
    </row>
    <row r="244" s="2" customFormat="1" ht="16.5" customHeight="1">
      <c r="A244" s="40"/>
      <c r="B244" s="41"/>
      <c r="C244" s="206" t="s">
        <v>409</v>
      </c>
      <c r="D244" s="206" t="s">
        <v>134</v>
      </c>
      <c r="E244" s="207" t="s">
        <v>410</v>
      </c>
      <c r="F244" s="208" t="s">
        <v>411</v>
      </c>
      <c r="G244" s="209" t="s">
        <v>169</v>
      </c>
      <c r="H244" s="210">
        <v>1100</v>
      </c>
      <c r="I244" s="211"/>
      <c r="J244" s="212">
        <f>ROUND(I244*H244,2)</f>
        <v>0</v>
      </c>
      <c r="K244" s="208" t="s">
        <v>138</v>
      </c>
      <c r="L244" s="46"/>
      <c r="M244" s="213" t="s">
        <v>28</v>
      </c>
      <c r="N244" s="214" t="s">
        <v>45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139</v>
      </c>
      <c r="AT244" s="217" t="s">
        <v>134</v>
      </c>
      <c r="AU244" s="217" t="s">
        <v>84</v>
      </c>
      <c r="AY244" s="19" t="s">
        <v>132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139</v>
      </c>
      <c r="BM244" s="217" t="s">
        <v>412</v>
      </c>
    </row>
    <row r="245" s="2" customFormat="1">
      <c r="A245" s="40"/>
      <c r="B245" s="41"/>
      <c r="C245" s="42"/>
      <c r="D245" s="219" t="s">
        <v>141</v>
      </c>
      <c r="E245" s="42"/>
      <c r="F245" s="220" t="s">
        <v>413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141</v>
      </c>
      <c r="AU245" s="19" t="s">
        <v>84</v>
      </c>
    </row>
    <row r="246" s="2" customFormat="1" ht="16.5" customHeight="1">
      <c r="A246" s="40"/>
      <c r="B246" s="41"/>
      <c r="C246" s="206" t="s">
        <v>207</v>
      </c>
      <c r="D246" s="206" t="s">
        <v>134</v>
      </c>
      <c r="E246" s="207" t="s">
        <v>414</v>
      </c>
      <c r="F246" s="208" t="s">
        <v>415</v>
      </c>
      <c r="G246" s="209" t="s">
        <v>192</v>
      </c>
      <c r="H246" s="210">
        <v>295</v>
      </c>
      <c r="I246" s="211"/>
      <c r="J246" s="212">
        <f>ROUND(I246*H246,2)</f>
        <v>0</v>
      </c>
      <c r="K246" s="208" t="s">
        <v>138</v>
      </c>
      <c r="L246" s="46"/>
      <c r="M246" s="213" t="s">
        <v>28</v>
      </c>
      <c r="N246" s="214" t="s">
        <v>45</v>
      </c>
      <c r="O246" s="86"/>
      <c r="P246" s="215">
        <f>O246*H246</f>
        <v>0</v>
      </c>
      <c r="Q246" s="215">
        <v>0.00060999999999999997</v>
      </c>
      <c r="R246" s="215">
        <f>Q246*H246</f>
        <v>0.17995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139</v>
      </c>
      <c r="AT246" s="217" t="s">
        <v>134</v>
      </c>
      <c r="AU246" s="217" t="s">
        <v>84</v>
      </c>
      <c r="AY246" s="19" t="s">
        <v>132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82</v>
      </c>
      <c r="BK246" s="218">
        <f>ROUND(I246*H246,2)</f>
        <v>0</v>
      </c>
      <c r="BL246" s="19" t="s">
        <v>139</v>
      </c>
      <c r="BM246" s="217" t="s">
        <v>416</v>
      </c>
    </row>
    <row r="247" s="2" customFormat="1">
      <c r="A247" s="40"/>
      <c r="B247" s="41"/>
      <c r="C247" s="42"/>
      <c r="D247" s="219" t="s">
        <v>141</v>
      </c>
      <c r="E247" s="42"/>
      <c r="F247" s="220" t="s">
        <v>417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141</v>
      </c>
      <c r="AU247" s="19" t="s">
        <v>84</v>
      </c>
    </row>
    <row r="248" s="2" customFormat="1" ht="44.25" customHeight="1">
      <c r="A248" s="40"/>
      <c r="B248" s="41"/>
      <c r="C248" s="206" t="s">
        <v>418</v>
      </c>
      <c r="D248" s="206" t="s">
        <v>134</v>
      </c>
      <c r="E248" s="207" t="s">
        <v>419</v>
      </c>
      <c r="F248" s="208" t="s">
        <v>420</v>
      </c>
      <c r="G248" s="209" t="s">
        <v>169</v>
      </c>
      <c r="H248" s="210">
        <v>250</v>
      </c>
      <c r="I248" s="211"/>
      <c r="J248" s="212">
        <f>ROUND(I248*H248,2)</f>
        <v>0</v>
      </c>
      <c r="K248" s="208" t="s">
        <v>138</v>
      </c>
      <c r="L248" s="46"/>
      <c r="M248" s="213" t="s">
        <v>28</v>
      </c>
      <c r="N248" s="214" t="s">
        <v>45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139</v>
      </c>
      <c r="AT248" s="217" t="s">
        <v>134</v>
      </c>
      <c r="AU248" s="217" t="s">
        <v>84</v>
      </c>
      <c r="AY248" s="19" t="s">
        <v>132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139</v>
      </c>
      <c r="BM248" s="217" t="s">
        <v>421</v>
      </c>
    </row>
    <row r="249" s="2" customFormat="1">
      <c r="A249" s="40"/>
      <c r="B249" s="41"/>
      <c r="C249" s="42"/>
      <c r="D249" s="219" t="s">
        <v>141</v>
      </c>
      <c r="E249" s="42"/>
      <c r="F249" s="220" t="s">
        <v>422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141</v>
      </c>
      <c r="AU249" s="19" t="s">
        <v>84</v>
      </c>
    </row>
    <row r="250" s="2" customFormat="1" ht="16.5" customHeight="1">
      <c r="A250" s="40"/>
      <c r="B250" s="41"/>
      <c r="C250" s="247" t="s">
        <v>215</v>
      </c>
      <c r="D250" s="247" t="s">
        <v>249</v>
      </c>
      <c r="E250" s="248" t="s">
        <v>423</v>
      </c>
      <c r="F250" s="249" t="s">
        <v>424</v>
      </c>
      <c r="G250" s="250" t="s">
        <v>169</v>
      </c>
      <c r="H250" s="251">
        <v>250</v>
      </c>
      <c r="I250" s="252"/>
      <c r="J250" s="253">
        <f>ROUND(I250*H250,2)</f>
        <v>0</v>
      </c>
      <c r="K250" s="249" t="s">
        <v>138</v>
      </c>
      <c r="L250" s="254"/>
      <c r="M250" s="255" t="s">
        <v>28</v>
      </c>
      <c r="N250" s="256" t="s">
        <v>45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140</v>
      </c>
      <c r="AT250" s="217" t="s">
        <v>249</v>
      </c>
      <c r="AU250" s="217" t="s">
        <v>84</v>
      </c>
      <c r="AY250" s="19" t="s">
        <v>132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82</v>
      </c>
      <c r="BK250" s="218">
        <f>ROUND(I250*H250,2)</f>
        <v>0</v>
      </c>
      <c r="BL250" s="19" t="s">
        <v>139</v>
      </c>
      <c r="BM250" s="217" t="s">
        <v>425</v>
      </c>
    </row>
    <row r="251" s="2" customFormat="1" ht="44.25" customHeight="1">
      <c r="A251" s="40"/>
      <c r="B251" s="41"/>
      <c r="C251" s="206" t="s">
        <v>426</v>
      </c>
      <c r="D251" s="206" t="s">
        <v>134</v>
      </c>
      <c r="E251" s="207" t="s">
        <v>427</v>
      </c>
      <c r="F251" s="208" t="s">
        <v>428</v>
      </c>
      <c r="G251" s="209" t="s">
        <v>169</v>
      </c>
      <c r="H251" s="210">
        <v>110</v>
      </c>
      <c r="I251" s="211"/>
      <c r="J251" s="212">
        <f>ROUND(I251*H251,2)</f>
        <v>0</v>
      </c>
      <c r="K251" s="208" t="s">
        <v>138</v>
      </c>
      <c r="L251" s="46"/>
      <c r="M251" s="213" t="s">
        <v>28</v>
      </c>
      <c r="N251" s="214" t="s">
        <v>45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139</v>
      </c>
      <c r="AT251" s="217" t="s">
        <v>134</v>
      </c>
      <c r="AU251" s="217" t="s">
        <v>84</v>
      </c>
      <c r="AY251" s="19" t="s">
        <v>132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82</v>
      </c>
      <c r="BK251" s="218">
        <f>ROUND(I251*H251,2)</f>
        <v>0</v>
      </c>
      <c r="BL251" s="19" t="s">
        <v>139</v>
      </c>
      <c r="BM251" s="217" t="s">
        <v>429</v>
      </c>
    </row>
    <row r="252" s="2" customFormat="1">
      <c r="A252" s="40"/>
      <c r="B252" s="41"/>
      <c r="C252" s="42"/>
      <c r="D252" s="219" t="s">
        <v>141</v>
      </c>
      <c r="E252" s="42"/>
      <c r="F252" s="220" t="s">
        <v>430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141</v>
      </c>
      <c r="AU252" s="19" t="s">
        <v>84</v>
      </c>
    </row>
    <row r="253" s="2" customFormat="1" ht="16.5" customHeight="1">
      <c r="A253" s="40"/>
      <c r="B253" s="41"/>
      <c r="C253" s="247" t="s">
        <v>221</v>
      </c>
      <c r="D253" s="247" t="s">
        <v>249</v>
      </c>
      <c r="E253" s="248" t="s">
        <v>431</v>
      </c>
      <c r="F253" s="249" t="s">
        <v>432</v>
      </c>
      <c r="G253" s="250" t="s">
        <v>169</v>
      </c>
      <c r="H253" s="251">
        <v>110</v>
      </c>
      <c r="I253" s="252"/>
      <c r="J253" s="253">
        <f>ROUND(I253*H253,2)</f>
        <v>0</v>
      </c>
      <c r="K253" s="249" t="s">
        <v>28</v>
      </c>
      <c r="L253" s="254"/>
      <c r="M253" s="255" t="s">
        <v>28</v>
      </c>
      <c r="N253" s="256" t="s">
        <v>45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140</v>
      </c>
      <c r="AT253" s="217" t="s">
        <v>249</v>
      </c>
      <c r="AU253" s="217" t="s">
        <v>84</v>
      </c>
      <c r="AY253" s="19" t="s">
        <v>132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139</v>
      </c>
      <c r="BM253" s="217" t="s">
        <v>433</v>
      </c>
    </row>
    <row r="254" s="12" customFormat="1" ht="22.8" customHeight="1">
      <c r="A254" s="12"/>
      <c r="B254" s="190"/>
      <c r="C254" s="191"/>
      <c r="D254" s="192" t="s">
        <v>73</v>
      </c>
      <c r="E254" s="204" t="s">
        <v>434</v>
      </c>
      <c r="F254" s="204" t="s">
        <v>435</v>
      </c>
      <c r="G254" s="191"/>
      <c r="H254" s="191"/>
      <c r="I254" s="194"/>
      <c r="J254" s="205">
        <f>BK254</f>
        <v>0</v>
      </c>
      <c r="K254" s="191"/>
      <c r="L254" s="196"/>
      <c r="M254" s="197"/>
      <c r="N254" s="198"/>
      <c r="O254" s="198"/>
      <c r="P254" s="199">
        <f>SUM(P255:P272)</f>
        <v>0</v>
      </c>
      <c r="Q254" s="198"/>
      <c r="R254" s="199">
        <f>SUM(R255:R272)</f>
        <v>0</v>
      </c>
      <c r="S254" s="198"/>
      <c r="T254" s="200">
        <f>SUM(T255:T272)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1" t="s">
        <v>82</v>
      </c>
      <c r="AT254" s="202" t="s">
        <v>73</v>
      </c>
      <c r="AU254" s="202" t="s">
        <v>82</v>
      </c>
      <c r="AY254" s="201" t="s">
        <v>132</v>
      </c>
      <c r="BK254" s="203">
        <f>SUM(BK255:BK272)</f>
        <v>0</v>
      </c>
    </row>
    <row r="255" s="2" customFormat="1" ht="21.75" customHeight="1">
      <c r="A255" s="40"/>
      <c r="B255" s="41"/>
      <c r="C255" s="206" t="s">
        <v>436</v>
      </c>
      <c r="D255" s="206" t="s">
        <v>134</v>
      </c>
      <c r="E255" s="207" t="s">
        <v>437</v>
      </c>
      <c r="F255" s="208" t="s">
        <v>438</v>
      </c>
      <c r="G255" s="209" t="s">
        <v>202</v>
      </c>
      <c r="H255" s="210">
        <v>628</v>
      </c>
      <c r="I255" s="211"/>
      <c r="J255" s="212">
        <f>ROUND(I255*H255,2)</f>
        <v>0</v>
      </c>
      <c r="K255" s="208" t="s">
        <v>138</v>
      </c>
      <c r="L255" s="46"/>
      <c r="M255" s="213" t="s">
        <v>28</v>
      </c>
      <c r="N255" s="214" t="s">
        <v>45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139</v>
      </c>
      <c r="AT255" s="217" t="s">
        <v>134</v>
      </c>
      <c r="AU255" s="217" t="s">
        <v>84</v>
      </c>
      <c r="AY255" s="19" t="s">
        <v>132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82</v>
      </c>
      <c r="BK255" s="218">
        <f>ROUND(I255*H255,2)</f>
        <v>0</v>
      </c>
      <c r="BL255" s="19" t="s">
        <v>139</v>
      </c>
      <c r="BM255" s="217" t="s">
        <v>439</v>
      </c>
    </row>
    <row r="256" s="2" customFormat="1">
      <c r="A256" s="40"/>
      <c r="B256" s="41"/>
      <c r="C256" s="42"/>
      <c r="D256" s="219" t="s">
        <v>141</v>
      </c>
      <c r="E256" s="42"/>
      <c r="F256" s="220" t="s">
        <v>440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141</v>
      </c>
      <c r="AU256" s="19" t="s">
        <v>84</v>
      </c>
    </row>
    <row r="257" s="2" customFormat="1" ht="37.8" customHeight="1">
      <c r="A257" s="40"/>
      <c r="B257" s="41"/>
      <c r="C257" s="206" t="s">
        <v>226</v>
      </c>
      <c r="D257" s="206" t="s">
        <v>134</v>
      </c>
      <c r="E257" s="207" t="s">
        <v>441</v>
      </c>
      <c r="F257" s="208" t="s">
        <v>214</v>
      </c>
      <c r="G257" s="209" t="s">
        <v>202</v>
      </c>
      <c r="H257" s="210">
        <v>628</v>
      </c>
      <c r="I257" s="211"/>
      <c r="J257" s="212">
        <f>ROUND(I257*H257,2)</f>
        <v>0</v>
      </c>
      <c r="K257" s="208" t="s">
        <v>138</v>
      </c>
      <c r="L257" s="46"/>
      <c r="M257" s="213" t="s">
        <v>28</v>
      </c>
      <c r="N257" s="214" t="s">
        <v>45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139</v>
      </c>
      <c r="AT257" s="217" t="s">
        <v>134</v>
      </c>
      <c r="AU257" s="217" t="s">
        <v>84</v>
      </c>
      <c r="AY257" s="19" t="s">
        <v>132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139</v>
      </c>
      <c r="BM257" s="217" t="s">
        <v>442</v>
      </c>
    </row>
    <row r="258" s="2" customFormat="1">
      <c r="A258" s="40"/>
      <c r="B258" s="41"/>
      <c r="C258" s="42"/>
      <c r="D258" s="219" t="s">
        <v>141</v>
      </c>
      <c r="E258" s="42"/>
      <c r="F258" s="220" t="s">
        <v>443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141</v>
      </c>
      <c r="AU258" s="19" t="s">
        <v>84</v>
      </c>
    </row>
    <row r="259" s="2" customFormat="1" ht="37.8" customHeight="1">
      <c r="A259" s="40"/>
      <c r="B259" s="41"/>
      <c r="C259" s="206" t="s">
        <v>444</v>
      </c>
      <c r="D259" s="206" t="s">
        <v>134</v>
      </c>
      <c r="E259" s="207" t="s">
        <v>445</v>
      </c>
      <c r="F259" s="208" t="s">
        <v>220</v>
      </c>
      <c r="G259" s="209" t="s">
        <v>202</v>
      </c>
      <c r="H259" s="210">
        <v>6280</v>
      </c>
      <c r="I259" s="211"/>
      <c r="J259" s="212">
        <f>ROUND(I259*H259,2)</f>
        <v>0</v>
      </c>
      <c r="K259" s="208" t="s">
        <v>138</v>
      </c>
      <c r="L259" s="46"/>
      <c r="M259" s="213" t="s">
        <v>28</v>
      </c>
      <c r="N259" s="214" t="s">
        <v>45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139</v>
      </c>
      <c r="AT259" s="217" t="s">
        <v>134</v>
      </c>
      <c r="AU259" s="217" t="s">
        <v>84</v>
      </c>
      <c r="AY259" s="19" t="s">
        <v>132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82</v>
      </c>
      <c r="BK259" s="218">
        <f>ROUND(I259*H259,2)</f>
        <v>0</v>
      </c>
      <c r="BL259" s="19" t="s">
        <v>139</v>
      </c>
      <c r="BM259" s="217" t="s">
        <v>446</v>
      </c>
    </row>
    <row r="260" s="2" customFormat="1">
      <c r="A260" s="40"/>
      <c r="B260" s="41"/>
      <c r="C260" s="42"/>
      <c r="D260" s="219" t="s">
        <v>141</v>
      </c>
      <c r="E260" s="42"/>
      <c r="F260" s="220" t="s">
        <v>447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141</v>
      </c>
      <c r="AU260" s="19" t="s">
        <v>84</v>
      </c>
    </row>
    <row r="261" s="15" customFormat="1">
      <c r="A261" s="15"/>
      <c r="B261" s="258"/>
      <c r="C261" s="259"/>
      <c r="D261" s="226" t="s">
        <v>209</v>
      </c>
      <c r="E261" s="260" t="s">
        <v>28</v>
      </c>
      <c r="F261" s="261" t="s">
        <v>448</v>
      </c>
      <c r="G261" s="259"/>
      <c r="H261" s="260" t="s">
        <v>28</v>
      </c>
      <c r="I261" s="262"/>
      <c r="J261" s="259"/>
      <c r="K261" s="259"/>
      <c r="L261" s="263"/>
      <c r="M261" s="264"/>
      <c r="N261" s="265"/>
      <c r="O261" s="265"/>
      <c r="P261" s="265"/>
      <c r="Q261" s="265"/>
      <c r="R261" s="265"/>
      <c r="S261" s="265"/>
      <c r="T261" s="26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7" t="s">
        <v>209</v>
      </c>
      <c r="AU261" s="267" t="s">
        <v>84</v>
      </c>
      <c r="AV261" s="15" t="s">
        <v>82</v>
      </c>
      <c r="AW261" s="15" t="s">
        <v>35</v>
      </c>
      <c r="AX261" s="15" t="s">
        <v>74</v>
      </c>
      <c r="AY261" s="267" t="s">
        <v>132</v>
      </c>
    </row>
    <row r="262" s="13" customFormat="1">
      <c r="A262" s="13"/>
      <c r="B262" s="224"/>
      <c r="C262" s="225"/>
      <c r="D262" s="226" t="s">
        <v>209</v>
      </c>
      <c r="E262" s="227" t="s">
        <v>28</v>
      </c>
      <c r="F262" s="228" t="s">
        <v>449</v>
      </c>
      <c r="G262" s="225"/>
      <c r="H262" s="229">
        <v>6280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209</v>
      </c>
      <c r="AU262" s="235" t="s">
        <v>84</v>
      </c>
      <c r="AV262" s="13" t="s">
        <v>84</v>
      </c>
      <c r="AW262" s="13" t="s">
        <v>35</v>
      </c>
      <c r="AX262" s="13" t="s">
        <v>74</v>
      </c>
      <c r="AY262" s="235" t="s">
        <v>132</v>
      </c>
    </row>
    <row r="263" s="14" customFormat="1">
      <c r="A263" s="14"/>
      <c r="B263" s="236"/>
      <c r="C263" s="237"/>
      <c r="D263" s="226" t="s">
        <v>209</v>
      </c>
      <c r="E263" s="238" t="s">
        <v>28</v>
      </c>
      <c r="F263" s="239" t="s">
        <v>211</v>
      </c>
      <c r="G263" s="237"/>
      <c r="H263" s="240">
        <v>6280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209</v>
      </c>
      <c r="AU263" s="246" t="s">
        <v>84</v>
      </c>
      <c r="AV263" s="14" t="s">
        <v>139</v>
      </c>
      <c r="AW263" s="14" t="s">
        <v>35</v>
      </c>
      <c r="AX263" s="14" t="s">
        <v>82</v>
      </c>
      <c r="AY263" s="246" t="s">
        <v>132</v>
      </c>
    </row>
    <row r="264" s="2" customFormat="1" ht="24.15" customHeight="1">
      <c r="A264" s="40"/>
      <c r="B264" s="41"/>
      <c r="C264" s="206" t="s">
        <v>231</v>
      </c>
      <c r="D264" s="206" t="s">
        <v>134</v>
      </c>
      <c r="E264" s="207" t="s">
        <v>238</v>
      </c>
      <c r="F264" s="208" t="s">
        <v>239</v>
      </c>
      <c r="G264" s="209" t="s">
        <v>240</v>
      </c>
      <c r="H264" s="210">
        <v>1256</v>
      </c>
      <c r="I264" s="211"/>
      <c r="J264" s="212">
        <f>ROUND(I264*H264,2)</f>
        <v>0</v>
      </c>
      <c r="K264" s="208" t="s">
        <v>138</v>
      </c>
      <c r="L264" s="46"/>
      <c r="M264" s="213" t="s">
        <v>28</v>
      </c>
      <c r="N264" s="214" t="s">
        <v>45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139</v>
      </c>
      <c r="AT264" s="217" t="s">
        <v>134</v>
      </c>
      <c r="AU264" s="217" t="s">
        <v>84</v>
      </c>
      <c r="AY264" s="19" t="s">
        <v>132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82</v>
      </c>
      <c r="BK264" s="218">
        <f>ROUND(I264*H264,2)</f>
        <v>0</v>
      </c>
      <c r="BL264" s="19" t="s">
        <v>139</v>
      </c>
      <c r="BM264" s="217" t="s">
        <v>450</v>
      </c>
    </row>
    <row r="265" s="2" customFormat="1">
      <c r="A265" s="40"/>
      <c r="B265" s="41"/>
      <c r="C265" s="42"/>
      <c r="D265" s="219" t="s">
        <v>141</v>
      </c>
      <c r="E265" s="42"/>
      <c r="F265" s="220" t="s">
        <v>242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141</v>
      </c>
      <c r="AU265" s="19" t="s">
        <v>84</v>
      </c>
    </row>
    <row r="266" s="15" customFormat="1">
      <c r="A266" s="15"/>
      <c r="B266" s="258"/>
      <c r="C266" s="259"/>
      <c r="D266" s="226" t="s">
        <v>209</v>
      </c>
      <c r="E266" s="260" t="s">
        <v>28</v>
      </c>
      <c r="F266" s="261" t="s">
        <v>448</v>
      </c>
      <c r="G266" s="259"/>
      <c r="H266" s="260" t="s">
        <v>28</v>
      </c>
      <c r="I266" s="262"/>
      <c r="J266" s="259"/>
      <c r="K266" s="259"/>
      <c r="L266" s="263"/>
      <c r="M266" s="264"/>
      <c r="N266" s="265"/>
      <c r="O266" s="265"/>
      <c r="P266" s="265"/>
      <c r="Q266" s="265"/>
      <c r="R266" s="265"/>
      <c r="S266" s="265"/>
      <c r="T266" s="26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7" t="s">
        <v>209</v>
      </c>
      <c r="AU266" s="267" t="s">
        <v>84</v>
      </c>
      <c r="AV266" s="15" t="s">
        <v>82</v>
      </c>
      <c r="AW266" s="15" t="s">
        <v>35</v>
      </c>
      <c r="AX266" s="15" t="s">
        <v>74</v>
      </c>
      <c r="AY266" s="267" t="s">
        <v>132</v>
      </c>
    </row>
    <row r="267" s="13" customFormat="1">
      <c r="A267" s="13"/>
      <c r="B267" s="224"/>
      <c r="C267" s="225"/>
      <c r="D267" s="226" t="s">
        <v>209</v>
      </c>
      <c r="E267" s="227" t="s">
        <v>28</v>
      </c>
      <c r="F267" s="228" t="s">
        <v>451</v>
      </c>
      <c r="G267" s="225"/>
      <c r="H267" s="229">
        <v>1256</v>
      </c>
      <c r="I267" s="230"/>
      <c r="J267" s="225"/>
      <c r="K267" s="225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209</v>
      </c>
      <c r="AU267" s="235" t="s">
        <v>84</v>
      </c>
      <c r="AV267" s="13" t="s">
        <v>84</v>
      </c>
      <c r="AW267" s="13" t="s">
        <v>35</v>
      </c>
      <c r="AX267" s="13" t="s">
        <v>74</v>
      </c>
      <c r="AY267" s="235" t="s">
        <v>132</v>
      </c>
    </row>
    <row r="268" s="14" customFormat="1">
      <c r="A268" s="14"/>
      <c r="B268" s="236"/>
      <c r="C268" s="237"/>
      <c r="D268" s="226" t="s">
        <v>209</v>
      </c>
      <c r="E268" s="238" t="s">
        <v>28</v>
      </c>
      <c r="F268" s="239" t="s">
        <v>211</v>
      </c>
      <c r="G268" s="237"/>
      <c r="H268" s="240">
        <v>1256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209</v>
      </c>
      <c r="AU268" s="246" t="s">
        <v>84</v>
      </c>
      <c r="AV268" s="14" t="s">
        <v>139</v>
      </c>
      <c r="AW268" s="14" t="s">
        <v>35</v>
      </c>
      <c r="AX268" s="14" t="s">
        <v>82</v>
      </c>
      <c r="AY268" s="246" t="s">
        <v>132</v>
      </c>
    </row>
    <row r="269" s="2" customFormat="1" ht="21.75" customHeight="1">
      <c r="A269" s="40"/>
      <c r="B269" s="41"/>
      <c r="C269" s="206" t="s">
        <v>452</v>
      </c>
      <c r="D269" s="206" t="s">
        <v>134</v>
      </c>
      <c r="E269" s="207" t="s">
        <v>453</v>
      </c>
      <c r="F269" s="208" t="s">
        <v>454</v>
      </c>
      <c r="G269" s="209" t="s">
        <v>169</v>
      </c>
      <c r="H269" s="210">
        <v>3140</v>
      </c>
      <c r="I269" s="211"/>
      <c r="J269" s="212">
        <f>ROUND(I269*H269,2)</f>
        <v>0</v>
      </c>
      <c r="K269" s="208" t="s">
        <v>138</v>
      </c>
      <c r="L269" s="46"/>
      <c r="M269" s="213" t="s">
        <v>28</v>
      </c>
      <c r="N269" s="214" t="s">
        <v>45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139</v>
      </c>
      <c r="AT269" s="217" t="s">
        <v>134</v>
      </c>
      <c r="AU269" s="217" t="s">
        <v>84</v>
      </c>
      <c r="AY269" s="19" t="s">
        <v>132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82</v>
      </c>
      <c r="BK269" s="218">
        <f>ROUND(I269*H269,2)</f>
        <v>0</v>
      </c>
      <c r="BL269" s="19" t="s">
        <v>139</v>
      </c>
      <c r="BM269" s="217" t="s">
        <v>455</v>
      </c>
    </row>
    <row r="270" s="2" customFormat="1">
      <c r="A270" s="40"/>
      <c r="B270" s="41"/>
      <c r="C270" s="42"/>
      <c r="D270" s="219" t="s">
        <v>141</v>
      </c>
      <c r="E270" s="42"/>
      <c r="F270" s="220" t="s">
        <v>456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141</v>
      </c>
      <c r="AU270" s="19" t="s">
        <v>84</v>
      </c>
    </row>
    <row r="271" s="13" customFormat="1">
      <c r="A271" s="13"/>
      <c r="B271" s="224"/>
      <c r="C271" s="225"/>
      <c r="D271" s="226" t="s">
        <v>209</v>
      </c>
      <c r="E271" s="227" t="s">
        <v>28</v>
      </c>
      <c r="F271" s="228" t="s">
        <v>339</v>
      </c>
      <c r="G271" s="225"/>
      <c r="H271" s="229">
        <v>3140</v>
      </c>
      <c r="I271" s="230"/>
      <c r="J271" s="225"/>
      <c r="K271" s="225"/>
      <c r="L271" s="231"/>
      <c r="M271" s="232"/>
      <c r="N271" s="233"/>
      <c r="O271" s="233"/>
      <c r="P271" s="233"/>
      <c r="Q271" s="233"/>
      <c r="R271" s="233"/>
      <c r="S271" s="233"/>
      <c r="T271" s="23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209</v>
      </c>
      <c r="AU271" s="235" t="s">
        <v>84</v>
      </c>
      <c r="AV271" s="13" t="s">
        <v>84</v>
      </c>
      <c r="AW271" s="13" t="s">
        <v>35</v>
      </c>
      <c r="AX271" s="13" t="s">
        <v>74</v>
      </c>
      <c r="AY271" s="235" t="s">
        <v>132</v>
      </c>
    </row>
    <row r="272" s="14" customFormat="1">
      <c r="A272" s="14"/>
      <c r="B272" s="236"/>
      <c r="C272" s="237"/>
      <c r="D272" s="226" t="s">
        <v>209</v>
      </c>
      <c r="E272" s="238" t="s">
        <v>28</v>
      </c>
      <c r="F272" s="239" t="s">
        <v>211</v>
      </c>
      <c r="G272" s="237"/>
      <c r="H272" s="240">
        <v>3140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209</v>
      </c>
      <c r="AU272" s="246" t="s">
        <v>84</v>
      </c>
      <c r="AV272" s="14" t="s">
        <v>139</v>
      </c>
      <c r="AW272" s="14" t="s">
        <v>35</v>
      </c>
      <c r="AX272" s="14" t="s">
        <v>82</v>
      </c>
      <c r="AY272" s="246" t="s">
        <v>132</v>
      </c>
    </row>
    <row r="273" s="12" customFormat="1" ht="22.8" customHeight="1">
      <c r="A273" s="12"/>
      <c r="B273" s="190"/>
      <c r="C273" s="191"/>
      <c r="D273" s="192" t="s">
        <v>73</v>
      </c>
      <c r="E273" s="204" t="s">
        <v>161</v>
      </c>
      <c r="F273" s="204" t="s">
        <v>457</v>
      </c>
      <c r="G273" s="191"/>
      <c r="H273" s="191"/>
      <c r="I273" s="194"/>
      <c r="J273" s="205">
        <f>BK273</f>
        <v>0</v>
      </c>
      <c r="K273" s="191"/>
      <c r="L273" s="196"/>
      <c r="M273" s="197"/>
      <c r="N273" s="198"/>
      <c r="O273" s="198"/>
      <c r="P273" s="199">
        <f>SUM(P274:P275)</f>
        <v>0</v>
      </c>
      <c r="Q273" s="198"/>
      <c r="R273" s="199">
        <f>SUM(R274:R275)</f>
        <v>0</v>
      </c>
      <c r="S273" s="198"/>
      <c r="T273" s="200">
        <f>SUM(T274:T275)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1" t="s">
        <v>82</v>
      </c>
      <c r="AT273" s="202" t="s">
        <v>73</v>
      </c>
      <c r="AU273" s="202" t="s">
        <v>82</v>
      </c>
      <c r="AY273" s="201" t="s">
        <v>132</v>
      </c>
      <c r="BK273" s="203">
        <f>SUM(BK274:BK275)</f>
        <v>0</v>
      </c>
    </row>
    <row r="274" s="2" customFormat="1" ht="16.5" customHeight="1">
      <c r="A274" s="40"/>
      <c r="B274" s="41"/>
      <c r="C274" s="206" t="s">
        <v>236</v>
      </c>
      <c r="D274" s="206" t="s">
        <v>134</v>
      </c>
      <c r="E274" s="207" t="s">
        <v>458</v>
      </c>
      <c r="F274" s="208" t="s">
        <v>459</v>
      </c>
      <c r="G274" s="209" t="s">
        <v>169</v>
      </c>
      <c r="H274" s="210">
        <v>50</v>
      </c>
      <c r="I274" s="211"/>
      <c r="J274" s="212">
        <f>ROUND(I274*H274,2)</f>
        <v>0</v>
      </c>
      <c r="K274" s="208" t="s">
        <v>138</v>
      </c>
      <c r="L274" s="46"/>
      <c r="M274" s="213" t="s">
        <v>28</v>
      </c>
      <c r="N274" s="214" t="s">
        <v>45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139</v>
      </c>
      <c r="AT274" s="217" t="s">
        <v>134</v>
      </c>
      <c r="AU274" s="217" t="s">
        <v>84</v>
      </c>
      <c r="AY274" s="19" t="s">
        <v>132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82</v>
      </c>
      <c r="BK274" s="218">
        <f>ROUND(I274*H274,2)</f>
        <v>0</v>
      </c>
      <c r="BL274" s="19" t="s">
        <v>139</v>
      </c>
      <c r="BM274" s="217" t="s">
        <v>460</v>
      </c>
    </row>
    <row r="275" s="2" customFormat="1">
      <c r="A275" s="40"/>
      <c r="B275" s="41"/>
      <c r="C275" s="42"/>
      <c r="D275" s="219" t="s">
        <v>141</v>
      </c>
      <c r="E275" s="42"/>
      <c r="F275" s="220" t="s">
        <v>461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141</v>
      </c>
      <c r="AU275" s="19" t="s">
        <v>84</v>
      </c>
    </row>
    <row r="276" s="12" customFormat="1" ht="22.8" customHeight="1">
      <c r="A276" s="12"/>
      <c r="B276" s="190"/>
      <c r="C276" s="191"/>
      <c r="D276" s="192" t="s">
        <v>73</v>
      </c>
      <c r="E276" s="204" t="s">
        <v>176</v>
      </c>
      <c r="F276" s="204" t="s">
        <v>462</v>
      </c>
      <c r="G276" s="191"/>
      <c r="H276" s="191"/>
      <c r="I276" s="194"/>
      <c r="J276" s="205">
        <f>BK276</f>
        <v>0</v>
      </c>
      <c r="K276" s="191"/>
      <c r="L276" s="196"/>
      <c r="M276" s="197"/>
      <c r="N276" s="198"/>
      <c r="O276" s="198"/>
      <c r="P276" s="199">
        <f>SUM(P277:P306)</f>
        <v>0</v>
      </c>
      <c r="Q276" s="198"/>
      <c r="R276" s="199">
        <f>SUM(R277:R306)</f>
        <v>0</v>
      </c>
      <c r="S276" s="198"/>
      <c r="T276" s="200">
        <f>SUM(T277:T306)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1" t="s">
        <v>82</v>
      </c>
      <c r="AT276" s="202" t="s">
        <v>73</v>
      </c>
      <c r="AU276" s="202" t="s">
        <v>82</v>
      </c>
      <c r="AY276" s="201" t="s">
        <v>132</v>
      </c>
      <c r="BK276" s="203">
        <f>SUM(BK277:BK306)</f>
        <v>0</v>
      </c>
    </row>
    <row r="277" s="2" customFormat="1" ht="16.5" customHeight="1">
      <c r="A277" s="40"/>
      <c r="B277" s="41"/>
      <c r="C277" s="206" t="s">
        <v>463</v>
      </c>
      <c r="D277" s="206" t="s">
        <v>134</v>
      </c>
      <c r="E277" s="207" t="s">
        <v>464</v>
      </c>
      <c r="F277" s="208" t="s">
        <v>465</v>
      </c>
      <c r="G277" s="209" t="s">
        <v>466</v>
      </c>
      <c r="H277" s="210">
        <v>1</v>
      </c>
      <c r="I277" s="211"/>
      <c r="J277" s="212">
        <f>ROUND(I277*H277,2)</f>
        <v>0</v>
      </c>
      <c r="K277" s="208" t="s">
        <v>28</v>
      </c>
      <c r="L277" s="46"/>
      <c r="M277" s="213" t="s">
        <v>28</v>
      </c>
      <c r="N277" s="214" t="s">
        <v>45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139</v>
      </c>
      <c r="AT277" s="217" t="s">
        <v>134</v>
      </c>
      <c r="AU277" s="217" t="s">
        <v>84</v>
      </c>
      <c r="AY277" s="19" t="s">
        <v>132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82</v>
      </c>
      <c r="BK277" s="218">
        <f>ROUND(I277*H277,2)</f>
        <v>0</v>
      </c>
      <c r="BL277" s="19" t="s">
        <v>139</v>
      </c>
      <c r="BM277" s="217" t="s">
        <v>467</v>
      </c>
    </row>
    <row r="278" s="2" customFormat="1" ht="24.15" customHeight="1">
      <c r="A278" s="40"/>
      <c r="B278" s="41"/>
      <c r="C278" s="206" t="s">
        <v>468</v>
      </c>
      <c r="D278" s="206" t="s">
        <v>134</v>
      </c>
      <c r="E278" s="207" t="s">
        <v>469</v>
      </c>
      <c r="F278" s="208" t="s">
        <v>470</v>
      </c>
      <c r="G278" s="209" t="s">
        <v>466</v>
      </c>
      <c r="H278" s="210">
        <v>1</v>
      </c>
      <c r="I278" s="211"/>
      <c r="J278" s="212">
        <f>ROUND(I278*H278,2)</f>
        <v>0</v>
      </c>
      <c r="K278" s="208" t="s">
        <v>28</v>
      </c>
      <c r="L278" s="46"/>
      <c r="M278" s="213" t="s">
        <v>28</v>
      </c>
      <c r="N278" s="214" t="s">
        <v>45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139</v>
      </c>
      <c r="AT278" s="217" t="s">
        <v>134</v>
      </c>
      <c r="AU278" s="217" t="s">
        <v>84</v>
      </c>
      <c r="AY278" s="19" t="s">
        <v>132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139</v>
      </c>
      <c r="BM278" s="217" t="s">
        <v>471</v>
      </c>
    </row>
    <row r="279" s="2" customFormat="1" ht="16.5" customHeight="1">
      <c r="A279" s="40"/>
      <c r="B279" s="41"/>
      <c r="C279" s="206" t="s">
        <v>472</v>
      </c>
      <c r="D279" s="206" t="s">
        <v>134</v>
      </c>
      <c r="E279" s="207" t="s">
        <v>473</v>
      </c>
      <c r="F279" s="208" t="s">
        <v>474</v>
      </c>
      <c r="G279" s="209" t="s">
        <v>466</v>
      </c>
      <c r="H279" s="210">
        <v>1</v>
      </c>
      <c r="I279" s="211"/>
      <c r="J279" s="212">
        <f>ROUND(I279*H279,2)</f>
        <v>0</v>
      </c>
      <c r="K279" s="208" t="s">
        <v>28</v>
      </c>
      <c r="L279" s="46"/>
      <c r="M279" s="213" t="s">
        <v>28</v>
      </c>
      <c r="N279" s="214" t="s">
        <v>45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139</v>
      </c>
      <c r="AT279" s="217" t="s">
        <v>134</v>
      </c>
      <c r="AU279" s="217" t="s">
        <v>84</v>
      </c>
      <c r="AY279" s="19" t="s">
        <v>132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82</v>
      </c>
      <c r="BK279" s="218">
        <f>ROUND(I279*H279,2)</f>
        <v>0</v>
      </c>
      <c r="BL279" s="19" t="s">
        <v>139</v>
      </c>
      <c r="BM279" s="217" t="s">
        <v>475</v>
      </c>
    </row>
    <row r="280" s="2" customFormat="1" ht="16.5" customHeight="1">
      <c r="A280" s="40"/>
      <c r="B280" s="41"/>
      <c r="C280" s="206" t="s">
        <v>246</v>
      </c>
      <c r="D280" s="206" t="s">
        <v>134</v>
      </c>
      <c r="E280" s="207" t="s">
        <v>476</v>
      </c>
      <c r="F280" s="208" t="s">
        <v>477</v>
      </c>
      <c r="G280" s="209" t="s">
        <v>466</v>
      </c>
      <c r="H280" s="210">
        <v>9</v>
      </c>
      <c r="I280" s="211"/>
      <c r="J280" s="212">
        <f>ROUND(I280*H280,2)</f>
        <v>0</v>
      </c>
      <c r="K280" s="208" t="s">
        <v>28</v>
      </c>
      <c r="L280" s="46"/>
      <c r="M280" s="213" t="s">
        <v>28</v>
      </c>
      <c r="N280" s="214" t="s">
        <v>45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139</v>
      </c>
      <c r="AT280" s="217" t="s">
        <v>134</v>
      </c>
      <c r="AU280" s="217" t="s">
        <v>84</v>
      </c>
      <c r="AY280" s="19" t="s">
        <v>132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82</v>
      </c>
      <c r="BK280" s="218">
        <f>ROUND(I280*H280,2)</f>
        <v>0</v>
      </c>
      <c r="BL280" s="19" t="s">
        <v>139</v>
      </c>
      <c r="BM280" s="217" t="s">
        <v>478</v>
      </c>
    </row>
    <row r="281" s="2" customFormat="1" ht="16.5" customHeight="1">
      <c r="A281" s="40"/>
      <c r="B281" s="41"/>
      <c r="C281" s="206" t="s">
        <v>479</v>
      </c>
      <c r="D281" s="206" t="s">
        <v>134</v>
      </c>
      <c r="E281" s="207" t="s">
        <v>480</v>
      </c>
      <c r="F281" s="208" t="s">
        <v>481</v>
      </c>
      <c r="G281" s="209" t="s">
        <v>466</v>
      </c>
      <c r="H281" s="210">
        <v>3</v>
      </c>
      <c r="I281" s="211"/>
      <c r="J281" s="212">
        <f>ROUND(I281*H281,2)</f>
        <v>0</v>
      </c>
      <c r="K281" s="208" t="s">
        <v>28</v>
      </c>
      <c r="L281" s="46"/>
      <c r="M281" s="213" t="s">
        <v>28</v>
      </c>
      <c r="N281" s="214" t="s">
        <v>45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139</v>
      </c>
      <c r="AT281" s="217" t="s">
        <v>134</v>
      </c>
      <c r="AU281" s="217" t="s">
        <v>84</v>
      </c>
      <c r="AY281" s="19" t="s">
        <v>132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82</v>
      </c>
      <c r="BK281" s="218">
        <f>ROUND(I281*H281,2)</f>
        <v>0</v>
      </c>
      <c r="BL281" s="19" t="s">
        <v>139</v>
      </c>
      <c r="BM281" s="217" t="s">
        <v>482</v>
      </c>
    </row>
    <row r="282" s="2" customFormat="1" ht="21.75" customHeight="1">
      <c r="A282" s="40"/>
      <c r="B282" s="41"/>
      <c r="C282" s="206" t="s">
        <v>253</v>
      </c>
      <c r="D282" s="206" t="s">
        <v>134</v>
      </c>
      <c r="E282" s="207" t="s">
        <v>483</v>
      </c>
      <c r="F282" s="208" t="s">
        <v>484</v>
      </c>
      <c r="G282" s="209" t="s">
        <v>485</v>
      </c>
      <c r="H282" s="210">
        <v>1</v>
      </c>
      <c r="I282" s="211"/>
      <c r="J282" s="212">
        <f>ROUND(I282*H282,2)</f>
        <v>0</v>
      </c>
      <c r="K282" s="208" t="s">
        <v>28</v>
      </c>
      <c r="L282" s="46"/>
      <c r="M282" s="213" t="s">
        <v>28</v>
      </c>
      <c r="N282" s="214" t="s">
        <v>45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139</v>
      </c>
      <c r="AT282" s="217" t="s">
        <v>134</v>
      </c>
      <c r="AU282" s="217" t="s">
        <v>84</v>
      </c>
      <c r="AY282" s="19" t="s">
        <v>132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82</v>
      </c>
      <c r="BK282" s="218">
        <f>ROUND(I282*H282,2)</f>
        <v>0</v>
      </c>
      <c r="BL282" s="19" t="s">
        <v>139</v>
      </c>
      <c r="BM282" s="217" t="s">
        <v>486</v>
      </c>
    </row>
    <row r="283" s="2" customFormat="1" ht="16.5" customHeight="1">
      <c r="A283" s="40"/>
      <c r="B283" s="41"/>
      <c r="C283" s="206" t="s">
        <v>487</v>
      </c>
      <c r="D283" s="206" t="s">
        <v>134</v>
      </c>
      <c r="E283" s="207" t="s">
        <v>488</v>
      </c>
      <c r="F283" s="208" t="s">
        <v>489</v>
      </c>
      <c r="G283" s="209" t="s">
        <v>137</v>
      </c>
      <c r="H283" s="210">
        <v>1</v>
      </c>
      <c r="I283" s="211"/>
      <c r="J283" s="212">
        <f>ROUND(I283*H283,2)</f>
        <v>0</v>
      </c>
      <c r="K283" s="208" t="s">
        <v>28</v>
      </c>
      <c r="L283" s="46"/>
      <c r="M283" s="213" t="s">
        <v>28</v>
      </c>
      <c r="N283" s="214" t="s">
        <v>45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139</v>
      </c>
      <c r="AT283" s="217" t="s">
        <v>134</v>
      </c>
      <c r="AU283" s="217" t="s">
        <v>84</v>
      </c>
      <c r="AY283" s="19" t="s">
        <v>132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82</v>
      </c>
      <c r="BK283" s="218">
        <f>ROUND(I283*H283,2)</f>
        <v>0</v>
      </c>
      <c r="BL283" s="19" t="s">
        <v>139</v>
      </c>
      <c r="BM283" s="217" t="s">
        <v>490</v>
      </c>
    </row>
    <row r="284" s="2" customFormat="1" ht="24.15" customHeight="1">
      <c r="A284" s="40"/>
      <c r="B284" s="41"/>
      <c r="C284" s="206" t="s">
        <v>258</v>
      </c>
      <c r="D284" s="206" t="s">
        <v>134</v>
      </c>
      <c r="E284" s="207" t="s">
        <v>491</v>
      </c>
      <c r="F284" s="208" t="s">
        <v>492</v>
      </c>
      <c r="G284" s="209" t="s">
        <v>192</v>
      </c>
      <c r="H284" s="210">
        <v>555</v>
      </c>
      <c r="I284" s="211"/>
      <c r="J284" s="212">
        <f>ROUND(I284*H284,2)</f>
        <v>0</v>
      </c>
      <c r="K284" s="208" t="s">
        <v>138</v>
      </c>
      <c r="L284" s="46"/>
      <c r="M284" s="213" t="s">
        <v>28</v>
      </c>
      <c r="N284" s="214" t="s">
        <v>45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139</v>
      </c>
      <c r="AT284" s="217" t="s">
        <v>134</v>
      </c>
      <c r="AU284" s="217" t="s">
        <v>84</v>
      </c>
      <c r="AY284" s="19" t="s">
        <v>132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82</v>
      </c>
      <c r="BK284" s="218">
        <f>ROUND(I284*H284,2)</f>
        <v>0</v>
      </c>
      <c r="BL284" s="19" t="s">
        <v>139</v>
      </c>
      <c r="BM284" s="217" t="s">
        <v>493</v>
      </c>
    </row>
    <row r="285" s="2" customFormat="1">
      <c r="A285" s="40"/>
      <c r="B285" s="41"/>
      <c r="C285" s="42"/>
      <c r="D285" s="219" t="s">
        <v>141</v>
      </c>
      <c r="E285" s="42"/>
      <c r="F285" s="220" t="s">
        <v>494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141</v>
      </c>
      <c r="AU285" s="19" t="s">
        <v>84</v>
      </c>
    </row>
    <row r="286" s="2" customFormat="1" ht="16.5" customHeight="1">
      <c r="A286" s="40"/>
      <c r="B286" s="41"/>
      <c r="C286" s="247" t="s">
        <v>495</v>
      </c>
      <c r="D286" s="247" t="s">
        <v>249</v>
      </c>
      <c r="E286" s="248" t="s">
        <v>496</v>
      </c>
      <c r="F286" s="249" t="s">
        <v>497</v>
      </c>
      <c r="G286" s="250" t="s">
        <v>192</v>
      </c>
      <c r="H286" s="251">
        <v>21</v>
      </c>
      <c r="I286" s="252"/>
      <c r="J286" s="253">
        <f>ROUND(I286*H286,2)</f>
        <v>0</v>
      </c>
      <c r="K286" s="249" t="s">
        <v>138</v>
      </c>
      <c r="L286" s="254"/>
      <c r="M286" s="255" t="s">
        <v>28</v>
      </c>
      <c r="N286" s="256" t="s">
        <v>45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140</v>
      </c>
      <c r="AT286" s="217" t="s">
        <v>249</v>
      </c>
      <c r="AU286" s="217" t="s">
        <v>84</v>
      </c>
      <c r="AY286" s="19" t="s">
        <v>132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139</v>
      </c>
      <c r="BM286" s="217" t="s">
        <v>498</v>
      </c>
    </row>
    <row r="287" s="13" customFormat="1">
      <c r="A287" s="13"/>
      <c r="B287" s="224"/>
      <c r="C287" s="225"/>
      <c r="D287" s="226" t="s">
        <v>209</v>
      </c>
      <c r="E287" s="227" t="s">
        <v>28</v>
      </c>
      <c r="F287" s="228" t="s">
        <v>499</v>
      </c>
      <c r="G287" s="225"/>
      <c r="H287" s="229">
        <v>5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209</v>
      </c>
      <c r="AU287" s="235" t="s">
        <v>84</v>
      </c>
      <c r="AV287" s="13" t="s">
        <v>84</v>
      </c>
      <c r="AW287" s="13" t="s">
        <v>35</v>
      </c>
      <c r="AX287" s="13" t="s">
        <v>74</v>
      </c>
      <c r="AY287" s="235" t="s">
        <v>132</v>
      </c>
    </row>
    <row r="288" s="13" customFormat="1">
      <c r="A288" s="13"/>
      <c r="B288" s="224"/>
      <c r="C288" s="225"/>
      <c r="D288" s="226" t="s">
        <v>209</v>
      </c>
      <c r="E288" s="227" t="s">
        <v>28</v>
      </c>
      <c r="F288" s="228" t="s">
        <v>500</v>
      </c>
      <c r="G288" s="225"/>
      <c r="H288" s="229">
        <v>16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209</v>
      </c>
      <c r="AU288" s="235" t="s">
        <v>84</v>
      </c>
      <c r="AV288" s="13" t="s">
        <v>84</v>
      </c>
      <c r="AW288" s="13" t="s">
        <v>35</v>
      </c>
      <c r="AX288" s="13" t="s">
        <v>74</v>
      </c>
      <c r="AY288" s="235" t="s">
        <v>132</v>
      </c>
    </row>
    <row r="289" s="14" customFormat="1">
      <c r="A289" s="14"/>
      <c r="B289" s="236"/>
      <c r="C289" s="237"/>
      <c r="D289" s="226" t="s">
        <v>209</v>
      </c>
      <c r="E289" s="238" t="s">
        <v>28</v>
      </c>
      <c r="F289" s="239" t="s">
        <v>211</v>
      </c>
      <c r="G289" s="237"/>
      <c r="H289" s="240">
        <v>21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209</v>
      </c>
      <c r="AU289" s="246" t="s">
        <v>84</v>
      </c>
      <c r="AV289" s="14" t="s">
        <v>139</v>
      </c>
      <c r="AW289" s="14" t="s">
        <v>35</v>
      </c>
      <c r="AX289" s="14" t="s">
        <v>82</v>
      </c>
      <c r="AY289" s="246" t="s">
        <v>132</v>
      </c>
    </row>
    <row r="290" s="2" customFormat="1" ht="16.5" customHeight="1">
      <c r="A290" s="40"/>
      <c r="B290" s="41"/>
      <c r="C290" s="247" t="s">
        <v>263</v>
      </c>
      <c r="D290" s="247" t="s">
        <v>249</v>
      </c>
      <c r="E290" s="248" t="s">
        <v>501</v>
      </c>
      <c r="F290" s="249" t="s">
        <v>502</v>
      </c>
      <c r="G290" s="250" t="s">
        <v>137</v>
      </c>
      <c r="H290" s="251">
        <v>2</v>
      </c>
      <c r="I290" s="252"/>
      <c r="J290" s="253">
        <f>ROUND(I290*H290,2)</f>
        <v>0</v>
      </c>
      <c r="K290" s="249" t="s">
        <v>138</v>
      </c>
      <c r="L290" s="254"/>
      <c r="M290" s="255" t="s">
        <v>28</v>
      </c>
      <c r="N290" s="256" t="s">
        <v>45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140</v>
      </c>
      <c r="AT290" s="217" t="s">
        <v>249</v>
      </c>
      <c r="AU290" s="217" t="s">
        <v>84</v>
      </c>
      <c r="AY290" s="19" t="s">
        <v>132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139</v>
      </c>
      <c r="BM290" s="217" t="s">
        <v>503</v>
      </c>
    </row>
    <row r="291" s="2" customFormat="1" ht="16.5" customHeight="1">
      <c r="A291" s="40"/>
      <c r="B291" s="41"/>
      <c r="C291" s="247" t="s">
        <v>504</v>
      </c>
      <c r="D291" s="247" t="s">
        <v>249</v>
      </c>
      <c r="E291" s="248" t="s">
        <v>505</v>
      </c>
      <c r="F291" s="249" t="s">
        <v>506</v>
      </c>
      <c r="G291" s="250" t="s">
        <v>192</v>
      </c>
      <c r="H291" s="251">
        <v>480</v>
      </c>
      <c r="I291" s="252"/>
      <c r="J291" s="253">
        <f>ROUND(I291*H291,2)</f>
        <v>0</v>
      </c>
      <c r="K291" s="249" t="s">
        <v>138</v>
      </c>
      <c r="L291" s="254"/>
      <c r="M291" s="255" t="s">
        <v>28</v>
      </c>
      <c r="N291" s="256" t="s">
        <v>45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140</v>
      </c>
      <c r="AT291" s="217" t="s">
        <v>249</v>
      </c>
      <c r="AU291" s="217" t="s">
        <v>84</v>
      </c>
      <c r="AY291" s="19" t="s">
        <v>132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82</v>
      </c>
      <c r="BK291" s="218">
        <f>ROUND(I291*H291,2)</f>
        <v>0</v>
      </c>
      <c r="BL291" s="19" t="s">
        <v>139</v>
      </c>
      <c r="BM291" s="217" t="s">
        <v>507</v>
      </c>
    </row>
    <row r="292" s="2" customFormat="1" ht="16.5" customHeight="1">
      <c r="A292" s="40"/>
      <c r="B292" s="41"/>
      <c r="C292" s="247" t="s">
        <v>289</v>
      </c>
      <c r="D292" s="247" t="s">
        <v>249</v>
      </c>
      <c r="E292" s="248" t="s">
        <v>508</v>
      </c>
      <c r="F292" s="249" t="s">
        <v>509</v>
      </c>
      <c r="G292" s="250" t="s">
        <v>192</v>
      </c>
      <c r="H292" s="251">
        <v>75</v>
      </c>
      <c r="I292" s="252"/>
      <c r="J292" s="253">
        <f>ROUND(I292*H292,2)</f>
        <v>0</v>
      </c>
      <c r="K292" s="249" t="s">
        <v>138</v>
      </c>
      <c r="L292" s="254"/>
      <c r="M292" s="255" t="s">
        <v>28</v>
      </c>
      <c r="N292" s="256" t="s">
        <v>45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140</v>
      </c>
      <c r="AT292" s="217" t="s">
        <v>249</v>
      </c>
      <c r="AU292" s="217" t="s">
        <v>84</v>
      </c>
      <c r="AY292" s="19" t="s">
        <v>132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82</v>
      </c>
      <c r="BK292" s="218">
        <f>ROUND(I292*H292,2)</f>
        <v>0</v>
      </c>
      <c r="BL292" s="19" t="s">
        <v>139</v>
      </c>
      <c r="BM292" s="217" t="s">
        <v>510</v>
      </c>
    </row>
    <row r="293" s="2" customFormat="1" ht="16.5" customHeight="1">
      <c r="A293" s="40"/>
      <c r="B293" s="41"/>
      <c r="C293" s="206" t="s">
        <v>511</v>
      </c>
      <c r="D293" s="206" t="s">
        <v>134</v>
      </c>
      <c r="E293" s="207" t="s">
        <v>512</v>
      </c>
      <c r="F293" s="208" t="s">
        <v>513</v>
      </c>
      <c r="G293" s="209" t="s">
        <v>137</v>
      </c>
      <c r="H293" s="210">
        <v>13</v>
      </c>
      <c r="I293" s="211"/>
      <c r="J293" s="212">
        <f>ROUND(I293*H293,2)</f>
        <v>0</v>
      </c>
      <c r="K293" s="208" t="s">
        <v>138</v>
      </c>
      <c r="L293" s="46"/>
      <c r="M293" s="213" t="s">
        <v>28</v>
      </c>
      <c r="N293" s="214" t="s">
        <v>45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139</v>
      </c>
      <c r="AT293" s="217" t="s">
        <v>134</v>
      </c>
      <c r="AU293" s="217" t="s">
        <v>84</v>
      </c>
      <c r="AY293" s="19" t="s">
        <v>132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139</v>
      </c>
      <c r="BM293" s="217" t="s">
        <v>514</v>
      </c>
    </row>
    <row r="294" s="2" customFormat="1">
      <c r="A294" s="40"/>
      <c r="B294" s="41"/>
      <c r="C294" s="42"/>
      <c r="D294" s="219" t="s">
        <v>141</v>
      </c>
      <c r="E294" s="42"/>
      <c r="F294" s="220" t="s">
        <v>515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141</v>
      </c>
      <c r="AU294" s="19" t="s">
        <v>84</v>
      </c>
    </row>
    <row r="295" s="2" customFormat="1" ht="16.5" customHeight="1">
      <c r="A295" s="40"/>
      <c r="B295" s="41"/>
      <c r="C295" s="247" t="s">
        <v>294</v>
      </c>
      <c r="D295" s="247" t="s">
        <v>249</v>
      </c>
      <c r="E295" s="248" t="s">
        <v>516</v>
      </c>
      <c r="F295" s="249" t="s">
        <v>517</v>
      </c>
      <c r="G295" s="250" t="s">
        <v>137</v>
      </c>
      <c r="H295" s="251">
        <v>11</v>
      </c>
      <c r="I295" s="252"/>
      <c r="J295" s="253">
        <f>ROUND(I295*H295,2)</f>
        <v>0</v>
      </c>
      <c r="K295" s="249" t="s">
        <v>28</v>
      </c>
      <c r="L295" s="254"/>
      <c r="M295" s="255" t="s">
        <v>28</v>
      </c>
      <c r="N295" s="256" t="s">
        <v>45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140</v>
      </c>
      <c r="AT295" s="217" t="s">
        <v>249</v>
      </c>
      <c r="AU295" s="217" t="s">
        <v>84</v>
      </c>
      <c r="AY295" s="19" t="s">
        <v>132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82</v>
      </c>
      <c r="BK295" s="218">
        <f>ROUND(I295*H295,2)</f>
        <v>0</v>
      </c>
      <c r="BL295" s="19" t="s">
        <v>139</v>
      </c>
      <c r="BM295" s="217" t="s">
        <v>518</v>
      </c>
    </row>
    <row r="296" s="2" customFormat="1" ht="16.5" customHeight="1">
      <c r="A296" s="40"/>
      <c r="B296" s="41"/>
      <c r="C296" s="247" t="s">
        <v>519</v>
      </c>
      <c r="D296" s="247" t="s">
        <v>249</v>
      </c>
      <c r="E296" s="248" t="s">
        <v>520</v>
      </c>
      <c r="F296" s="249" t="s">
        <v>521</v>
      </c>
      <c r="G296" s="250" t="s">
        <v>137</v>
      </c>
      <c r="H296" s="251">
        <v>2</v>
      </c>
      <c r="I296" s="252"/>
      <c r="J296" s="253">
        <f>ROUND(I296*H296,2)</f>
        <v>0</v>
      </c>
      <c r="K296" s="249" t="s">
        <v>28</v>
      </c>
      <c r="L296" s="254"/>
      <c r="M296" s="255" t="s">
        <v>28</v>
      </c>
      <c r="N296" s="256" t="s">
        <v>45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140</v>
      </c>
      <c r="AT296" s="217" t="s">
        <v>249</v>
      </c>
      <c r="AU296" s="217" t="s">
        <v>84</v>
      </c>
      <c r="AY296" s="19" t="s">
        <v>132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82</v>
      </c>
      <c r="BK296" s="218">
        <f>ROUND(I296*H296,2)</f>
        <v>0</v>
      </c>
      <c r="BL296" s="19" t="s">
        <v>139</v>
      </c>
      <c r="BM296" s="217" t="s">
        <v>522</v>
      </c>
    </row>
    <row r="297" s="2" customFormat="1" ht="16.5" customHeight="1">
      <c r="A297" s="40"/>
      <c r="B297" s="41"/>
      <c r="C297" s="206" t="s">
        <v>298</v>
      </c>
      <c r="D297" s="206" t="s">
        <v>134</v>
      </c>
      <c r="E297" s="207" t="s">
        <v>523</v>
      </c>
      <c r="F297" s="208" t="s">
        <v>524</v>
      </c>
      <c r="G297" s="209" t="s">
        <v>137</v>
      </c>
      <c r="H297" s="210">
        <v>3</v>
      </c>
      <c r="I297" s="211"/>
      <c r="J297" s="212">
        <f>ROUND(I297*H297,2)</f>
        <v>0</v>
      </c>
      <c r="K297" s="208" t="s">
        <v>138</v>
      </c>
      <c r="L297" s="46"/>
      <c r="M297" s="213" t="s">
        <v>28</v>
      </c>
      <c r="N297" s="214" t="s">
        <v>45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139</v>
      </c>
      <c r="AT297" s="217" t="s">
        <v>134</v>
      </c>
      <c r="AU297" s="217" t="s">
        <v>84</v>
      </c>
      <c r="AY297" s="19" t="s">
        <v>132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82</v>
      </c>
      <c r="BK297" s="218">
        <f>ROUND(I297*H297,2)</f>
        <v>0</v>
      </c>
      <c r="BL297" s="19" t="s">
        <v>139</v>
      </c>
      <c r="BM297" s="217" t="s">
        <v>525</v>
      </c>
    </row>
    <row r="298" s="2" customFormat="1">
      <c r="A298" s="40"/>
      <c r="B298" s="41"/>
      <c r="C298" s="42"/>
      <c r="D298" s="219" t="s">
        <v>141</v>
      </c>
      <c r="E298" s="42"/>
      <c r="F298" s="220" t="s">
        <v>526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141</v>
      </c>
      <c r="AU298" s="19" t="s">
        <v>84</v>
      </c>
    </row>
    <row r="299" s="2" customFormat="1" ht="16.5" customHeight="1">
      <c r="A299" s="40"/>
      <c r="B299" s="41"/>
      <c r="C299" s="247" t="s">
        <v>527</v>
      </c>
      <c r="D299" s="247" t="s">
        <v>249</v>
      </c>
      <c r="E299" s="248" t="s">
        <v>528</v>
      </c>
      <c r="F299" s="249" t="s">
        <v>529</v>
      </c>
      <c r="G299" s="250" t="s">
        <v>137</v>
      </c>
      <c r="H299" s="251">
        <v>3</v>
      </c>
      <c r="I299" s="252"/>
      <c r="J299" s="253">
        <f>ROUND(I299*H299,2)</f>
        <v>0</v>
      </c>
      <c r="K299" s="249" t="s">
        <v>138</v>
      </c>
      <c r="L299" s="254"/>
      <c r="M299" s="255" t="s">
        <v>28</v>
      </c>
      <c r="N299" s="256" t="s">
        <v>45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140</v>
      </c>
      <c r="AT299" s="217" t="s">
        <v>249</v>
      </c>
      <c r="AU299" s="217" t="s">
        <v>84</v>
      </c>
      <c r="AY299" s="19" t="s">
        <v>132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82</v>
      </c>
      <c r="BK299" s="218">
        <f>ROUND(I299*H299,2)</f>
        <v>0</v>
      </c>
      <c r="BL299" s="19" t="s">
        <v>139</v>
      </c>
      <c r="BM299" s="217" t="s">
        <v>530</v>
      </c>
    </row>
    <row r="300" s="2" customFormat="1" ht="16.5" customHeight="1">
      <c r="A300" s="40"/>
      <c r="B300" s="41"/>
      <c r="C300" s="206" t="s">
        <v>302</v>
      </c>
      <c r="D300" s="206" t="s">
        <v>134</v>
      </c>
      <c r="E300" s="207" t="s">
        <v>531</v>
      </c>
      <c r="F300" s="208" t="s">
        <v>532</v>
      </c>
      <c r="G300" s="209" t="s">
        <v>202</v>
      </c>
      <c r="H300" s="210">
        <v>55</v>
      </c>
      <c r="I300" s="211"/>
      <c r="J300" s="212">
        <f>ROUND(I300*H300,2)</f>
        <v>0</v>
      </c>
      <c r="K300" s="208" t="s">
        <v>138</v>
      </c>
      <c r="L300" s="46"/>
      <c r="M300" s="213" t="s">
        <v>28</v>
      </c>
      <c r="N300" s="214" t="s">
        <v>45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139</v>
      </c>
      <c r="AT300" s="217" t="s">
        <v>134</v>
      </c>
      <c r="AU300" s="217" t="s">
        <v>84</v>
      </c>
      <c r="AY300" s="19" t="s">
        <v>132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139</v>
      </c>
      <c r="BM300" s="217" t="s">
        <v>533</v>
      </c>
    </row>
    <row r="301" s="2" customFormat="1">
      <c r="A301" s="40"/>
      <c r="B301" s="41"/>
      <c r="C301" s="42"/>
      <c r="D301" s="219" t="s">
        <v>141</v>
      </c>
      <c r="E301" s="42"/>
      <c r="F301" s="220" t="s">
        <v>534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141</v>
      </c>
      <c r="AU301" s="19" t="s">
        <v>84</v>
      </c>
    </row>
    <row r="302" s="2" customFormat="1">
      <c r="A302" s="40"/>
      <c r="B302" s="41"/>
      <c r="C302" s="42"/>
      <c r="D302" s="226" t="s">
        <v>309</v>
      </c>
      <c r="E302" s="42"/>
      <c r="F302" s="257" t="s">
        <v>535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309</v>
      </c>
      <c r="AU302" s="19" t="s">
        <v>84</v>
      </c>
    </row>
    <row r="303" s="13" customFormat="1">
      <c r="A303" s="13"/>
      <c r="B303" s="224"/>
      <c r="C303" s="225"/>
      <c r="D303" s="226" t="s">
        <v>209</v>
      </c>
      <c r="E303" s="227" t="s">
        <v>28</v>
      </c>
      <c r="F303" s="228" t="s">
        <v>536</v>
      </c>
      <c r="G303" s="225"/>
      <c r="H303" s="229">
        <v>55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209</v>
      </c>
      <c r="AU303" s="235" t="s">
        <v>84</v>
      </c>
      <c r="AV303" s="13" t="s">
        <v>84</v>
      </c>
      <c r="AW303" s="13" t="s">
        <v>35</v>
      </c>
      <c r="AX303" s="13" t="s">
        <v>74</v>
      </c>
      <c r="AY303" s="235" t="s">
        <v>132</v>
      </c>
    </row>
    <row r="304" s="14" customFormat="1">
      <c r="A304" s="14"/>
      <c r="B304" s="236"/>
      <c r="C304" s="237"/>
      <c r="D304" s="226" t="s">
        <v>209</v>
      </c>
      <c r="E304" s="238" t="s">
        <v>28</v>
      </c>
      <c r="F304" s="239" t="s">
        <v>211</v>
      </c>
      <c r="G304" s="237"/>
      <c r="H304" s="240">
        <v>55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209</v>
      </c>
      <c r="AU304" s="246" t="s">
        <v>84</v>
      </c>
      <c r="AV304" s="14" t="s">
        <v>139</v>
      </c>
      <c r="AW304" s="14" t="s">
        <v>35</v>
      </c>
      <c r="AX304" s="14" t="s">
        <v>82</v>
      </c>
      <c r="AY304" s="246" t="s">
        <v>132</v>
      </c>
    </row>
    <row r="305" s="2" customFormat="1" ht="16.5" customHeight="1">
      <c r="A305" s="40"/>
      <c r="B305" s="41"/>
      <c r="C305" s="206" t="s">
        <v>537</v>
      </c>
      <c r="D305" s="206" t="s">
        <v>134</v>
      </c>
      <c r="E305" s="207" t="s">
        <v>538</v>
      </c>
      <c r="F305" s="208" t="s">
        <v>539</v>
      </c>
      <c r="G305" s="209" t="s">
        <v>192</v>
      </c>
      <c r="H305" s="210">
        <v>20</v>
      </c>
      <c r="I305" s="211"/>
      <c r="J305" s="212">
        <f>ROUND(I305*H305,2)</f>
        <v>0</v>
      </c>
      <c r="K305" s="208" t="s">
        <v>138</v>
      </c>
      <c r="L305" s="46"/>
      <c r="M305" s="213" t="s">
        <v>28</v>
      </c>
      <c r="N305" s="214" t="s">
        <v>45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139</v>
      </c>
      <c r="AT305" s="217" t="s">
        <v>134</v>
      </c>
      <c r="AU305" s="217" t="s">
        <v>84</v>
      </c>
      <c r="AY305" s="19" t="s">
        <v>132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139</v>
      </c>
      <c r="BM305" s="217" t="s">
        <v>540</v>
      </c>
    </row>
    <row r="306" s="2" customFormat="1">
      <c r="A306" s="40"/>
      <c r="B306" s="41"/>
      <c r="C306" s="42"/>
      <c r="D306" s="219" t="s">
        <v>141</v>
      </c>
      <c r="E306" s="42"/>
      <c r="F306" s="220" t="s">
        <v>541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141</v>
      </c>
      <c r="AU306" s="19" t="s">
        <v>84</v>
      </c>
    </row>
    <row r="307" s="12" customFormat="1" ht="22.8" customHeight="1">
      <c r="A307" s="12"/>
      <c r="B307" s="190"/>
      <c r="C307" s="191"/>
      <c r="D307" s="192" t="s">
        <v>73</v>
      </c>
      <c r="E307" s="204" t="s">
        <v>542</v>
      </c>
      <c r="F307" s="204" t="s">
        <v>543</v>
      </c>
      <c r="G307" s="191"/>
      <c r="H307" s="191"/>
      <c r="I307" s="194"/>
      <c r="J307" s="205">
        <f>BK307</f>
        <v>0</v>
      </c>
      <c r="K307" s="191"/>
      <c r="L307" s="196"/>
      <c r="M307" s="197"/>
      <c r="N307" s="198"/>
      <c r="O307" s="198"/>
      <c r="P307" s="199">
        <f>SUM(P308:P319)</f>
        <v>0</v>
      </c>
      <c r="Q307" s="198"/>
      <c r="R307" s="199">
        <f>SUM(R308:R319)</f>
        <v>0</v>
      </c>
      <c r="S307" s="198"/>
      <c r="T307" s="200">
        <f>SUM(T308:T319)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1" t="s">
        <v>82</v>
      </c>
      <c r="AT307" s="202" t="s">
        <v>73</v>
      </c>
      <c r="AU307" s="202" t="s">
        <v>82</v>
      </c>
      <c r="AY307" s="201" t="s">
        <v>132</v>
      </c>
      <c r="BK307" s="203">
        <f>SUM(BK308:BK319)</f>
        <v>0</v>
      </c>
    </row>
    <row r="308" s="2" customFormat="1" ht="24.15" customHeight="1">
      <c r="A308" s="40"/>
      <c r="B308" s="41"/>
      <c r="C308" s="206" t="s">
        <v>307</v>
      </c>
      <c r="D308" s="206" t="s">
        <v>134</v>
      </c>
      <c r="E308" s="207" t="s">
        <v>544</v>
      </c>
      <c r="F308" s="208" t="s">
        <v>545</v>
      </c>
      <c r="G308" s="209" t="s">
        <v>240</v>
      </c>
      <c r="H308" s="210">
        <v>591.40099999999995</v>
      </c>
      <c r="I308" s="211"/>
      <c r="J308" s="212">
        <f>ROUND(I308*H308,2)</f>
        <v>0</v>
      </c>
      <c r="K308" s="208" t="s">
        <v>138</v>
      </c>
      <c r="L308" s="46"/>
      <c r="M308" s="213" t="s">
        <v>28</v>
      </c>
      <c r="N308" s="214" t="s">
        <v>45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139</v>
      </c>
      <c r="AT308" s="217" t="s">
        <v>134</v>
      </c>
      <c r="AU308" s="217" t="s">
        <v>84</v>
      </c>
      <c r="AY308" s="19" t="s">
        <v>132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82</v>
      </c>
      <c r="BK308" s="218">
        <f>ROUND(I308*H308,2)</f>
        <v>0</v>
      </c>
      <c r="BL308" s="19" t="s">
        <v>139</v>
      </c>
      <c r="BM308" s="217" t="s">
        <v>546</v>
      </c>
    </row>
    <row r="309" s="2" customFormat="1">
      <c r="A309" s="40"/>
      <c r="B309" s="41"/>
      <c r="C309" s="42"/>
      <c r="D309" s="219" t="s">
        <v>141</v>
      </c>
      <c r="E309" s="42"/>
      <c r="F309" s="220" t="s">
        <v>547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141</v>
      </c>
      <c r="AU309" s="19" t="s">
        <v>84</v>
      </c>
    </row>
    <row r="310" s="2" customFormat="1" ht="24.15" customHeight="1">
      <c r="A310" s="40"/>
      <c r="B310" s="41"/>
      <c r="C310" s="206" t="s">
        <v>548</v>
      </c>
      <c r="D310" s="206" t="s">
        <v>134</v>
      </c>
      <c r="E310" s="207" t="s">
        <v>549</v>
      </c>
      <c r="F310" s="208" t="s">
        <v>550</v>
      </c>
      <c r="G310" s="209" t="s">
        <v>240</v>
      </c>
      <c r="H310" s="210">
        <v>6490.0110000000004</v>
      </c>
      <c r="I310" s="211"/>
      <c r="J310" s="212">
        <f>ROUND(I310*H310,2)</f>
        <v>0</v>
      </c>
      <c r="K310" s="208" t="s">
        <v>138</v>
      </c>
      <c r="L310" s="46"/>
      <c r="M310" s="213" t="s">
        <v>28</v>
      </c>
      <c r="N310" s="214" t="s">
        <v>45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139</v>
      </c>
      <c r="AT310" s="217" t="s">
        <v>134</v>
      </c>
      <c r="AU310" s="217" t="s">
        <v>84</v>
      </c>
      <c r="AY310" s="19" t="s">
        <v>132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82</v>
      </c>
      <c r="BK310" s="218">
        <f>ROUND(I310*H310,2)</f>
        <v>0</v>
      </c>
      <c r="BL310" s="19" t="s">
        <v>139</v>
      </c>
      <c r="BM310" s="217" t="s">
        <v>551</v>
      </c>
    </row>
    <row r="311" s="2" customFormat="1">
      <c r="A311" s="40"/>
      <c r="B311" s="41"/>
      <c r="C311" s="42"/>
      <c r="D311" s="219" t="s">
        <v>141</v>
      </c>
      <c r="E311" s="42"/>
      <c r="F311" s="220" t="s">
        <v>552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141</v>
      </c>
      <c r="AU311" s="19" t="s">
        <v>84</v>
      </c>
    </row>
    <row r="312" s="13" customFormat="1">
      <c r="A312" s="13"/>
      <c r="B312" s="224"/>
      <c r="C312" s="225"/>
      <c r="D312" s="226" t="s">
        <v>209</v>
      </c>
      <c r="E312" s="227" t="s">
        <v>28</v>
      </c>
      <c r="F312" s="228" t="s">
        <v>553</v>
      </c>
      <c r="G312" s="225"/>
      <c r="H312" s="229">
        <v>6490.0110000000004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209</v>
      </c>
      <c r="AU312" s="235" t="s">
        <v>84</v>
      </c>
      <c r="AV312" s="13" t="s">
        <v>84</v>
      </c>
      <c r="AW312" s="13" t="s">
        <v>35</v>
      </c>
      <c r="AX312" s="13" t="s">
        <v>74</v>
      </c>
      <c r="AY312" s="235" t="s">
        <v>132</v>
      </c>
    </row>
    <row r="313" s="14" customFormat="1">
      <c r="A313" s="14"/>
      <c r="B313" s="236"/>
      <c r="C313" s="237"/>
      <c r="D313" s="226" t="s">
        <v>209</v>
      </c>
      <c r="E313" s="238" t="s">
        <v>28</v>
      </c>
      <c r="F313" s="239" t="s">
        <v>211</v>
      </c>
      <c r="G313" s="237"/>
      <c r="H313" s="240">
        <v>6490.0110000000004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209</v>
      </c>
      <c r="AU313" s="246" t="s">
        <v>84</v>
      </c>
      <c r="AV313" s="14" t="s">
        <v>139</v>
      </c>
      <c r="AW313" s="14" t="s">
        <v>35</v>
      </c>
      <c r="AX313" s="14" t="s">
        <v>82</v>
      </c>
      <c r="AY313" s="246" t="s">
        <v>132</v>
      </c>
    </row>
    <row r="314" s="2" customFormat="1" ht="24.15" customHeight="1">
      <c r="A314" s="40"/>
      <c r="B314" s="41"/>
      <c r="C314" s="206" t="s">
        <v>315</v>
      </c>
      <c r="D314" s="206" t="s">
        <v>134</v>
      </c>
      <c r="E314" s="207" t="s">
        <v>554</v>
      </c>
      <c r="F314" s="208" t="s">
        <v>555</v>
      </c>
      <c r="G314" s="209" t="s">
        <v>240</v>
      </c>
      <c r="H314" s="210">
        <v>283.96499999999997</v>
      </c>
      <c r="I314" s="211"/>
      <c r="J314" s="212">
        <f>ROUND(I314*H314,2)</f>
        <v>0</v>
      </c>
      <c r="K314" s="208" t="s">
        <v>138</v>
      </c>
      <c r="L314" s="46"/>
      <c r="M314" s="213" t="s">
        <v>28</v>
      </c>
      <c r="N314" s="214" t="s">
        <v>45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139</v>
      </c>
      <c r="AT314" s="217" t="s">
        <v>134</v>
      </c>
      <c r="AU314" s="217" t="s">
        <v>84</v>
      </c>
      <c r="AY314" s="19" t="s">
        <v>132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139</v>
      </c>
      <c r="BM314" s="217" t="s">
        <v>556</v>
      </c>
    </row>
    <row r="315" s="2" customFormat="1">
      <c r="A315" s="40"/>
      <c r="B315" s="41"/>
      <c r="C315" s="42"/>
      <c r="D315" s="219" t="s">
        <v>141</v>
      </c>
      <c r="E315" s="42"/>
      <c r="F315" s="220" t="s">
        <v>557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141</v>
      </c>
      <c r="AU315" s="19" t="s">
        <v>84</v>
      </c>
    </row>
    <row r="316" s="13" customFormat="1">
      <c r="A316" s="13"/>
      <c r="B316" s="224"/>
      <c r="C316" s="225"/>
      <c r="D316" s="226" t="s">
        <v>209</v>
      </c>
      <c r="E316" s="227" t="s">
        <v>28</v>
      </c>
      <c r="F316" s="228" t="s">
        <v>558</v>
      </c>
      <c r="G316" s="225"/>
      <c r="H316" s="229">
        <v>283.96499999999997</v>
      </c>
      <c r="I316" s="230"/>
      <c r="J316" s="225"/>
      <c r="K316" s="225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209</v>
      </c>
      <c r="AU316" s="235" t="s">
        <v>84</v>
      </c>
      <c r="AV316" s="13" t="s">
        <v>84</v>
      </c>
      <c r="AW316" s="13" t="s">
        <v>35</v>
      </c>
      <c r="AX316" s="13" t="s">
        <v>74</v>
      </c>
      <c r="AY316" s="235" t="s">
        <v>132</v>
      </c>
    </row>
    <row r="317" s="14" customFormat="1">
      <c r="A317" s="14"/>
      <c r="B317" s="236"/>
      <c r="C317" s="237"/>
      <c r="D317" s="226" t="s">
        <v>209</v>
      </c>
      <c r="E317" s="238" t="s">
        <v>28</v>
      </c>
      <c r="F317" s="239" t="s">
        <v>211</v>
      </c>
      <c r="G317" s="237"/>
      <c r="H317" s="240">
        <v>283.96499999999997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209</v>
      </c>
      <c r="AU317" s="246" t="s">
        <v>84</v>
      </c>
      <c r="AV317" s="14" t="s">
        <v>139</v>
      </c>
      <c r="AW317" s="14" t="s">
        <v>35</v>
      </c>
      <c r="AX317" s="14" t="s">
        <v>82</v>
      </c>
      <c r="AY317" s="246" t="s">
        <v>132</v>
      </c>
    </row>
    <row r="318" s="2" customFormat="1" ht="24.15" customHeight="1">
      <c r="A318" s="40"/>
      <c r="B318" s="41"/>
      <c r="C318" s="206" t="s">
        <v>559</v>
      </c>
      <c r="D318" s="206" t="s">
        <v>134</v>
      </c>
      <c r="E318" s="207" t="s">
        <v>560</v>
      </c>
      <c r="F318" s="208" t="s">
        <v>239</v>
      </c>
      <c r="G318" s="209" t="s">
        <v>240</v>
      </c>
      <c r="H318" s="210">
        <v>306</v>
      </c>
      <c r="I318" s="211"/>
      <c r="J318" s="212">
        <f>ROUND(I318*H318,2)</f>
        <v>0</v>
      </c>
      <c r="K318" s="208" t="s">
        <v>138</v>
      </c>
      <c r="L318" s="46"/>
      <c r="M318" s="213" t="s">
        <v>28</v>
      </c>
      <c r="N318" s="214" t="s">
        <v>45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139</v>
      </c>
      <c r="AT318" s="217" t="s">
        <v>134</v>
      </c>
      <c r="AU318" s="217" t="s">
        <v>84</v>
      </c>
      <c r="AY318" s="19" t="s">
        <v>132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139</v>
      </c>
      <c r="BM318" s="217" t="s">
        <v>561</v>
      </c>
    </row>
    <row r="319" s="2" customFormat="1">
      <c r="A319" s="40"/>
      <c r="B319" s="41"/>
      <c r="C319" s="42"/>
      <c r="D319" s="219" t="s">
        <v>141</v>
      </c>
      <c r="E319" s="42"/>
      <c r="F319" s="220" t="s">
        <v>562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141</v>
      </c>
      <c r="AU319" s="19" t="s">
        <v>84</v>
      </c>
    </row>
    <row r="320" s="12" customFormat="1" ht="22.8" customHeight="1">
      <c r="A320" s="12"/>
      <c r="B320" s="190"/>
      <c r="C320" s="191"/>
      <c r="D320" s="192" t="s">
        <v>73</v>
      </c>
      <c r="E320" s="204" t="s">
        <v>563</v>
      </c>
      <c r="F320" s="204" t="s">
        <v>564</v>
      </c>
      <c r="G320" s="191"/>
      <c r="H320" s="191"/>
      <c r="I320" s="194"/>
      <c r="J320" s="205">
        <f>BK320</f>
        <v>0</v>
      </c>
      <c r="K320" s="191"/>
      <c r="L320" s="196"/>
      <c r="M320" s="197"/>
      <c r="N320" s="198"/>
      <c r="O320" s="198"/>
      <c r="P320" s="199">
        <f>SUM(P321:P322)</f>
        <v>0</v>
      </c>
      <c r="Q320" s="198"/>
      <c r="R320" s="199">
        <f>SUM(R321:R322)</f>
        <v>0</v>
      </c>
      <c r="S320" s="198"/>
      <c r="T320" s="200">
        <f>SUM(T321:T322)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1" t="s">
        <v>82</v>
      </c>
      <c r="AT320" s="202" t="s">
        <v>73</v>
      </c>
      <c r="AU320" s="202" t="s">
        <v>82</v>
      </c>
      <c r="AY320" s="201" t="s">
        <v>132</v>
      </c>
      <c r="BK320" s="203">
        <f>SUM(BK321:BK322)</f>
        <v>0</v>
      </c>
    </row>
    <row r="321" s="2" customFormat="1" ht="24.15" customHeight="1">
      <c r="A321" s="40"/>
      <c r="B321" s="41"/>
      <c r="C321" s="206" t="s">
        <v>321</v>
      </c>
      <c r="D321" s="206" t="s">
        <v>134</v>
      </c>
      <c r="E321" s="207" t="s">
        <v>565</v>
      </c>
      <c r="F321" s="208" t="s">
        <v>566</v>
      </c>
      <c r="G321" s="209" t="s">
        <v>240</v>
      </c>
      <c r="H321" s="210">
        <v>3950.623</v>
      </c>
      <c r="I321" s="211"/>
      <c r="J321" s="212">
        <f>ROUND(I321*H321,2)</f>
        <v>0</v>
      </c>
      <c r="K321" s="208" t="s">
        <v>138</v>
      </c>
      <c r="L321" s="46"/>
      <c r="M321" s="213" t="s">
        <v>28</v>
      </c>
      <c r="N321" s="214" t="s">
        <v>45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139</v>
      </c>
      <c r="AT321" s="217" t="s">
        <v>134</v>
      </c>
      <c r="AU321" s="217" t="s">
        <v>84</v>
      </c>
      <c r="AY321" s="19" t="s">
        <v>132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82</v>
      </c>
      <c r="BK321" s="218">
        <f>ROUND(I321*H321,2)</f>
        <v>0</v>
      </c>
      <c r="BL321" s="19" t="s">
        <v>139</v>
      </c>
      <c r="BM321" s="217" t="s">
        <v>567</v>
      </c>
    </row>
    <row r="322" s="2" customFormat="1">
      <c r="A322" s="40"/>
      <c r="B322" s="41"/>
      <c r="C322" s="42"/>
      <c r="D322" s="219" t="s">
        <v>141</v>
      </c>
      <c r="E322" s="42"/>
      <c r="F322" s="220" t="s">
        <v>568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141</v>
      </c>
      <c r="AU322" s="19" t="s">
        <v>84</v>
      </c>
    </row>
    <row r="323" s="12" customFormat="1" ht="25.92" customHeight="1">
      <c r="A323" s="12"/>
      <c r="B323" s="190"/>
      <c r="C323" s="191"/>
      <c r="D323" s="192" t="s">
        <v>73</v>
      </c>
      <c r="E323" s="193" t="s">
        <v>569</v>
      </c>
      <c r="F323" s="193" t="s">
        <v>570</v>
      </c>
      <c r="G323" s="191"/>
      <c r="H323" s="191"/>
      <c r="I323" s="194"/>
      <c r="J323" s="195">
        <f>BK323</f>
        <v>0</v>
      </c>
      <c r="K323" s="191"/>
      <c r="L323" s="196"/>
      <c r="M323" s="197"/>
      <c r="N323" s="198"/>
      <c r="O323" s="198"/>
      <c r="P323" s="199">
        <f>P324</f>
        <v>0</v>
      </c>
      <c r="Q323" s="198"/>
      <c r="R323" s="199">
        <f>R324</f>
        <v>0</v>
      </c>
      <c r="S323" s="198"/>
      <c r="T323" s="200">
        <f>T324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1" t="s">
        <v>84</v>
      </c>
      <c r="AT323" s="202" t="s">
        <v>73</v>
      </c>
      <c r="AU323" s="202" t="s">
        <v>74</v>
      </c>
      <c r="AY323" s="201" t="s">
        <v>132</v>
      </c>
      <c r="BK323" s="203">
        <f>BK324</f>
        <v>0</v>
      </c>
    </row>
    <row r="324" s="12" customFormat="1" ht="22.8" customHeight="1">
      <c r="A324" s="12"/>
      <c r="B324" s="190"/>
      <c r="C324" s="191"/>
      <c r="D324" s="192" t="s">
        <v>73</v>
      </c>
      <c r="E324" s="204" t="s">
        <v>571</v>
      </c>
      <c r="F324" s="204" t="s">
        <v>572</v>
      </c>
      <c r="G324" s="191"/>
      <c r="H324" s="191"/>
      <c r="I324" s="194"/>
      <c r="J324" s="205">
        <f>BK324</f>
        <v>0</v>
      </c>
      <c r="K324" s="191"/>
      <c r="L324" s="196"/>
      <c r="M324" s="197"/>
      <c r="N324" s="198"/>
      <c r="O324" s="198"/>
      <c r="P324" s="199">
        <f>SUM(P325:P327)</f>
        <v>0</v>
      </c>
      <c r="Q324" s="198"/>
      <c r="R324" s="199">
        <f>SUM(R325:R327)</f>
        <v>0</v>
      </c>
      <c r="S324" s="198"/>
      <c r="T324" s="200">
        <f>SUM(T325:T327)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01" t="s">
        <v>84</v>
      </c>
      <c r="AT324" s="202" t="s">
        <v>73</v>
      </c>
      <c r="AU324" s="202" t="s">
        <v>82</v>
      </c>
      <c r="AY324" s="201" t="s">
        <v>132</v>
      </c>
      <c r="BK324" s="203">
        <f>SUM(BK325:BK327)</f>
        <v>0</v>
      </c>
    </row>
    <row r="325" s="2" customFormat="1" ht="16.5" customHeight="1">
      <c r="A325" s="40"/>
      <c r="B325" s="41"/>
      <c r="C325" s="206" t="s">
        <v>573</v>
      </c>
      <c r="D325" s="206" t="s">
        <v>134</v>
      </c>
      <c r="E325" s="207" t="s">
        <v>574</v>
      </c>
      <c r="F325" s="208" t="s">
        <v>575</v>
      </c>
      <c r="G325" s="209" t="s">
        <v>576</v>
      </c>
      <c r="H325" s="210">
        <v>2.2400000000000002</v>
      </c>
      <c r="I325" s="211"/>
      <c r="J325" s="212">
        <f>ROUND(I325*H325,2)</f>
        <v>0</v>
      </c>
      <c r="K325" s="208" t="s">
        <v>28</v>
      </c>
      <c r="L325" s="46"/>
      <c r="M325" s="213" t="s">
        <v>28</v>
      </c>
      <c r="N325" s="214" t="s">
        <v>45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212</v>
      </c>
      <c r="AT325" s="217" t="s">
        <v>134</v>
      </c>
      <c r="AU325" s="217" t="s">
        <v>84</v>
      </c>
      <c r="AY325" s="19" t="s">
        <v>132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82</v>
      </c>
      <c r="BK325" s="218">
        <f>ROUND(I325*H325,2)</f>
        <v>0</v>
      </c>
      <c r="BL325" s="19" t="s">
        <v>212</v>
      </c>
      <c r="BM325" s="217" t="s">
        <v>577</v>
      </c>
    </row>
    <row r="326" s="2" customFormat="1">
      <c r="A326" s="40"/>
      <c r="B326" s="41"/>
      <c r="C326" s="42"/>
      <c r="D326" s="226" t="s">
        <v>309</v>
      </c>
      <c r="E326" s="42"/>
      <c r="F326" s="257" t="s">
        <v>578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309</v>
      </c>
      <c r="AU326" s="19" t="s">
        <v>84</v>
      </c>
    </row>
    <row r="327" s="13" customFormat="1">
      <c r="A327" s="13"/>
      <c r="B327" s="224"/>
      <c r="C327" s="225"/>
      <c r="D327" s="226" t="s">
        <v>209</v>
      </c>
      <c r="E327" s="225"/>
      <c r="F327" s="228" t="s">
        <v>579</v>
      </c>
      <c r="G327" s="225"/>
      <c r="H327" s="229">
        <v>2.2400000000000002</v>
      </c>
      <c r="I327" s="230"/>
      <c r="J327" s="225"/>
      <c r="K327" s="225"/>
      <c r="L327" s="231"/>
      <c r="M327" s="268"/>
      <c r="N327" s="269"/>
      <c r="O327" s="269"/>
      <c r="P327" s="269"/>
      <c r="Q327" s="269"/>
      <c r="R327" s="269"/>
      <c r="S327" s="269"/>
      <c r="T327" s="27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209</v>
      </c>
      <c r="AU327" s="235" t="s">
        <v>84</v>
      </c>
      <c r="AV327" s="13" t="s">
        <v>84</v>
      </c>
      <c r="AW327" s="13" t="s">
        <v>4</v>
      </c>
      <c r="AX327" s="13" t="s">
        <v>82</v>
      </c>
      <c r="AY327" s="235" t="s">
        <v>132</v>
      </c>
    </row>
    <row r="328" s="2" customFormat="1" ht="6.96" customHeight="1">
      <c r="A328" s="40"/>
      <c r="B328" s="61"/>
      <c r="C328" s="62"/>
      <c r="D328" s="62"/>
      <c r="E328" s="62"/>
      <c r="F328" s="62"/>
      <c r="G328" s="62"/>
      <c r="H328" s="62"/>
      <c r="I328" s="62"/>
      <c r="J328" s="62"/>
      <c r="K328" s="62"/>
      <c r="L328" s="46"/>
      <c r="M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</row>
  </sheetData>
  <sheetProtection sheet="1" autoFilter="0" formatColumns="0" formatRows="0" objects="1" scenarios="1" spinCount="100000" saltValue="EHoYrTTD9XG8tcA4HE87LpCepxB2Pl3SlnUYYlMScZpK41sk9NDQY49qaOTRzbHftaOkqzzzNOj2mqWQICBCGQ==" hashValue="UkXvP8cyOlaatoTldKCqIjBOFqrROw+0O2k0Fx99aGObz1DnMjIsCzTWzwBg0gYuqs9ffLcH2PdZJaPhX36O7A==" algorithmName="SHA-512" password="CC35"/>
  <autoFilter ref="C91:K32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12251101"/>
    <hyperlink ref="F98" r:id="rId2" display="https://podminky.urs.cz/item/CS_URS_2025_02/112251102"/>
    <hyperlink ref="F100" r:id="rId3" display="https://podminky.urs.cz/item/CS_URS_2025_02/112251103"/>
    <hyperlink ref="F102" r:id="rId4" display="https://podminky.urs.cz/item/CS_URS_2025_02/162201411"/>
    <hyperlink ref="F104" r:id="rId5" display="https://podminky.urs.cz/item/CS_URS_2025_02/162201412"/>
    <hyperlink ref="F106" r:id="rId6" display="https://podminky.urs.cz/item/CS_URS_2025_02/162201413"/>
    <hyperlink ref="F108" r:id="rId7" display="https://podminky.urs.cz/item/CS_URS_2025_02/113106132"/>
    <hyperlink ref="F110" r:id="rId8" display="https://podminky.urs.cz/item/CS_URS_2025_02/113106134"/>
    <hyperlink ref="F112" r:id="rId9" display="https://podminky.urs.cz/item/CS_URS_2025_02/113106241"/>
    <hyperlink ref="F114" r:id="rId10" display="https://podminky.urs.cz/item/CS_URS_2025_02/113107170"/>
    <hyperlink ref="F116" r:id="rId11" display="https://podminky.urs.cz/item/CS_URS_2025_02/113107221"/>
    <hyperlink ref="F118" r:id="rId12" display="https://podminky.urs.cz/item/CS_URS_2025_02/113204111"/>
    <hyperlink ref="F120" r:id="rId13" display="https://podminky.urs.cz/item/CS_URS_2025_02/121151123"/>
    <hyperlink ref="F122" r:id="rId14" display="https://podminky.urs.cz/item/CS_URS_2025_02/122252205"/>
    <hyperlink ref="F124" r:id="rId15" display="https://podminky.urs.cz/item/CS_URS_2025_02/162351103"/>
    <hyperlink ref="F128" r:id="rId16" display="https://podminky.urs.cz/item/CS_URS_2025_02/162751117"/>
    <hyperlink ref="F132" r:id="rId17" display="https://podminky.urs.cz/item/CS_URS_2025_02/162751119"/>
    <hyperlink ref="F136" r:id="rId18" display="https://podminky.urs.cz/item/CS_URS_2025_02/167151111"/>
    <hyperlink ref="F140" r:id="rId19" display="https://podminky.urs.cz/item/CS_URS_2025_02/171152101"/>
    <hyperlink ref="F142" r:id="rId20" display="https://podminky.urs.cz/item/CS_URS_2025_02/171201201"/>
    <hyperlink ref="F146" r:id="rId21" display="https://podminky.urs.cz/item/CS_URS_2025_02/171201231"/>
    <hyperlink ref="F150" r:id="rId22" display="https://podminky.urs.cz/item/CS_URS_2025_02/181451121"/>
    <hyperlink ref="F155" r:id="rId23" display="https://podminky.urs.cz/item/CS_URS_2025_02/182351133"/>
    <hyperlink ref="F157" r:id="rId24" display="https://podminky.urs.cz/item/CS_URS_2025_02/181102302"/>
    <hyperlink ref="F162" r:id="rId25" display="https://podminky.urs.cz/item/CS_URS_2025_02/271532212"/>
    <hyperlink ref="F165" r:id="rId26" display="https://podminky.urs.cz/item/CS_URS_2025_02/272322611"/>
    <hyperlink ref="F168" r:id="rId27" display="https://podminky.urs.cz/item/CS_URS_2025_02/275362021"/>
    <hyperlink ref="F173" r:id="rId28" display="https://podminky.urs.cz/item/CS_URS_2025_02/327121111"/>
    <hyperlink ref="F179" r:id="rId29" display="https://podminky.urs.cz/item/CS_URS_2025_02/451317777"/>
    <hyperlink ref="F183" r:id="rId30" display="https://podminky.urs.cz/item/CS_URS_2025_02/564581111"/>
    <hyperlink ref="F190" r:id="rId31" display="https://podminky.urs.cz/item/CS_URS_2025_02/564801111"/>
    <hyperlink ref="F195" r:id="rId32" display="https://podminky.urs.cz/item/CS_URS_2025_02/564710012"/>
    <hyperlink ref="F200" r:id="rId33" display="https://podminky.urs.cz/item/CS_URS_2025_02/564751115"/>
    <hyperlink ref="F205" r:id="rId34" display="https://podminky.urs.cz/item/CS_URS_2025_02/564211111"/>
    <hyperlink ref="F210" r:id="rId35" display="https://podminky.urs.cz/item/CS_URS_2025_02/564831111"/>
    <hyperlink ref="F212" r:id="rId36" display="https://podminky.urs.cz/item/CS_URS_2025_02/564851111"/>
    <hyperlink ref="F215" r:id="rId37" display="https://podminky.urs.cz/item/CS_URS_2025_02/564871111"/>
    <hyperlink ref="F218" r:id="rId38" display="https://podminky.urs.cz/item/CS_URS_2025_02/571908112"/>
    <hyperlink ref="F221" r:id="rId39" display="https://podminky.urs.cz/item/CS_URS_2025_02/576136111"/>
    <hyperlink ref="F226" r:id="rId40" display="https://podminky.urs.cz/item/CS_URS_2025_02/576136311"/>
    <hyperlink ref="F231" r:id="rId41" display="https://podminky.urs.cz/item/CS_URS_2025_02/579221222"/>
    <hyperlink ref="F234" r:id="rId42" display="https://podminky.urs.cz/item/CS_URS_2025_02/579291111"/>
    <hyperlink ref="F238" r:id="rId43" display="https://podminky.urs.cz/item/CS_URS_2025_02/589141121"/>
    <hyperlink ref="F241" r:id="rId44" display="https://podminky.urs.cz/item/CS_URS_2025_02/589811111"/>
    <hyperlink ref="F243" r:id="rId45" display="https://podminky.urs.cz/item/CS_URS_2025_02/589161112"/>
    <hyperlink ref="F245" r:id="rId46" display="https://podminky.urs.cz/item/CS_URS_2025_02/589211111"/>
    <hyperlink ref="F247" r:id="rId47" display="https://podminky.urs.cz/item/CS_URS_2025_02/589811121"/>
    <hyperlink ref="F249" r:id="rId48" display="https://podminky.urs.cz/item/CS_URS_2025_02/596211122"/>
    <hyperlink ref="F252" r:id="rId49" display="https://podminky.urs.cz/item/CS_URS_2025_02/596212221"/>
    <hyperlink ref="F256" r:id="rId50" display="https://podminky.urs.cz/item/CS_URS_2025_02/122252203"/>
    <hyperlink ref="F258" r:id="rId51" display="https://podminky.urs.cz/item/CS_URS_2025_02/162751117.1"/>
    <hyperlink ref="F260" r:id="rId52" display="https://podminky.urs.cz/item/CS_URS_2025_02/162751119.1"/>
    <hyperlink ref="F265" r:id="rId53" display="https://podminky.urs.cz/item/CS_URS_2025_02/171201231"/>
    <hyperlink ref="F270" r:id="rId54" display="https://podminky.urs.cz/item/CS_URS_2025_02/564861111"/>
    <hyperlink ref="F275" r:id="rId55" display="https://podminky.urs.cz/item/CS_URS_2025_02/637121111"/>
    <hyperlink ref="F285" r:id="rId56" display="https://podminky.urs.cz/item/CS_URS_2025_02/916231213"/>
    <hyperlink ref="F294" r:id="rId57" display="https://podminky.urs.cz/item/CS_URS_2025_02/936124112"/>
    <hyperlink ref="F298" r:id="rId58" display="https://podminky.urs.cz/item/CS_URS_2025_02/936174311"/>
    <hyperlink ref="F301" r:id="rId59" display="https://podminky.urs.cz/item/CS_URS_2025_02/961044111"/>
    <hyperlink ref="F306" r:id="rId60" display="https://podminky.urs.cz/item/CS_URS_2025_02/963042819"/>
    <hyperlink ref="F309" r:id="rId61" display="https://podminky.urs.cz/item/CS_URS_2025_02/997221551"/>
    <hyperlink ref="F311" r:id="rId62" display="https://podminky.urs.cz/item/CS_URS_2025_02/997221559"/>
    <hyperlink ref="F315" r:id="rId63" display="https://podminky.urs.cz/item/CS_URS_2025_02/997221861"/>
    <hyperlink ref="F319" r:id="rId64" display="https://podminky.urs.cz/item/CS_URS_2025_02/997221873"/>
    <hyperlink ref="F322" r:id="rId65" display="https://podminky.urs.cz/item/CS_URS_2025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580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8. 10. 2025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ROUND((SUM(BE90:BE335)),  2)</f>
        <v>0</v>
      </c>
      <c r="G33" s="40"/>
      <c r="H33" s="40"/>
      <c r="I33" s="150">
        <v>0.20999999999999999</v>
      </c>
      <c r="J33" s="149">
        <f>ROUND(((SUM(BE90:BE335))*I33),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ROUND((SUM(BF90:BF335)),  2)</f>
        <v>0</v>
      </c>
      <c r="G34" s="40"/>
      <c r="H34" s="40"/>
      <c r="I34" s="150">
        <v>0.14999999999999999</v>
      </c>
      <c r="J34" s="149">
        <f>ROUND(((SUM(BF90:BF335))*I34),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ROUND((SUM(BG90:BG335)),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ROUND((SUM(BH90:BH335)),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ROUND((SUM(BI90:BI335)),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D.2 - Oplocení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8. 10. 2025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J137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J203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J265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J284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581</v>
      </c>
      <c r="E66" s="176"/>
      <c r="F66" s="176"/>
      <c r="G66" s="176"/>
      <c r="H66" s="176"/>
      <c r="I66" s="176"/>
      <c r="J66" s="177">
        <f>J292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J305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115</v>
      </c>
      <c r="E68" s="170"/>
      <c r="F68" s="170"/>
      <c r="G68" s="170"/>
      <c r="H68" s="170"/>
      <c r="I68" s="170"/>
      <c r="J68" s="171">
        <f>J308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582</v>
      </c>
      <c r="E69" s="176"/>
      <c r="F69" s="176"/>
      <c r="G69" s="176"/>
      <c r="H69" s="176"/>
      <c r="I69" s="176"/>
      <c r="J69" s="177">
        <f>J309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116</v>
      </c>
      <c r="E70" s="176"/>
      <c r="F70" s="176"/>
      <c r="G70" s="176"/>
      <c r="H70" s="176"/>
      <c r="I70" s="176"/>
      <c r="J70" s="177">
        <f>J332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MODERNIZACE A ROZŠÍŘENÍ ŠKOLNÍHO HŘIŠTĚ - ZŠ 1.Máje K.Vary-Dvory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98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D.2 - Oplocení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 xml:space="preserve"> Karlovy Vary - Dvory_ p.p.č. 290/5</v>
      </c>
      <c r="G84" s="42"/>
      <c r="H84" s="42"/>
      <c r="I84" s="34" t="s">
        <v>24</v>
      </c>
      <c r="J84" s="74" t="str">
        <f>IF(J12="","",J12)</f>
        <v>8. 10. 2025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Statutární město K.Vary</v>
      </c>
      <c r="G86" s="42"/>
      <c r="H86" s="42"/>
      <c r="I86" s="34" t="s">
        <v>33</v>
      </c>
      <c r="J86" s="38" t="str">
        <f>E21</f>
        <v>Michal Jung, Ostrov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 xml:space="preserve"> FJ Atelier - Michal Jung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118</v>
      </c>
      <c r="D89" s="182" t="s">
        <v>59</v>
      </c>
      <c r="E89" s="182" t="s">
        <v>55</v>
      </c>
      <c r="F89" s="182" t="s">
        <v>56</v>
      </c>
      <c r="G89" s="182" t="s">
        <v>119</v>
      </c>
      <c r="H89" s="182" t="s">
        <v>120</v>
      </c>
      <c r="I89" s="182" t="s">
        <v>121</v>
      </c>
      <c r="J89" s="182" t="s">
        <v>102</v>
      </c>
      <c r="K89" s="183" t="s">
        <v>122</v>
      </c>
      <c r="L89" s="184"/>
      <c r="M89" s="94" t="s">
        <v>28</v>
      </c>
      <c r="N89" s="95" t="s">
        <v>44</v>
      </c>
      <c r="O89" s="95" t="s">
        <v>123</v>
      </c>
      <c r="P89" s="95" t="s">
        <v>124</v>
      </c>
      <c r="Q89" s="95" t="s">
        <v>125</v>
      </c>
      <c r="R89" s="95" t="s">
        <v>126</v>
      </c>
      <c r="S89" s="95" t="s">
        <v>127</v>
      </c>
      <c r="T89" s="96" t="s">
        <v>128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129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P91+P308</f>
        <v>0</v>
      </c>
      <c r="Q90" s="98"/>
      <c r="R90" s="187">
        <f>R91+R308</f>
        <v>280.82229695999996</v>
      </c>
      <c r="S90" s="98"/>
      <c r="T90" s="188">
        <f>T91+T308</f>
        <v>1.5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73</v>
      </c>
      <c r="AU90" s="19" t="s">
        <v>103</v>
      </c>
      <c r="BK90" s="189">
        <f>BK91+BK308</f>
        <v>0</v>
      </c>
    </row>
    <row r="91" s="12" customFormat="1" ht="25.92" customHeight="1">
      <c r="A91" s="12"/>
      <c r="B91" s="190"/>
      <c r="C91" s="191"/>
      <c r="D91" s="192" t="s">
        <v>73</v>
      </c>
      <c r="E91" s="193" t="s">
        <v>130</v>
      </c>
      <c r="F91" s="193" t="s">
        <v>131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P92+P137+P203+P265+P284+P292+P305</f>
        <v>0</v>
      </c>
      <c r="Q91" s="198"/>
      <c r="R91" s="199">
        <f>R92+R137+R203+R265+R284+R292+R305</f>
        <v>280.36187335999995</v>
      </c>
      <c r="S91" s="198"/>
      <c r="T91" s="200">
        <f>T92+T137+T203+T265+T284+T292+T305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82</v>
      </c>
      <c r="AT91" s="202" t="s">
        <v>73</v>
      </c>
      <c r="AU91" s="202" t="s">
        <v>74</v>
      </c>
      <c r="AY91" s="201" t="s">
        <v>132</v>
      </c>
      <c r="BK91" s="203">
        <f>BK92+BK137+BK203+BK265+BK284+BK292+BK305</f>
        <v>0</v>
      </c>
    </row>
    <row r="92" s="12" customFormat="1" ht="22.8" customHeight="1">
      <c r="A92" s="12"/>
      <c r="B92" s="190"/>
      <c r="C92" s="191"/>
      <c r="D92" s="192" t="s">
        <v>73</v>
      </c>
      <c r="E92" s="204" t="s">
        <v>82</v>
      </c>
      <c r="F92" s="204" t="s">
        <v>133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SUM(P93:P136)</f>
        <v>0</v>
      </c>
      <c r="Q92" s="198"/>
      <c r="R92" s="199">
        <f>SUM(R93:R136)</f>
        <v>0</v>
      </c>
      <c r="S92" s="198"/>
      <c r="T92" s="200">
        <f>SUM(T93:T136)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82</v>
      </c>
      <c r="AT92" s="202" t="s">
        <v>73</v>
      </c>
      <c r="AU92" s="202" t="s">
        <v>82</v>
      </c>
      <c r="AY92" s="201" t="s">
        <v>132</v>
      </c>
      <c r="BK92" s="203">
        <f>SUM(BK93:BK136)</f>
        <v>0</v>
      </c>
    </row>
    <row r="93" s="2" customFormat="1" ht="24.15" customHeight="1">
      <c r="A93" s="40"/>
      <c r="B93" s="41"/>
      <c r="C93" s="206" t="s">
        <v>82</v>
      </c>
      <c r="D93" s="206" t="s">
        <v>134</v>
      </c>
      <c r="E93" s="207" t="s">
        <v>583</v>
      </c>
      <c r="F93" s="208" t="s">
        <v>584</v>
      </c>
      <c r="G93" s="209" t="s">
        <v>202</v>
      </c>
      <c r="H93" s="210">
        <v>0.188</v>
      </c>
      <c r="I93" s="211"/>
      <c r="J93" s="212">
        <f>ROUND(I93*H93,2)</f>
        <v>0</v>
      </c>
      <c r="K93" s="208" t="s">
        <v>138</v>
      </c>
      <c r="L93" s="46"/>
      <c r="M93" s="213" t="s">
        <v>28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139</v>
      </c>
      <c r="AT93" s="217" t="s">
        <v>134</v>
      </c>
      <c r="AU93" s="217" t="s">
        <v>84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139</v>
      </c>
      <c r="BM93" s="217" t="s">
        <v>585</v>
      </c>
    </row>
    <row r="94" s="2" customFormat="1">
      <c r="A94" s="40"/>
      <c r="B94" s="41"/>
      <c r="C94" s="42"/>
      <c r="D94" s="219" t="s">
        <v>141</v>
      </c>
      <c r="E94" s="42"/>
      <c r="F94" s="220" t="s">
        <v>586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84</v>
      </c>
    </row>
    <row r="95" s="13" customFormat="1">
      <c r="A95" s="13"/>
      <c r="B95" s="224"/>
      <c r="C95" s="225"/>
      <c r="D95" s="226" t="s">
        <v>209</v>
      </c>
      <c r="E95" s="227" t="s">
        <v>28</v>
      </c>
      <c r="F95" s="228" t="s">
        <v>587</v>
      </c>
      <c r="G95" s="225"/>
      <c r="H95" s="229">
        <v>0.188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209</v>
      </c>
      <c r="AU95" s="235" t="s">
        <v>84</v>
      </c>
      <c r="AV95" s="13" t="s">
        <v>84</v>
      </c>
      <c r="AW95" s="13" t="s">
        <v>35</v>
      </c>
      <c r="AX95" s="13" t="s">
        <v>82</v>
      </c>
      <c r="AY95" s="235" t="s">
        <v>132</v>
      </c>
    </row>
    <row r="96" s="2" customFormat="1" ht="16.5" customHeight="1">
      <c r="A96" s="40"/>
      <c r="B96" s="41"/>
      <c r="C96" s="206" t="s">
        <v>84</v>
      </c>
      <c r="D96" s="206" t="s">
        <v>134</v>
      </c>
      <c r="E96" s="207" t="s">
        <v>588</v>
      </c>
      <c r="F96" s="208" t="s">
        <v>589</v>
      </c>
      <c r="G96" s="209" t="s">
        <v>192</v>
      </c>
      <c r="H96" s="210">
        <v>46.799999999999997</v>
      </c>
      <c r="I96" s="211"/>
      <c r="J96" s="212">
        <f>ROUND(I96*H96,2)</f>
        <v>0</v>
      </c>
      <c r="K96" s="208" t="s">
        <v>138</v>
      </c>
      <c r="L96" s="46"/>
      <c r="M96" s="213" t="s">
        <v>28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139</v>
      </c>
      <c r="AT96" s="217" t="s">
        <v>134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139</v>
      </c>
      <c r="BM96" s="217" t="s">
        <v>590</v>
      </c>
    </row>
    <row r="97" s="2" customFormat="1">
      <c r="A97" s="40"/>
      <c r="B97" s="41"/>
      <c r="C97" s="42"/>
      <c r="D97" s="219" t="s">
        <v>141</v>
      </c>
      <c r="E97" s="42"/>
      <c r="F97" s="220" t="s">
        <v>591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84</v>
      </c>
    </row>
    <row r="98" s="13" customFormat="1">
      <c r="A98" s="13"/>
      <c r="B98" s="224"/>
      <c r="C98" s="225"/>
      <c r="D98" s="226" t="s">
        <v>209</v>
      </c>
      <c r="E98" s="227" t="s">
        <v>28</v>
      </c>
      <c r="F98" s="228" t="s">
        <v>592</v>
      </c>
      <c r="G98" s="225"/>
      <c r="H98" s="229">
        <v>23.399999999999999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209</v>
      </c>
      <c r="AU98" s="235" t="s">
        <v>84</v>
      </c>
      <c r="AV98" s="13" t="s">
        <v>84</v>
      </c>
      <c r="AW98" s="13" t="s">
        <v>35</v>
      </c>
      <c r="AX98" s="13" t="s">
        <v>74</v>
      </c>
      <c r="AY98" s="235" t="s">
        <v>132</v>
      </c>
    </row>
    <row r="99" s="13" customFormat="1">
      <c r="A99" s="13"/>
      <c r="B99" s="224"/>
      <c r="C99" s="225"/>
      <c r="D99" s="226" t="s">
        <v>209</v>
      </c>
      <c r="E99" s="227" t="s">
        <v>28</v>
      </c>
      <c r="F99" s="228" t="s">
        <v>593</v>
      </c>
      <c r="G99" s="225"/>
      <c r="H99" s="229">
        <v>23.399999999999999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209</v>
      </c>
      <c r="AU99" s="235" t="s">
        <v>84</v>
      </c>
      <c r="AV99" s="13" t="s">
        <v>84</v>
      </c>
      <c r="AW99" s="13" t="s">
        <v>35</v>
      </c>
      <c r="AX99" s="13" t="s">
        <v>74</v>
      </c>
      <c r="AY99" s="235" t="s">
        <v>132</v>
      </c>
    </row>
    <row r="100" s="14" customFormat="1">
      <c r="A100" s="14"/>
      <c r="B100" s="236"/>
      <c r="C100" s="237"/>
      <c r="D100" s="226" t="s">
        <v>209</v>
      </c>
      <c r="E100" s="238" t="s">
        <v>28</v>
      </c>
      <c r="F100" s="239" t="s">
        <v>211</v>
      </c>
      <c r="G100" s="237"/>
      <c r="H100" s="240">
        <v>46.799999999999997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209</v>
      </c>
      <c r="AU100" s="246" t="s">
        <v>84</v>
      </c>
      <c r="AV100" s="14" t="s">
        <v>139</v>
      </c>
      <c r="AW100" s="14" t="s">
        <v>35</v>
      </c>
      <c r="AX100" s="14" t="s">
        <v>82</v>
      </c>
      <c r="AY100" s="246" t="s">
        <v>132</v>
      </c>
    </row>
    <row r="101" s="2" customFormat="1" ht="24.15" customHeight="1">
      <c r="A101" s="40"/>
      <c r="B101" s="41"/>
      <c r="C101" s="206" t="s">
        <v>147</v>
      </c>
      <c r="D101" s="206" t="s">
        <v>134</v>
      </c>
      <c r="E101" s="207" t="s">
        <v>594</v>
      </c>
      <c r="F101" s="208" t="s">
        <v>595</v>
      </c>
      <c r="G101" s="209" t="s">
        <v>202</v>
      </c>
      <c r="H101" s="210">
        <v>31.637</v>
      </c>
      <c r="I101" s="211"/>
      <c r="J101" s="212">
        <f>ROUND(I101*H101,2)</f>
        <v>0</v>
      </c>
      <c r="K101" s="208" t="s">
        <v>138</v>
      </c>
      <c r="L101" s="46"/>
      <c r="M101" s="213" t="s">
        <v>28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139</v>
      </c>
      <c r="AT101" s="217" t="s">
        <v>134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596</v>
      </c>
    </row>
    <row r="102" s="2" customFormat="1">
      <c r="A102" s="40"/>
      <c r="B102" s="41"/>
      <c r="C102" s="42"/>
      <c r="D102" s="219" t="s">
        <v>141</v>
      </c>
      <c r="E102" s="42"/>
      <c r="F102" s="220" t="s">
        <v>597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141</v>
      </c>
      <c r="AU102" s="19" t="s">
        <v>84</v>
      </c>
    </row>
    <row r="103" s="13" customFormat="1">
      <c r="A103" s="13"/>
      <c r="B103" s="224"/>
      <c r="C103" s="225"/>
      <c r="D103" s="226" t="s">
        <v>209</v>
      </c>
      <c r="E103" s="227" t="s">
        <v>28</v>
      </c>
      <c r="F103" s="228" t="s">
        <v>598</v>
      </c>
      <c r="G103" s="225"/>
      <c r="H103" s="229">
        <v>3.7130000000000001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209</v>
      </c>
      <c r="AU103" s="235" t="s">
        <v>84</v>
      </c>
      <c r="AV103" s="13" t="s">
        <v>84</v>
      </c>
      <c r="AW103" s="13" t="s">
        <v>35</v>
      </c>
      <c r="AX103" s="13" t="s">
        <v>74</v>
      </c>
      <c r="AY103" s="235" t="s">
        <v>132</v>
      </c>
    </row>
    <row r="104" s="13" customFormat="1">
      <c r="A104" s="13"/>
      <c r="B104" s="224"/>
      <c r="C104" s="225"/>
      <c r="D104" s="226" t="s">
        <v>209</v>
      </c>
      <c r="E104" s="227" t="s">
        <v>28</v>
      </c>
      <c r="F104" s="228" t="s">
        <v>599</v>
      </c>
      <c r="G104" s="225"/>
      <c r="H104" s="229">
        <v>27.923999999999999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209</v>
      </c>
      <c r="AU104" s="235" t="s">
        <v>84</v>
      </c>
      <c r="AV104" s="13" t="s">
        <v>84</v>
      </c>
      <c r="AW104" s="13" t="s">
        <v>35</v>
      </c>
      <c r="AX104" s="13" t="s">
        <v>74</v>
      </c>
      <c r="AY104" s="235" t="s">
        <v>132</v>
      </c>
    </row>
    <row r="105" s="14" customFormat="1">
      <c r="A105" s="14"/>
      <c r="B105" s="236"/>
      <c r="C105" s="237"/>
      <c r="D105" s="226" t="s">
        <v>209</v>
      </c>
      <c r="E105" s="238" t="s">
        <v>28</v>
      </c>
      <c r="F105" s="239" t="s">
        <v>211</v>
      </c>
      <c r="G105" s="237"/>
      <c r="H105" s="240">
        <v>31.637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209</v>
      </c>
      <c r="AU105" s="246" t="s">
        <v>84</v>
      </c>
      <c r="AV105" s="14" t="s">
        <v>139</v>
      </c>
      <c r="AW105" s="14" t="s">
        <v>35</v>
      </c>
      <c r="AX105" s="14" t="s">
        <v>82</v>
      </c>
      <c r="AY105" s="246" t="s">
        <v>132</v>
      </c>
    </row>
    <row r="106" s="2" customFormat="1" ht="24.15" customHeight="1">
      <c r="A106" s="40"/>
      <c r="B106" s="41"/>
      <c r="C106" s="206" t="s">
        <v>139</v>
      </c>
      <c r="D106" s="206" t="s">
        <v>134</v>
      </c>
      <c r="E106" s="207" t="s">
        <v>600</v>
      </c>
      <c r="F106" s="208" t="s">
        <v>601</v>
      </c>
      <c r="G106" s="209" t="s">
        <v>202</v>
      </c>
      <c r="H106" s="210">
        <v>85.891999999999996</v>
      </c>
      <c r="I106" s="211"/>
      <c r="J106" s="212">
        <f>ROUND(I106*H106,2)</f>
        <v>0</v>
      </c>
      <c r="K106" s="208" t="s">
        <v>138</v>
      </c>
      <c r="L106" s="46"/>
      <c r="M106" s="213" t="s">
        <v>28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139</v>
      </c>
      <c r="AT106" s="217" t="s">
        <v>134</v>
      </c>
      <c r="AU106" s="217" t="s">
        <v>84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602</v>
      </c>
    </row>
    <row r="107" s="2" customFormat="1">
      <c r="A107" s="40"/>
      <c r="B107" s="41"/>
      <c r="C107" s="42"/>
      <c r="D107" s="219" t="s">
        <v>141</v>
      </c>
      <c r="E107" s="42"/>
      <c r="F107" s="220" t="s">
        <v>603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84</v>
      </c>
    </row>
    <row r="108" s="15" customFormat="1">
      <c r="A108" s="15"/>
      <c r="B108" s="258"/>
      <c r="C108" s="259"/>
      <c r="D108" s="226" t="s">
        <v>209</v>
      </c>
      <c r="E108" s="260" t="s">
        <v>28</v>
      </c>
      <c r="F108" s="261" t="s">
        <v>604</v>
      </c>
      <c r="G108" s="259"/>
      <c r="H108" s="260" t="s">
        <v>28</v>
      </c>
      <c r="I108" s="262"/>
      <c r="J108" s="259"/>
      <c r="K108" s="259"/>
      <c r="L108" s="263"/>
      <c r="M108" s="264"/>
      <c r="N108" s="265"/>
      <c r="O108" s="265"/>
      <c r="P108" s="265"/>
      <c r="Q108" s="265"/>
      <c r="R108" s="265"/>
      <c r="S108" s="265"/>
      <c r="T108" s="26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7" t="s">
        <v>209</v>
      </c>
      <c r="AU108" s="267" t="s">
        <v>84</v>
      </c>
      <c r="AV108" s="15" t="s">
        <v>82</v>
      </c>
      <c r="AW108" s="15" t="s">
        <v>35</v>
      </c>
      <c r="AX108" s="15" t="s">
        <v>74</v>
      </c>
      <c r="AY108" s="267" t="s">
        <v>132</v>
      </c>
    </row>
    <row r="109" s="13" customFormat="1">
      <c r="A109" s="13"/>
      <c r="B109" s="224"/>
      <c r="C109" s="225"/>
      <c r="D109" s="226" t="s">
        <v>209</v>
      </c>
      <c r="E109" s="227" t="s">
        <v>28</v>
      </c>
      <c r="F109" s="228" t="s">
        <v>605</v>
      </c>
      <c r="G109" s="225"/>
      <c r="H109" s="229">
        <v>18.837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209</v>
      </c>
      <c r="AU109" s="235" t="s">
        <v>84</v>
      </c>
      <c r="AV109" s="13" t="s">
        <v>84</v>
      </c>
      <c r="AW109" s="13" t="s">
        <v>35</v>
      </c>
      <c r="AX109" s="13" t="s">
        <v>74</v>
      </c>
      <c r="AY109" s="235" t="s">
        <v>132</v>
      </c>
    </row>
    <row r="110" s="13" customFormat="1">
      <c r="A110" s="13"/>
      <c r="B110" s="224"/>
      <c r="C110" s="225"/>
      <c r="D110" s="226" t="s">
        <v>209</v>
      </c>
      <c r="E110" s="227" t="s">
        <v>28</v>
      </c>
      <c r="F110" s="228" t="s">
        <v>606</v>
      </c>
      <c r="G110" s="225"/>
      <c r="H110" s="229">
        <v>49.572000000000003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209</v>
      </c>
      <c r="AU110" s="235" t="s">
        <v>84</v>
      </c>
      <c r="AV110" s="13" t="s">
        <v>84</v>
      </c>
      <c r="AW110" s="13" t="s">
        <v>35</v>
      </c>
      <c r="AX110" s="13" t="s">
        <v>74</v>
      </c>
      <c r="AY110" s="235" t="s">
        <v>132</v>
      </c>
    </row>
    <row r="111" s="13" customFormat="1">
      <c r="A111" s="13"/>
      <c r="B111" s="224"/>
      <c r="C111" s="225"/>
      <c r="D111" s="226" t="s">
        <v>209</v>
      </c>
      <c r="E111" s="227" t="s">
        <v>28</v>
      </c>
      <c r="F111" s="228" t="s">
        <v>607</v>
      </c>
      <c r="G111" s="225"/>
      <c r="H111" s="229">
        <v>17.483000000000001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209</v>
      </c>
      <c r="AU111" s="235" t="s">
        <v>84</v>
      </c>
      <c r="AV111" s="13" t="s">
        <v>84</v>
      </c>
      <c r="AW111" s="13" t="s">
        <v>35</v>
      </c>
      <c r="AX111" s="13" t="s">
        <v>74</v>
      </c>
      <c r="AY111" s="235" t="s">
        <v>132</v>
      </c>
    </row>
    <row r="112" s="14" customFormat="1">
      <c r="A112" s="14"/>
      <c r="B112" s="236"/>
      <c r="C112" s="237"/>
      <c r="D112" s="226" t="s">
        <v>209</v>
      </c>
      <c r="E112" s="238" t="s">
        <v>28</v>
      </c>
      <c r="F112" s="239" t="s">
        <v>211</v>
      </c>
      <c r="G112" s="237"/>
      <c r="H112" s="240">
        <v>85.891999999999996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209</v>
      </c>
      <c r="AU112" s="246" t="s">
        <v>84</v>
      </c>
      <c r="AV112" s="14" t="s">
        <v>139</v>
      </c>
      <c r="AW112" s="14" t="s">
        <v>35</v>
      </c>
      <c r="AX112" s="14" t="s">
        <v>82</v>
      </c>
      <c r="AY112" s="246" t="s">
        <v>132</v>
      </c>
    </row>
    <row r="113" s="2" customFormat="1" ht="33" customHeight="1">
      <c r="A113" s="40"/>
      <c r="B113" s="41"/>
      <c r="C113" s="206" t="s">
        <v>156</v>
      </c>
      <c r="D113" s="206" t="s">
        <v>134</v>
      </c>
      <c r="E113" s="207" t="s">
        <v>608</v>
      </c>
      <c r="F113" s="208" t="s">
        <v>609</v>
      </c>
      <c r="G113" s="209" t="s">
        <v>202</v>
      </c>
      <c r="H113" s="210">
        <v>1.5</v>
      </c>
      <c r="I113" s="211"/>
      <c r="J113" s="212">
        <f>ROUND(I113*H113,2)</f>
        <v>0</v>
      </c>
      <c r="K113" s="208" t="s">
        <v>138</v>
      </c>
      <c r="L113" s="46"/>
      <c r="M113" s="213" t="s">
        <v>28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139</v>
      </c>
      <c r="AT113" s="217" t="s">
        <v>134</v>
      </c>
      <c r="AU113" s="217" t="s">
        <v>84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610</v>
      </c>
    </row>
    <row r="114" s="2" customFormat="1">
      <c r="A114" s="40"/>
      <c r="B114" s="41"/>
      <c r="C114" s="42"/>
      <c r="D114" s="219" t="s">
        <v>141</v>
      </c>
      <c r="E114" s="42"/>
      <c r="F114" s="220" t="s">
        <v>611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84</v>
      </c>
    </row>
    <row r="115" s="2" customFormat="1" ht="33" customHeight="1">
      <c r="A115" s="40"/>
      <c r="B115" s="41"/>
      <c r="C115" s="206" t="s">
        <v>161</v>
      </c>
      <c r="D115" s="206" t="s">
        <v>134</v>
      </c>
      <c r="E115" s="207" t="s">
        <v>612</v>
      </c>
      <c r="F115" s="208" t="s">
        <v>613</v>
      </c>
      <c r="G115" s="209" t="s">
        <v>202</v>
      </c>
      <c r="H115" s="210">
        <v>1.5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614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615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37.8" customHeight="1">
      <c r="A117" s="40"/>
      <c r="B117" s="41"/>
      <c r="C117" s="206" t="s">
        <v>166</v>
      </c>
      <c r="D117" s="206" t="s">
        <v>134</v>
      </c>
      <c r="E117" s="207" t="s">
        <v>213</v>
      </c>
      <c r="F117" s="208" t="s">
        <v>214</v>
      </c>
      <c r="G117" s="209" t="s">
        <v>202</v>
      </c>
      <c r="H117" s="210">
        <v>74.804000000000002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616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216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13" customFormat="1">
      <c r="A119" s="13"/>
      <c r="B119" s="224"/>
      <c r="C119" s="225"/>
      <c r="D119" s="226" t="s">
        <v>209</v>
      </c>
      <c r="E119" s="227" t="s">
        <v>28</v>
      </c>
      <c r="F119" s="228" t="s">
        <v>617</v>
      </c>
      <c r="G119" s="225"/>
      <c r="H119" s="229">
        <v>31.824999999999999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209</v>
      </c>
      <c r="AU119" s="235" t="s">
        <v>84</v>
      </c>
      <c r="AV119" s="13" t="s">
        <v>84</v>
      </c>
      <c r="AW119" s="13" t="s">
        <v>35</v>
      </c>
      <c r="AX119" s="13" t="s">
        <v>74</v>
      </c>
      <c r="AY119" s="235" t="s">
        <v>132</v>
      </c>
    </row>
    <row r="120" s="13" customFormat="1">
      <c r="A120" s="13"/>
      <c r="B120" s="224"/>
      <c r="C120" s="225"/>
      <c r="D120" s="226" t="s">
        <v>209</v>
      </c>
      <c r="E120" s="227" t="s">
        <v>28</v>
      </c>
      <c r="F120" s="228" t="s">
        <v>618</v>
      </c>
      <c r="G120" s="225"/>
      <c r="H120" s="229">
        <v>3.306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209</v>
      </c>
      <c r="AU120" s="235" t="s">
        <v>84</v>
      </c>
      <c r="AV120" s="13" t="s">
        <v>84</v>
      </c>
      <c r="AW120" s="13" t="s">
        <v>35</v>
      </c>
      <c r="AX120" s="13" t="s">
        <v>74</v>
      </c>
      <c r="AY120" s="235" t="s">
        <v>132</v>
      </c>
    </row>
    <row r="121" s="13" customFormat="1">
      <c r="A121" s="13"/>
      <c r="B121" s="224"/>
      <c r="C121" s="225"/>
      <c r="D121" s="226" t="s">
        <v>209</v>
      </c>
      <c r="E121" s="227" t="s">
        <v>28</v>
      </c>
      <c r="F121" s="228" t="s">
        <v>619</v>
      </c>
      <c r="G121" s="225"/>
      <c r="H121" s="229">
        <v>39.673000000000002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209</v>
      </c>
      <c r="AU121" s="235" t="s">
        <v>84</v>
      </c>
      <c r="AV121" s="13" t="s">
        <v>84</v>
      </c>
      <c r="AW121" s="13" t="s">
        <v>35</v>
      </c>
      <c r="AX121" s="13" t="s">
        <v>74</v>
      </c>
      <c r="AY121" s="235" t="s">
        <v>132</v>
      </c>
    </row>
    <row r="122" s="14" customFormat="1">
      <c r="A122" s="14"/>
      <c r="B122" s="236"/>
      <c r="C122" s="237"/>
      <c r="D122" s="226" t="s">
        <v>209</v>
      </c>
      <c r="E122" s="238" t="s">
        <v>28</v>
      </c>
      <c r="F122" s="239" t="s">
        <v>211</v>
      </c>
      <c r="G122" s="237"/>
      <c r="H122" s="240">
        <v>74.804000000000002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209</v>
      </c>
      <c r="AU122" s="246" t="s">
        <v>84</v>
      </c>
      <c r="AV122" s="14" t="s">
        <v>139</v>
      </c>
      <c r="AW122" s="14" t="s">
        <v>35</v>
      </c>
      <c r="AX122" s="14" t="s">
        <v>82</v>
      </c>
      <c r="AY122" s="246" t="s">
        <v>132</v>
      </c>
    </row>
    <row r="123" s="2" customFormat="1" ht="37.8" customHeight="1">
      <c r="A123" s="40"/>
      <c r="B123" s="41"/>
      <c r="C123" s="206" t="s">
        <v>140</v>
      </c>
      <c r="D123" s="206" t="s">
        <v>134</v>
      </c>
      <c r="E123" s="207" t="s">
        <v>219</v>
      </c>
      <c r="F123" s="208" t="s">
        <v>220</v>
      </c>
      <c r="G123" s="209" t="s">
        <v>202</v>
      </c>
      <c r="H123" s="210">
        <v>149.608</v>
      </c>
      <c r="I123" s="211"/>
      <c r="J123" s="212">
        <f>ROUND(I123*H123,2)</f>
        <v>0</v>
      </c>
      <c r="K123" s="208" t="s">
        <v>138</v>
      </c>
      <c r="L123" s="46"/>
      <c r="M123" s="213" t="s">
        <v>28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139</v>
      </c>
      <c r="AT123" s="217" t="s">
        <v>134</v>
      </c>
      <c r="AU123" s="217" t="s">
        <v>84</v>
      </c>
      <c r="AY123" s="19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139</v>
      </c>
      <c r="BM123" s="217" t="s">
        <v>620</v>
      </c>
    </row>
    <row r="124" s="2" customFormat="1">
      <c r="A124" s="40"/>
      <c r="B124" s="41"/>
      <c r="C124" s="42"/>
      <c r="D124" s="219" t="s">
        <v>141</v>
      </c>
      <c r="E124" s="42"/>
      <c r="F124" s="220" t="s">
        <v>222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84</v>
      </c>
    </row>
    <row r="125" s="13" customFormat="1">
      <c r="A125" s="13"/>
      <c r="B125" s="224"/>
      <c r="C125" s="225"/>
      <c r="D125" s="226" t="s">
        <v>209</v>
      </c>
      <c r="E125" s="227" t="s">
        <v>28</v>
      </c>
      <c r="F125" s="228" t="s">
        <v>621</v>
      </c>
      <c r="G125" s="225"/>
      <c r="H125" s="229">
        <v>149.608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209</v>
      </c>
      <c r="AU125" s="235" t="s">
        <v>84</v>
      </c>
      <c r="AV125" s="13" t="s">
        <v>84</v>
      </c>
      <c r="AW125" s="13" t="s">
        <v>35</v>
      </c>
      <c r="AX125" s="13" t="s">
        <v>82</v>
      </c>
      <c r="AY125" s="235" t="s">
        <v>132</v>
      </c>
    </row>
    <row r="126" s="2" customFormat="1" ht="24.15" customHeight="1">
      <c r="A126" s="40"/>
      <c r="B126" s="41"/>
      <c r="C126" s="206" t="s">
        <v>176</v>
      </c>
      <c r="D126" s="206" t="s">
        <v>134</v>
      </c>
      <c r="E126" s="207" t="s">
        <v>238</v>
      </c>
      <c r="F126" s="208" t="s">
        <v>239</v>
      </c>
      <c r="G126" s="209" t="s">
        <v>240</v>
      </c>
      <c r="H126" s="210">
        <v>119.68600000000001</v>
      </c>
      <c r="I126" s="211"/>
      <c r="J126" s="212">
        <f>ROUND(I126*H126,2)</f>
        <v>0</v>
      </c>
      <c r="K126" s="208" t="s">
        <v>138</v>
      </c>
      <c r="L126" s="46"/>
      <c r="M126" s="213" t="s">
        <v>28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139</v>
      </c>
      <c r="AT126" s="217" t="s">
        <v>134</v>
      </c>
      <c r="AU126" s="217" t="s">
        <v>84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622</v>
      </c>
    </row>
    <row r="127" s="2" customFormat="1">
      <c r="A127" s="40"/>
      <c r="B127" s="41"/>
      <c r="C127" s="42"/>
      <c r="D127" s="219" t="s">
        <v>141</v>
      </c>
      <c r="E127" s="42"/>
      <c r="F127" s="220" t="s">
        <v>242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84</v>
      </c>
    </row>
    <row r="128" s="13" customFormat="1">
      <c r="A128" s="13"/>
      <c r="B128" s="224"/>
      <c r="C128" s="225"/>
      <c r="D128" s="226" t="s">
        <v>209</v>
      </c>
      <c r="E128" s="227" t="s">
        <v>28</v>
      </c>
      <c r="F128" s="228" t="s">
        <v>623</v>
      </c>
      <c r="G128" s="225"/>
      <c r="H128" s="229">
        <v>119.68600000000001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209</v>
      </c>
      <c r="AU128" s="235" t="s">
        <v>84</v>
      </c>
      <c r="AV128" s="13" t="s">
        <v>84</v>
      </c>
      <c r="AW128" s="13" t="s">
        <v>35</v>
      </c>
      <c r="AX128" s="13" t="s">
        <v>82</v>
      </c>
      <c r="AY128" s="235" t="s">
        <v>132</v>
      </c>
    </row>
    <row r="129" s="2" customFormat="1" ht="24.15" customHeight="1">
      <c r="A129" s="40"/>
      <c r="B129" s="41"/>
      <c r="C129" s="206" t="s">
        <v>145</v>
      </c>
      <c r="D129" s="206" t="s">
        <v>134</v>
      </c>
      <c r="E129" s="207" t="s">
        <v>624</v>
      </c>
      <c r="F129" s="208" t="s">
        <v>235</v>
      </c>
      <c r="G129" s="209" t="s">
        <v>202</v>
      </c>
      <c r="H129" s="210">
        <v>74.804000000000002</v>
      </c>
      <c r="I129" s="211"/>
      <c r="J129" s="212">
        <f>ROUND(I129*H129,2)</f>
        <v>0</v>
      </c>
      <c r="K129" s="208" t="s">
        <v>138</v>
      </c>
      <c r="L129" s="46"/>
      <c r="M129" s="213" t="s">
        <v>28</v>
      </c>
      <c r="N129" s="214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139</v>
      </c>
      <c r="AT129" s="217" t="s">
        <v>134</v>
      </c>
      <c r="AU129" s="217" t="s">
        <v>84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625</v>
      </c>
    </row>
    <row r="130" s="2" customFormat="1">
      <c r="A130" s="40"/>
      <c r="B130" s="41"/>
      <c r="C130" s="42"/>
      <c r="D130" s="219" t="s">
        <v>141</v>
      </c>
      <c r="E130" s="42"/>
      <c r="F130" s="220" t="s">
        <v>626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84</v>
      </c>
    </row>
    <row r="131" s="2" customFormat="1" ht="24.15" customHeight="1">
      <c r="A131" s="40"/>
      <c r="B131" s="41"/>
      <c r="C131" s="206" t="s">
        <v>185</v>
      </c>
      <c r="D131" s="206" t="s">
        <v>134</v>
      </c>
      <c r="E131" s="207" t="s">
        <v>627</v>
      </c>
      <c r="F131" s="208" t="s">
        <v>628</v>
      </c>
      <c r="G131" s="209" t="s">
        <v>202</v>
      </c>
      <c r="H131" s="210">
        <v>46.219000000000001</v>
      </c>
      <c r="I131" s="211"/>
      <c r="J131" s="212">
        <f>ROUND(I131*H131,2)</f>
        <v>0</v>
      </c>
      <c r="K131" s="208" t="s">
        <v>138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629</v>
      </c>
    </row>
    <row r="132" s="2" customFormat="1">
      <c r="A132" s="40"/>
      <c r="B132" s="41"/>
      <c r="C132" s="42"/>
      <c r="D132" s="219" t="s">
        <v>141</v>
      </c>
      <c r="E132" s="42"/>
      <c r="F132" s="220" t="s">
        <v>630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84</v>
      </c>
    </row>
    <row r="133" s="15" customFormat="1">
      <c r="A133" s="15"/>
      <c r="B133" s="258"/>
      <c r="C133" s="259"/>
      <c r="D133" s="226" t="s">
        <v>209</v>
      </c>
      <c r="E133" s="260" t="s">
        <v>28</v>
      </c>
      <c r="F133" s="261" t="s">
        <v>604</v>
      </c>
      <c r="G133" s="259"/>
      <c r="H133" s="260" t="s">
        <v>28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209</v>
      </c>
      <c r="AU133" s="267" t="s">
        <v>84</v>
      </c>
      <c r="AV133" s="15" t="s">
        <v>82</v>
      </c>
      <c r="AW133" s="15" t="s">
        <v>35</v>
      </c>
      <c r="AX133" s="15" t="s">
        <v>74</v>
      </c>
      <c r="AY133" s="267" t="s">
        <v>132</v>
      </c>
    </row>
    <row r="134" s="13" customFormat="1">
      <c r="A134" s="13"/>
      <c r="B134" s="224"/>
      <c r="C134" s="225"/>
      <c r="D134" s="226" t="s">
        <v>209</v>
      </c>
      <c r="E134" s="227" t="s">
        <v>28</v>
      </c>
      <c r="F134" s="228" t="s">
        <v>631</v>
      </c>
      <c r="G134" s="225"/>
      <c r="H134" s="229">
        <v>34.424999999999997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209</v>
      </c>
      <c r="AU134" s="235" t="s">
        <v>84</v>
      </c>
      <c r="AV134" s="13" t="s">
        <v>84</v>
      </c>
      <c r="AW134" s="13" t="s">
        <v>35</v>
      </c>
      <c r="AX134" s="13" t="s">
        <v>74</v>
      </c>
      <c r="AY134" s="235" t="s">
        <v>132</v>
      </c>
    </row>
    <row r="135" s="13" customFormat="1">
      <c r="A135" s="13"/>
      <c r="B135" s="224"/>
      <c r="C135" s="225"/>
      <c r="D135" s="226" t="s">
        <v>209</v>
      </c>
      <c r="E135" s="227" t="s">
        <v>28</v>
      </c>
      <c r="F135" s="228" t="s">
        <v>632</v>
      </c>
      <c r="G135" s="225"/>
      <c r="H135" s="229">
        <v>11.794000000000001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209</v>
      </c>
      <c r="AU135" s="235" t="s">
        <v>84</v>
      </c>
      <c r="AV135" s="13" t="s">
        <v>84</v>
      </c>
      <c r="AW135" s="13" t="s">
        <v>35</v>
      </c>
      <c r="AX135" s="13" t="s">
        <v>74</v>
      </c>
      <c r="AY135" s="235" t="s">
        <v>132</v>
      </c>
    </row>
    <row r="136" s="14" customFormat="1">
      <c r="A136" s="14"/>
      <c r="B136" s="236"/>
      <c r="C136" s="237"/>
      <c r="D136" s="226" t="s">
        <v>209</v>
      </c>
      <c r="E136" s="238" t="s">
        <v>28</v>
      </c>
      <c r="F136" s="239" t="s">
        <v>211</v>
      </c>
      <c r="G136" s="237"/>
      <c r="H136" s="240">
        <v>46.219000000000001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209</v>
      </c>
      <c r="AU136" s="246" t="s">
        <v>84</v>
      </c>
      <c r="AV136" s="14" t="s">
        <v>139</v>
      </c>
      <c r="AW136" s="14" t="s">
        <v>35</v>
      </c>
      <c r="AX136" s="14" t="s">
        <v>82</v>
      </c>
      <c r="AY136" s="246" t="s">
        <v>132</v>
      </c>
    </row>
    <row r="137" s="12" customFormat="1" ht="22.8" customHeight="1">
      <c r="A137" s="12"/>
      <c r="B137" s="190"/>
      <c r="C137" s="191"/>
      <c r="D137" s="192" t="s">
        <v>73</v>
      </c>
      <c r="E137" s="204" t="s">
        <v>84</v>
      </c>
      <c r="F137" s="204" t="s">
        <v>266</v>
      </c>
      <c r="G137" s="191"/>
      <c r="H137" s="191"/>
      <c r="I137" s="194"/>
      <c r="J137" s="205">
        <f>BK137</f>
        <v>0</v>
      </c>
      <c r="K137" s="191"/>
      <c r="L137" s="196"/>
      <c r="M137" s="197"/>
      <c r="N137" s="198"/>
      <c r="O137" s="198"/>
      <c r="P137" s="199">
        <f>SUM(P138:P202)</f>
        <v>0</v>
      </c>
      <c r="Q137" s="198"/>
      <c r="R137" s="199">
        <f>SUM(R138:R202)</f>
        <v>229.21793954999998</v>
      </c>
      <c r="S137" s="198"/>
      <c r="T137" s="200">
        <f>SUM(T138:T202)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1" t="s">
        <v>82</v>
      </c>
      <c r="AT137" s="202" t="s">
        <v>73</v>
      </c>
      <c r="AU137" s="202" t="s">
        <v>82</v>
      </c>
      <c r="AY137" s="201" t="s">
        <v>132</v>
      </c>
      <c r="BK137" s="203">
        <f>SUM(BK138:BK202)</f>
        <v>0</v>
      </c>
    </row>
    <row r="138" s="2" customFormat="1" ht="24.15" customHeight="1">
      <c r="A138" s="40"/>
      <c r="B138" s="41"/>
      <c r="C138" s="206" t="s">
        <v>150</v>
      </c>
      <c r="D138" s="206" t="s">
        <v>134</v>
      </c>
      <c r="E138" s="207" t="s">
        <v>633</v>
      </c>
      <c r="F138" s="208" t="s">
        <v>634</v>
      </c>
      <c r="G138" s="209" t="s">
        <v>202</v>
      </c>
      <c r="H138" s="210">
        <v>4.3879999999999999</v>
      </c>
      <c r="I138" s="211"/>
      <c r="J138" s="212">
        <f>ROUND(I138*H138,2)</f>
        <v>0</v>
      </c>
      <c r="K138" s="208" t="s">
        <v>138</v>
      </c>
      <c r="L138" s="46"/>
      <c r="M138" s="213" t="s">
        <v>28</v>
      </c>
      <c r="N138" s="214" t="s">
        <v>45</v>
      </c>
      <c r="O138" s="86"/>
      <c r="P138" s="215">
        <f>O138*H138</f>
        <v>0</v>
      </c>
      <c r="Q138" s="215">
        <v>1.6299999999999999</v>
      </c>
      <c r="R138" s="215">
        <f>Q138*H138</f>
        <v>7.1524399999999995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139</v>
      </c>
      <c r="AT138" s="217" t="s">
        <v>134</v>
      </c>
      <c r="AU138" s="217" t="s">
        <v>84</v>
      </c>
      <c r="AY138" s="19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139</v>
      </c>
      <c r="BM138" s="217" t="s">
        <v>635</v>
      </c>
    </row>
    <row r="139" s="2" customFormat="1">
      <c r="A139" s="40"/>
      <c r="B139" s="41"/>
      <c r="C139" s="42"/>
      <c r="D139" s="219" t="s">
        <v>141</v>
      </c>
      <c r="E139" s="42"/>
      <c r="F139" s="220" t="s">
        <v>636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141</v>
      </c>
      <c r="AU139" s="19" t="s">
        <v>84</v>
      </c>
    </row>
    <row r="140" s="13" customFormat="1">
      <c r="A140" s="13"/>
      <c r="B140" s="224"/>
      <c r="C140" s="225"/>
      <c r="D140" s="226" t="s">
        <v>209</v>
      </c>
      <c r="E140" s="227" t="s">
        <v>28</v>
      </c>
      <c r="F140" s="228" t="s">
        <v>637</v>
      </c>
      <c r="G140" s="225"/>
      <c r="H140" s="229">
        <v>4.3879999999999999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209</v>
      </c>
      <c r="AU140" s="235" t="s">
        <v>84</v>
      </c>
      <c r="AV140" s="13" t="s">
        <v>84</v>
      </c>
      <c r="AW140" s="13" t="s">
        <v>35</v>
      </c>
      <c r="AX140" s="13" t="s">
        <v>82</v>
      </c>
      <c r="AY140" s="235" t="s">
        <v>132</v>
      </c>
    </row>
    <row r="141" s="2" customFormat="1" ht="24.15" customHeight="1">
      <c r="A141" s="40"/>
      <c r="B141" s="41"/>
      <c r="C141" s="206" t="s">
        <v>195</v>
      </c>
      <c r="D141" s="206" t="s">
        <v>134</v>
      </c>
      <c r="E141" s="207" t="s">
        <v>638</v>
      </c>
      <c r="F141" s="208" t="s">
        <v>639</v>
      </c>
      <c r="G141" s="209" t="s">
        <v>169</v>
      </c>
      <c r="H141" s="210">
        <v>48.75</v>
      </c>
      <c r="I141" s="211"/>
      <c r="J141" s="212">
        <f>ROUND(I141*H141,2)</f>
        <v>0</v>
      </c>
      <c r="K141" s="208" t="s">
        <v>138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0.00017000000000000001</v>
      </c>
      <c r="R141" s="215">
        <f>Q141*H141</f>
        <v>0.0082874999999999997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640</v>
      </c>
    </row>
    <row r="142" s="2" customFormat="1">
      <c r="A142" s="40"/>
      <c r="B142" s="41"/>
      <c r="C142" s="42"/>
      <c r="D142" s="219" t="s">
        <v>141</v>
      </c>
      <c r="E142" s="42"/>
      <c r="F142" s="220" t="s">
        <v>641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84</v>
      </c>
    </row>
    <row r="143" s="13" customFormat="1">
      <c r="A143" s="13"/>
      <c r="B143" s="224"/>
      <c r="C143" s="225"/>
      <c r="D143" s="226" t="s">
        <v>209</v>
      </c>
      <c r="E143" s="227" t="s">
        <v>28</v>
      </c>
      <c r="F143" s="228" t="s">
        <v>642</v>
      </c>
      <c r="G143" s="225"/>
      <c r="H143" s="229">
        <v>48.75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209</v>
      </c>
      <c r="AU143" s="235" t="s">
        <v>84</v>
      </c>
      <c r="AV143" s="13" t="s">
        <v>84</v>
      </c>
      <c r="AW143" s="13" t="s">
        <v>35</v>
      </c>
      <c r="AX143" s="13" t="s">
        <v>82</v>
      </c>
      <c r="AY143" s="235" t="s">
        <v>132</v>
      </c>
    </row>
    <row r="144" s="2" customFormat="1" ht="16.5" customHeight="1">
      <c r="A144" s="40"/>
      <c r="B144" s="41"/>
      <c r="C144" s="247" t="s">
        <v>154</v>
      </c>
      <c r="D144" s="247" t="s">
        <v>249</v>
      </c>
      <c r="E144" s="248" t="s">
        <v>643</v>
      </c>
      <c r="F144" s="249" t="s">
        <v>644</v>
      </c>
      <c r="G144" s="250" t="s">
        <v>169</v>
      </c>
      <c r="H144" s="251">
        <v>66.406999999999996</v>
      </c>
      <c r="I144" s="252"/>
      <c r="J144" s="253">
        <f>ROUND(I144*H144,2)</f>
        <v>0</v>
      </c>
      <c r="K144" s="249" t="s">
        <v>138</v>
      </c>
      <c r="L144" s="254"/>
      <c r="M144" s="255" t="s">
        <v>28</v>
      </c>
      <c r="N144" s="256" t="s">
        <v>45</v>
      </c>
      <c r="O144" s="86"/>
      <c r="P144" s="215">
        <f>O144*H144</f>
        <v>0</v>
      </c>
      <c r="Q144" s="215">
        <v>0.00029999999999999997</v>
      </c>
      <c r="R144" s="215">
        <f>Q144*H144</f>
        <v>0.019922099999999998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140</v>
      </c>
      <c r="AT144" s="217" t="s">
        <v>249</v>
      </c>
      <c r="AU144" s="217" t="s">
        <v>84</v>
      </c>
      <c r="AY144" s="19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139</v>
      </c>
      <c r="BM144" s="217" t="s">
        <v>645</v>
      </c>
    </row>
    <row r="145" s="13" customFormat="1">
      <c r="A145" s="13"/>
      <c r="B145" s="224"/>
      <c r="C145" s="225"/>
      <c r="D145" s="226" t="s">
        <v>209</v>
      </c>
      <c r="E145" s="227" t="s">
        <v>28</v>
      </c>
      <c r="F145" s="228" t="s">
        <v>646</v>
      </c>
      <c r="G145" s="225"/>
      <c r="H145" s="229">
        <v>56.063000000000002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209</v>
      </c>
      <c r="AU145" s="235" t="s">
        <v>84</v>
      </c>
      <c r="AV145" s="13" t="s">
        <v>84</v>
      </c>
      <c r="AW145" s="13" t="s">
        <v>35</v>
      </c>
      <c r="AX145" s="13" t="s">
        <v>82</v>
      </c>
      <c r="AY145" s="235" t="s">
        <v>132</v>
      </c>
    </row>
    <row r="146" s="13" customFormat="1">
      <c r="A146" s="13"/>
      <c r="B146" s="224"/>
      <c r="C146" s="225"/>
      <c r="D146" s="226" t="s">
        <v>209</v>
      </c>
      <c r="E146" s="225"/>
      <c r="F146" s="228" t="s">
        <v>647</v>
      </c>
      <c r="G146" s="225"/>
      <c r="H146" s="229">
        <v>66.406999999999996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209</v>
      </c>
      <c r="AU146" s="235" t="s">
        <v>84</v>
      </c>
      <c r="AV146" s="13" t="s">
        <v>84</v>
      </c>
      <c r="AW146" s="13" t="s">
        <v>4</v>
      </c>
      <c r="AX146" s="13" t="s">
        <v>82</v>
      </c>
      <c r="AY146" s="235" t="s">
        <v>132</v>
      </c>
    </row>
    <row r="147" s="2" customFormat="1" ht="16.5" customHeight="1">
      <c r="A147" s="40"/>
      <c r="B147" s="41"/>
      <c r="C147" s="206" t="s">
        <v>8</v>
      </c>
      <c r="D147" s="206" t="s">
        <v>134</v>
      </c>
      <c r="E147" s="207" t="s">
        <v>648</v>
      </c>
      <c r="F147" s="208" t="s">
        <v>649</v>
      </c>
      <c r="G147" s="209" t="s">
        <v>192</v>
      </c>
      <c r="H147" s="210">
        <v>32.5</v>
      </c>
      <c r="I147" s="211"/>
      <c r="J147" s="212">
        <f>ROUND(I147*H147,2)</f>
        <v>0</v>
      </c>
      <c r="K147" s="208" t="s">
        <v>138</v>
      </c>
      <c r="L147" s="46"/>
      <c r="M147" s="213" t="s">
        <v>28</v>
      </c>
      <c r="N147" s="214" t="s">
        <v>45</v>
      </c>
      <c r="O147" s="86"/>
      <c r="P147" s="215">
        <f>O147*H147</f>
        <v>0</v>
      </c>
      <c r="Q147" s="215">
        <v>0.00048999999999999998</v>
      </c>
      <c r="R147" s="215">
        <f>Q147*H147</f>
        <v>0.015924999999999998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139</v>
      </c>
      <c r="AT147" s="217" t="s">
        <v>134</v>
      </c>
      <c r="AU147" s="217" t="s">
        <v>84</v>
      </c>
      <c r="AY147" s="19" t="s">
        <v>132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139</v>
      </c>
      <c r="BM147" s="217" t="s">
        <v>650</v>
      </c>
    </row>
    <row r="148" s="2" customFormat="1">
      <c r="A148" s="40"/>
      <c r="B148" s="41"/>
      <c r="C148" s="42"/>
      <c r="D148" s="219" t="s">
        <v>141</v>
      </c>
      <c r="E148" s="42"/>
      <c r="F148" s="220" t="s">
        <v>651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141</v>
      </c>
      <c r="AU148" s="19" t="s">
        <v>84</v>
      </c>
    </row>
    <row r="149" s="13" customFormat="1">
      <c r="A149" s="13"/>
      <c r="B149" s="224"/>
      <c r="C149" s="225"/>
      <c r="D149" s="226" t="s">
        <v>209</v>
      </c>
      <c r="E149" s="227" t="s">
        <v>28</v>
      </c>
      <c r="F149" s="228" t="s">
        <v>652</v>
      </c>
      <c r="G149" s="225"/>
      <c r="H149" s="229">
        <v>32.5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209</v>
      </c>
      <c r="AU149" s="235" t="s">
        <v>84</v>
      </c>
      <c r="AV149" s="13" t="s">
        <v>84</v>
      </c>
      <c r="AW149" s="13" t="s">
        <v>35</v>
      </c>
      <c r="AX149" s="13" t="s">
        <v>82</v>
      </c>
      <c r="AY149" s="235" t="s">
        <v>132</v>
      </c>
    </row>
    <row r="150" s="2" customFormat="1" ht="21.75" customHeight="1">
      <c r="A150" s="40"/>
      <c r="B150" s="41"/>
      <c r="C150" s="206" t="s">
        <v>212</v>
      </c>
      <c r="D150" s="206" t="s">
        <v>134</v>
      </c>
      <c r="E150" s="207" t="s">
        <v>268</v>
      </c>
      <c r="F150" s="208" t="s">
        <v>269</v>
      </c>
      <c r="G150" s="209" t="s">
        <v>202</v>
      </c>
      <c r="H150" s="210">
        <v>9.4250000000000007</v>
      </c>
      <c r="I150" s="211"/>
      <c r="J150" s="212">
        <f>ROUND(I150*H150,2)</f>
        <v>0</v>
      </c>
      <c r="K150" s="208" t="s">
        <v>138</v>
      </c>
      <c r="L150" s="46"/>
      <c r="M150" s="213" t="s">
        <v>28</v>
      </c>
      <c r="N150" s="214" t="s">
        <v>45</v>
      </c>
      <c r="O150" s="86"/>
      <c r="P150" s="215">
        <f>O150*H150</f>
        <v>0</v>
      </c>
      <c r="Q150" s="215">
        <v>2.1600000000000001</v>
      </c>
      <c r="R150" s="215">
        <f>Q150*H150</f>
        <v>20.358000000000004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139</v>
      </c>
      <c r="AT150" s="217" t="s">
        <v>134</v>
      </c>
      <c r="AU150" s="217" t="s">
        <v>84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653</v>
      </c>
    </row>
    <row r="151" s="2" customFormat="1">
      <c r="A151" s="40"/>
      <c r="B151" s="41"/>
      <c r="C151" s="42"/>
      <c r="D151" s="219" t="s">
        <v>141</v>
      </c>
      <c r="E151" s="42"/>
      <c r="F151" s="220" t="s">
        <v>271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141</v>
      </c>
      <c r="AU151" s="19" t="s">
        <v>84</v>
      </c>
    </row>
    <row r="152" s="13" customFormat="1">
      <c r="A152" s="13"/>
      <c r="B152" s="224"/>
      <c r="C152" s="225"/>
      <c r="D152" s="226" t="s">
        <v>209</v>
      </c>
      <c r="E152" s="227" t="s">
        <v>28</v>
      </c>
      <c r="F152" s="228" t="s">
        <v>654</v>
      </c>
      <c r="G152" s="225"/>
      <c r="H152" s="229">
        <v>0.127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209</v>
      </c>
      <c r="AU152" s="235" t="s">
        <v>84</v>
      </c>
      <c r="AV152" s="13" t="s">
        <v>84</v>
      </c>
      <c r="AW152" s="13" t="s">
        <v>35</v>
      </c>
      <c r="AX152" s="13" t="s">
        <v>74</v>
      </c>
      <c r="AY152" s="235" t="s">
        <v>132</v>
      </c>
    </row>
    <row r="153" s="13" customFormat="1">
      <c r="A153" s="13"/>
      <c r="B153" s="224"/>
      <c r="C153" s="225"/>
      <c r="D153" s="226" t="s">
        <v>209</v>
      </c>
      <c r="E153" s="227" t="s">
        <v>28</v>
      </c>
      <c r="F153" s="228" t="s">
        <v>655</v>
      </c>
      <c r="G153" s="225"/>
      <c r="H153" s="229">
        <v>0.127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209</v>
      </c>
      <c r="AU153" s="235" t="s">
        <v>84</v>
      </c>
      <c r="AV153" s="13" t="s">
        <v>84</v>
      </c>
      <c r="AW153" s="13" t="s">
        <v>35</v>
      </c>
      <c r="AX153" s="13" t="s">
        <v>74</v>
      </c>
      <c r="AY153" s="235" t="s">
        <v>132</v>
      </c>
    </row>
    <row r="154" s="13" customFormat="1">
      <c r="A154" s="13"/>
      <c r="B154" s="224"/>
      <c r="C154" s="225"/>
      <c r="D154" s="226" t="s">
        <v>209</v>
      </c>
      <c r="E154" s="227" t="s">
        <v>28</v>
      </c>
      <c r="F154" s="228" t="s">
        <v>656</v>
      </c>
      <c r="G154" s="225"/>
      <c r="H154" s="229">
        <v>4.8300000000000001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209</v>
      </c>
      <c r="AU154" s="235" t="s">
        <v>84</v>
      </c>
      <c r="AV154" s="13" t="s">
        <v>84</v>
      </c>
      <c r="AW154" s="13" t="s">
        <v>35</v>
      </c>
      <c r="AX154" s="13" t="s">
        <v>74</v>
      </c>
      <c r="AY154" s="235" t="s">
        <v>132</v>
      </c>
    </row>
    <row r="155" s="13" customFormat="1">
      <c r="A155" s="13"/>
      <c r="B155" s="224"/>
      <c r="C155" s="225"/>
      <c r="D155" s="226" t="s">
        <v>209</v>
      </c>
      <c r="E155" s="227" t="s">
        <v>28</v>
      </c>
      <c r="F155" s="228" t="s">
        <v>657</v>
      </c>
      <c r="G155" s="225"/>
      <c r="H155" s="229">
        <v>0.84999999999999998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209</v>
      </c>
      <c r="AU155" s="235" t="s">
        <v>84</v>
      </c>
      <c r="AV155" s="13" t="s">
        <v>84</v>
      </c>
      <c r="AW155" s="13" t="s">
        <v>35</v>
      </c>
      <c r="AX155" s="13" t="s">
        <v>74</v>
      </c>
      <c r="AY155" s="235" t="s">
        <v>132</v>
      </c>
    </row>
    <row r="156" s="13" customFormat="1">
      <c r="A156" s="13"/>
      <c r="B156" s="224"/>
      <c r="C156" s="225"/>
      <c r="D156" s="226" t="s">
        <v>209</v>
      </c>
      <c r="E156" s="227" t="s">
        <v>28</v>
      </c>
      <c r="F156" s="228" t="s">
        <v>658</v>
      </c>
      <c r="G156" s="225"/>
      <c r="H156" s="229">
        <v>3.4910000000000001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209</v>
      </c>
      <c r="AU156" s="235" t="s">
        <v>84</v>
      </c>
      <c r="AV156" s="13" t="s">
        <v>84</v>
      </c>
      <c r="AW156" s="13" t="s">
        <v>35</v>
      </c>
      <c r="AX156" s="13" t="s">
        <v>74</v>
      </c>
      <c r="AY156" s="235" t="s">
        <v>132</v>
      </c>
    </row>
    <row r="157" s="14" customFormat="1">
      <c r="A157" s="14"/>
      <c r="B157" s="236"/>
      <c r="C157" s="237"/>
      <c r="D157" s="226" t="s">
        <v>209</v>
      </c>
      <c r="E157" s="238" t="s">
        <v>28</v>
      </c>
      <c r="F157" s="239" t="s">
        <v>211</v>
      </c>
      <c r="G157" s="237"/>
      <c r="H157" s="240">
        <v>9.4250000000000007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209</v>
      </c>
      <c r="AU157" s="246" t="s">
        <v>84</v>
      </c>
      <c r="AV157" s="14" t="s">
        <v>139</v>
      </c>
      <c r="AW157" s="14" t="s">
        <v>35</v>
      </c>
      <c r="AX157" s="14" t="s">
        <v>82</v>
      </c>
      <c r="AY157" s="246" t="s">
        <v>132</v>
      </c>
    </row>
    <row r="158" s="2" customFormat="1" ht="21.75" customHeight="1">
      <c r="A158" s="40"/>
      <c r="B158" s="41"/>
      <c r="C158" s="206" t="s">
        <v>218</v>
      </c>
      <c r="D158" s="206" t="s">
        <v>134</v>
      </c>
      <c r="E158" s="207" t="s">
        <v>659</v>
      </c>
      <c r="F158" s="208" t="s">
        <v>660</v>
      </c>
      <c r="G158" s="209" t="s">
        <v>202</v>
      </c>
      <c r="H158" s="210">
        <v>3.5419999999999998</v>
      </c>
      <c r="I158" s="211"/>
      <c r="J158" s="212">
        <f>ROUND(I158*H158,2)</f>
        <v>0</v>
      </c>
      <c r="K158" s="208" t="s">
        <v>138</v>
      </c>
      <c r="L158" s="46"/>
      <c r="M158" s="213" t="s">
        <v>28</v>
      </c>
      <c r="N158" s="214" t="s">
        <v>45</v>
      </c>
      <c r="O158" s="86"/>
      <c r="P158" s="215">
        <f>O158*H158</f>
        <v>0</v>
      </c>
      <c r="Q158" s="215">
        <v>2.3010199999999998</v>
      </c>
      <c r="R158" s="215">
        <f>Q158*H158</f>
        <v>8.1502128399999982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139</v>
      </c>
      <c r="AT158" s="217" t="s">
        <v>134</v>
      </c>
      <c r="AU158" s="217" t="s">
        <v>84</v>
      </c>
      <c r="AY158" s="19" t="s">
        <v>132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139</v>
      </c>
      <c r="BM158" s="217" t="s">
        <v>661</v>
      </c>
    </row>
    <row r="159" s="2" customFormat="1">
      <c r="A159" s="40"/>
      <c r="B159" s="41"/>
      <c r="C159" s="42"/>
      <c r="D159" s="219" t="s">
        <v>141</v>
      </c>
      <c r="E159" s="42"/>
      <c r="F159" s="220" t="s">
        <v>662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141</v>
      </c>
      <c r="AU159" s="19" t="s">
        <v>84</v>
      </c>
    </row>
    <row r="160" s="15" customFormat="1">
      <c r="A160" s="15"/>
      <c r="B160" s="258"/>
      <c r="C160" s="259"/>
      <c r="D160" s="226" t="s">
        <v>209</v>
      </c>
      <c r="E160" s="260" t="s">
        <v>28</v>
      </c>
      <c r="F160" s="261" t="s">
        <v>663</v>
      </c>
      <c r="G160" s="259"/>
      <c r="H160" s="260" t="s">
        <v>28</v>
      </c>
      <c r="I160" s="262"/>
      <c r="J160" s="259"/>
      <c r="K160" s="259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209</v>
      </c>
      <c r="AU160" s="267" t="s">
        <v>84</v>
      </c>
      <c r="AV160" s="15" t="s">
        <v>82</v>
      </c>
      <c r="AW160" s="15" t="s">
        <v>35</v>
      </c>
      <c r="AX160" s="15" t="s">
        <v>74</v>
      </c>
      <c r="AY160" s="267" t="s">
        <v>132</v>
      </c>
    </row>
    <row r="161" s="13" customFormat="1">
      <c r="A161" s="13"/>
      <c r="B161" s="224"/>
      <c r="C161" s="225"/>
      <c r="D161" s="226" t="s">
        <v>209</v>
      </c>
      <c r="E161" s="227" t="s">
        <v>28</v>
      </c>
      <c r="F161" s="228" t="s">
        <v>664</v>
      </c>
      <c r="G161" s="225"/>
      <c r="H161" s="229">
        <v>3.5419999999999998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209</v>
      </c>
      <c r="AU161" s="235" t="s">
        <v>84</v>
      </c>
      <c r="AV161" s="13" t="s">
        <v>84</v>
      </c>
      <c r="AW161" s="13" t="s">
        <v>35</v>
      </c>
      <c r="AX161" s="13" t="s">
        <v>82</v>
      </c>
      <c r="AY161" s="235" t="s">
        <v>132</v>
      </c>
    </row>
    <row r="162" s="2" customFormat="1" ht="21.75" customHeight="1">
      <c r="A162" s="40"/>
      <c r="B162" s="41"/>
      <c r="C162" s="206" t="s">
        <v>159</v>
      </c>
      <c r="D162" s="206" t="s">
        <v>134</v>
      </c>
      <c r="E162" s="207" t="s">
        <v>665</v>
      </c>
      <c r="F162" s="208" t="s">
        <v>666</v>
      </c>
      <c r="G162" s="209" t="s">
        <v>202</v>
      </c>
      <c r="H162" s="210">
        <v>70.533000000000001</v>
      </c>
      <c r="I162" s="211"/>
      <c r="J162" s="212">
        <f>ROUND(I162*H162,2)</f>
        <v>0</v>
      </c>
      <c r="K162" s="208" t="s">
        <v>138</v>
      </c>
      <c r="L162" s="46"/>
      <c r="M162" s="213" t="s">
        <v>28</v>
      </c>
      <c r="N162" s="214" t="s">
        <v>45</v>
      </c>
      <c r="O162" s="86"/>
      <c r="P162" s="215">
        <f>O162*H162</f>
        <v>0</v>
      </c>
      <c r="Q162" s="215">
        <v>2.5018699999999998</v>
      </c>
      <c r="R162" s="215">
        <f>Q162*H162</f>
        <v>176.46439670999999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139</v>
      </c>
      <c r="AT162" s="217" t="s">
        <v>134</v>
      </c>
      <c r="AU162" s="217" t="s">
        <v>84</v>
      </c>
      <c r="AY162" s="19" t="s">
        <v>132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139</v>
      </c>
      <c r="BM162" s="217" t="s">
        <v>667</v>
      </c>
    </row>
    <row r="163" s="2" customFormat="1">
      <c r="A163" s="40"/>
      <c r="B163" s="41"/>
      <c r="C163" s="42"/>
      <c r="D163" s="219" t="s">
        <v>141</v>
      </c>
      <c r="E163" s="42"/>
      <c r="F163" s="220" t="s">
        <v>668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84</v>
      </c>
    </row>
    <row r="164" s="15" customFormat="1">
      <c r="A164" s="15"/>
      <c r="B164" s="258"/>
      <c r="C164" s="259"/>
      <c r="D164" s="226" t="s">
        <v>209</v>
      </c>
      <c r="E164" s="260" t="s">
        <v>28</v>
      </c>
      <c r="F164" s="261" t="s">
        <v>669</v>
      </c>
      <c r="G164" s="259"/>
      <c r="H164" s="260" t="s">
        <v>28</v>
      </c>
      <c r="I164" s="262"/>
      <c r="J164" s="259"/>
      <c r="K164" s="259"/>
      <c r="L164" s="263"/>
      <c r="M164" s="264"/>
      <c r="N164" s="265"/>
      <c r="O164" s="265"/>
      <c r="P164" s="265"/>
      <c r="Q164" s="265"/>
      <c r="R164" s="265"/>
      <c r="S164" s="265"/>
      <c r="T164" s="26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7" t="s">
        <v>209</v>
      </c>
      <c r="AU164" s="267" t="s">
        <v>84</v>
      </c>
      <c r="AV164" s="15" t="s">
        <v>82</v>
      </c>
      <c r="AW164" s="15" t="s">
        <v>35</v>
      </c>
      <c r="AX164" s="15" t="s">
        <v>74</v>
      </c>
      <c r="AY164" s="267" t="s">
        <v>132</v>
      </c>
    </row>
    <row r="165" s="13" customFormat="1">
      <c r="A165" s="13"/>
      <c r="B165" s="224"/>
      <c r="C165" s="225"/>
      <c r="D165" s="226" t="s">
        <v>209</v>
      </c>
      <c r="E165" s="227" t="s">
        <v>28</v>
      </c>
      <c r="F165" s="228" t="s">
        <v>670</v>
      </c>
      <c r="G165" s="225"/>
      <c r="H165" s="229">
        <v>9.6600000000000001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209</v>
      </c>
      <c r="AU165" s="235" t="s">
        <v>84</v>
      </c>
      <c r="AV165" s="13" t="s">
        <v>84</v>
      </c>
      <c r="AW165" s="13" t="s">
        <v>35</v>
      </c>
      <c r="AX165" s="13" t="s">
        <v>74</v>
      </c>
      <c r="AY165" s="235" t="s">
        <v>132</v>
      </c>
    </row>
    <row r="166" s="13" customFormat="1">
      <c r="A166" s="13"/>
      <c r="B166" s="224"/>
      <c r="C166" s="225"/>
      <c r="D166" s="226" t="s">
        <v>209</v>
      </c>
      <c r="E166" s="227" t="s">
        <v>28</v>
      </c>
      <c r="F166" s="228" t="s">
        <v>671</v>
      </c>
      <c r="G166" s="225"/>
      <c r="H166" s="229">
        <v>11.359999999999999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209</v>
      </c>
      <c r="AU166" s="235" t="s">
        <v>84</v>
      </c>
      <c r="AV166" s="13" t="s">
        <v>84</v>
      </c>
      <c r="AW166" s="13" t="s">
        <v>35</v>
      </c>
      <c r="AX166" s="13" t="s">
        <v>74</v>
      </c>
      <c r="AY166" s="235" t="s">
        <v>132</v>
      </c>
    </row>
    <row r="167" s="13" customFormat="1">
      <c r="A167" s="13"/>
      <c r="B167" s="224"/>
      <c r="C167" s="225"/>
      <c r="D167" s="226" t="s">
        <v>209</v>
      </c>
      <c r="E167" s="227" t="s">
        <v>28</v>
      </c>
      <c r="F167" s="228" t="s">
        <v>672</v>
      </c>
      <c r="G167" s="225"/>
      <c r="H167" s="229">
        <v>3.4689999999999999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209</v>
      </c>
      <c r="AU167" s="235" t="s">
        <v>84</v>
      </c>
      <c r="AV167" s="13" t="s">
        <v>84</v>
      </c>
      <c r="AW167" s="13" t="s">
        <v>35</v>
      </c>
      <c r="AX167" s="13" t="s">
        <v>74</v>
      </c>
      <c r="AY167" s="235" t="s">
        <v>132</v>
      </c>
    </row>
    <row r="168" s="15" customFormat="1">
      <c r="A168" s="15"/>
      <c r="B168" s="258"/>
      <c r="C168" s="259"/>
      <c r="D168" s="226" t="s">
        <v>209</v>
      </c>
      <c r="E168" s="260" t="s">
        <v>28</v>
      </c>
      <c r="F168" s="261" t="s">
        <v>673</v>
      </c>
      <c r="G168" s="259"/>
      <c r="H168" s="260" t="s">
        <v>28</v>
      </c>
      <c r="I168" s="262"/>
      <c r="J168" s="259"/>
      <c r="K168" s="259"/>
      <c r="L168" s="263"/>
      <c r="M168" s="264"/>
      <c r="N168" s="265"/>
      <c r="O168" s="265"/>
      <c r="P168" s="265"/>
      <c r="Q168" s="265"/>
      <c r="R168" s="265"/>
      <c r="S168" s="265"/>
      <c r="T168" s="26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7" t="s">
        <v>209</v>
      </c>
      <c r="AU168" s="267" t="s">
        <v>84</v>
      </c>
      <c r="AV168" s="15" t="s">
        <v>82</v>
      </c>
      <c r="AW168" s="15" t="s">
        <v>35</v>
      </c>
      <c r="AX168" s="15" t="s">
        <v>74</v>
      </c>
      <c r="AY168" s="267" t="s">
        <v>132</v>
      </c>
    </row>
    <row r="169" s="13" customFormat="1">
      <c r="A169" s="13"/>
      <c r="B169" s="224"/>
      <c r="C169" s="225"/>
      <c r="D169" s="226" t="s">
        <v>209</v>
      </c>
      <c r="E169" s="227" t="s">
        <v>28</v>
      </c>
      <c r="F169" s="228" t="s">
        <v>674</v>
      </c>
      <c r="G169" s="225"/>
      <c r="H169" s="229">
        <v>3.218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209</v>
      </c>
      <c r="AU169" s="235" t="s">
        <v>84</v>
      </c>
      <c r="AV169" s="13" t="s">
        <v>84</v>
      </c>
      <c r="AW169" s="13" t="s">
        <v>35</v>
      </c>
      <c r="AX169" s="13" t="s">
        <v>74</v>
      </c>
      <c r="AY169" s="235" t="s">
        <v>132</v>
      </c>
    </row>
    <row r="170" s="15" customFormat="1">
      <c r="A170" s="15"/>
      <c r="B170" s="258"/>
      <c r="C170" s="259"/>
      <c r="D170" s="226" t="s">
        <v>209</v>
      </c>
      <c r="E170" s="260" t="s">
        <v>28</v>
      </c>
      <c r="F170" s="261" t="s">
        <v>675</v>
      </c>
      <c r="G170" s="259"/>
      <c r="H170" s="260" t="s">
        <v>28</v>
      </c>
      <c r="I170" s="262"/>
      <c r="J170" s="259"/>
      <c r="K170" s="259"/>
      <c r="L170" s="263"/>
      <c r="M170" s="264"/>
      <c r="N170" s="265"/>
      <c r="O170" s="265"/>
      <c r="P170" s="265"/>
      <c r="Q170" s="265"/>
      <c r="R170" s="265"/>
      <c r="S170" s="265"/>
      <c r="T170" s="26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7" t="s">
        <v>209</v>
      </c>
      <c r="AU170" s="267" t="s">
        <v>84</v>
      </c>
      <c r="AV170" s="15" t="s">
        <v>82</v>
      </c>
      <c r="AW170" s="15" t="s">
        <v>35</v>
      </c>
      <c r="AX170" s="15" t="s">
        <v>74</v>
      </c>
      <c r="AY170" s="267" t="s">
        <v>132</v>
      </c>
    </row>
    <row r="171" s="13" customFormat="1">
      <c r="A171" s="13"/>
      <c r="B171" s="224"/>
      <c r="C171" s="225"/>
      <c r="D171" s="226" t="s">
        <v>209</v>
      </c>
      <c r="E171" s="227" t="s">
        <v>28</v>
      </c>
      <c r="F171" s="228" t="s">
        <v>676</v>
      </c>
      <c r="G171" s="225"/>
      <c r="H171" s="229">
        <v>42.826000000000001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209</v>
      </c>
      <c r="AU171" s="235" t="s">
        <v>84</v>
      </c>
      <c r="AV171" s="13" t="s">
        <v>84</v>
      </c>
      <c r="AW171" s="13" t="s">
        <v>35</v>
      </c>
      <c r="AX171" s="13" t="s">
        <v>74</v>
      </c>
      <c r="AY171" s="235" t="s">
        <v>132</v>
      </c>
    </row>
    <row r="172" s="14" customFormat="1">
      <c r="A172" s="14"/>
      <c r="B172" s="236"/>
      <c r="C172" s="237"/>
      <c r="D172" s="226" t="s">
        <v>209</v>
      </c>
      <c r="E172" s="238" t="s">
        <v>28</v>
      </c>
      <c r="F172" s="239" t="s">
        <v>211</v>
      </c>
      <c r="G172" s="237"/>
      <c r="H172" s="240">
        <v>70.533000000000001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209</v>
      </c>
      <c r="AU172" s="246" t="s">
        <v>84</v>
      </c>
      <c r="AV172" s="14" t="s">
        <v>139</v>
      </c>
      <c r="AW172" s="14" t="s">
        <v>35</v>
      </c>
      <c r="AX172" s="14" t="s">
        <v>82</v>
      </c>
      <c r="AY172" s="246" t="s">
        <v>132</v>
      </c>
    </row>
    <row r="173" s="2" customFormat="1" ht="16.5" customHeight="1">
      <c r="A173" s="40"/>
      <c r="B173" s="41"/>
      <c r="C173" s="206" t="s">
        <v>228</v>
      </c>
      <c r="D173" s="206" t="s">
        <v>134</v>
      </c>
      <c r="E173" s="207" t="s">
        <v>677</v>
      </c>
      <c r="F173" s="208" t="s">
        <v>678</v>
      </c>
      <c r="G173" s="209" t="s">
        <v>169</v>
      </c>
      <c r="H173" s="210">
        <v>260.93299999999999</v>
      </c>
      <c r="I173" s="211"/>
      <c r="J173" s="212">
        <f>ROUND(I173*H173,2)</f>
        <v>0</v>
      </c>
      <c r="K173" s="208" t="s">
        <v>138</v>
      </c>
      <c r="L173" s="46"/>
      <c r="M173" s="213" t="s">
        <v>28</v>
      </c>
      <c r="N173" s="214" t="s">
        <v>45</v>
      </c>
      <c r="O173" s="86"/>
      <c r="P173" s="215">
        <f>O173*H173</f>
        <v>0</v>
      </c>
      <c r="Q173" s="215">
        <v>0.0026900000000000001</v>
      </c>
      <c r="R173" s="215">
        <f>Q173*H173</f>
        <v>0.70190976999999999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139</v>
      </c>
      <c r="AT173" s="217" t="s">
        <v>134</v>
      </c>
      <c r="AU173" s="217" t="s">
        <v>84</v>
      </c>
      <c r="AY173" s="19" t="s">
        <v>132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139</v>
      </c>
      <c r="BM173" s="217" t="s">
        <v>679</v>
      </c>
    </row>
    <row r="174" s="2" customFormat="1">
      <c r="A174" s="40"/>
      <c r="B174" s="41"/>
      <c r="C174" s="42"/>
      <c r="D174" s="219" t="s">
        <v>141</v>
      </c>
      <c r="E174" s="42"/>
      <c r="F174" s="220" t="s">
        <v>680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141</v>
      </c>
      <c r="AU174" s="19" t="s">
        <v>84</v>
      </c>
    </row>
    <row r="175" s="15" customFormat="1">
      <c r="A175" s="15"/>
      <c r="B175" s="258"/>
      <c r="C175" s="259"/>
      <c r="D175" s="226" t="s">
        <v>209</v>
      </c>
      <c r="E175" s="260" t="s">
        <v>28</v>
      </c>
      <c r="F175" s="261" t="s">
        <v>669</v>
      </c>
      <c r="G175" s="259"/>
      <c r="H175" s="260" t="s">
        <v>28</v>
      </c>
      <c r="I175" s="262"/>
      <c r="J175" s="259"/>
      <c r="K175" s="259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209</v>
      </c>
      <c r="AU175" s="267" t="s">
        <v>84</v>
      </c>
      <c r="AV175" s="15" t="s">
        <v>82</v>
      </c>
      <c r="AW175" s="15" t="s">
        <v>35</v>
      </c>
      <c r="AX175" s="15" t="s">
        <v>74</v>
      </c>
      <c r="AY175" s="267" t="s">
        <v>132</v>
      </c>
    </row>
    <row r="176" s="13" customFormat="1">
      <c r="A176" s="13"/>
      <c r="B176" s="224"/>
      <c r="C176" s="225"/>
      <c r="D176" s="226" t="s">
        <v>209</v>
      </c>
      <c r="E176" s="227" t="s">
        <v>28</v>
      </c>
      <c r="F176" s="228" t="s">
        <v>681</v>
      </c>
      <c r="G176" s="225"/>
      <c r="H176" s="229">
        <v>19.32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209</v>
      </c>
      <c r="AU176" s="235" t="s">
        <v>84</v>
      </c>
      <c r="AV176" s="13" t="s">
        <v>84</v>
      </c>
      <c r="AW176" s="13" t="s">
        <v>35</v>
      </c>
      <c r="AX176" s="13" t="s">
        <v>74</v>
      </c>
      <c r="AY176" s="235" t="s">
        <v>132</v>
      </c>
    </row>
    <row r="177" s="13" customFormat="1">
      <c r="A177" s="13"/>
      <c r="B177" s="224"/>
      <c r="C177" s="225"/>
      <c r="D177" s="226" t="s">
        <v>209</v>
      </c>
      <c r="E177" s="227" t="s">
        <v>28</v>
      </c>
      <c r="F177" s="228" t="s">
        <v>682</v>
      </c>
      <c r="G177" s="225"/>
      <c r="H177" s="229">
        <v>75.734999999999999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209</v>
      </c>
      <c r="AU177" s="235" t="s">
        <v>84</v>
      </c>
      <c r="AV177" s="13" t="s">
        <v>84</v>
      </c>
      <c r="AW177" s="13" t="s">
        <v>35</v>
      </c>
      <c r="AX177" s="13" t="s">
        <v>74</v>
      </c>
      <c r="AY177" s="235" t="s">
        <v>132</v>
      </c>
    </row>
    <row r="178" s="13" customFormat="1">
      <c r="A178" s="13"/>
      <c r="B178" s="224"/>
      <c r="C178" s="225"/>
      <c r="D178" s="226" t="s">
        <v>209</v>
      </c>
      <c r="E178" s="227" t="s">
        <v>28</v>
      </c>
      <c r="F178" s="228" t="s">
        <v>683</v>
      </c>
      <c r="G178" s="225"/>
      <c r="H178" s="229">
        <v>23.125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209</v>
      </c>
      <c r="AU178" s="235" t="s">
        <v>84</v>
      </c>
      <c r="AV178" s="13" t="s">
        <v>84</v>
      </c>
      <c r="AW178" s="13" t="s">
        <v>35</v>
      </c>
      <c r="AX178" s="13" t="s">
        <v>74</v>
      </c>
      <c r="AY178" s="235" t="s">
        <v>132</v>
      </c>
    </row>
    <row r="179" s="13" customFormat="1">
      <c r="A179" s="13"/>
      <c r="B179" s="224"/>
      <c r="C179" s="225"/>
      <c r="D179" s="226" t="s">
        <v>209</v>
      </c>
      <c r="E179" s="227" t="s">
        <v>28</v>
      </c>
      <c r="F179" s="228" t="s">
        <v>684</v>
      </c>
      <c r="G179" s="225"/>
      <c r="H179" s="229">
        <v>142.75299999999999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209</v>
      </c>
      <c r="AU179" s="235" t="s">
        <v>84</v>
      </c>
      <c r="AV179" s="13" t="s">
        <v>84</v>
      </c>
      <c r="AW179" s="13" t="s">
        <v>35</v>
      </c>
      <c r="AX179" s="13" t="s">
        <v>74</v>
      </c>
      <c r="AY179" s="235" t="s">
        <v>132</v>
      </c>
    </row>
    <row r="180" s="14" customFormat="1">
      <c r="A180" s="14"/>
      <c r="B180" s="236"/>
      <c r="C180" s="237"/>
      <c r="D180" s="226" t="s">
        <v>209</v>
      </c>
      <c r="E180" s="238" t="s">
        <v>28</v>
      </c>
      <c r="F180" s="239" t="s">
        <v>211</v>
      </c>
      <c r="G180" s="237"/>
      <c r="H180" s="240">
        <v>260.93299999999999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209</v>
      </c>
      <c r="AU180" s="246" t="s">
        <v>84</v>
      </c>
      <c r="AV180" s="14" t="s">
        <v>139</v>
      </c>
      <c r="AW180" s="14" t="s">
        <v>35</v>
      </c>
      <c r="AX180" s="14" t="s">
        <v>82</v>
      </c>
      <c r="AY180" s="246" t="s">
        <v>132</v>
      </c>
    </row>
    <row r="181" s="2" customFormat="1" ht="16.5" customHeight="1">
      <c r="A181" s="40"/>
      <c r="B181" s="41"/>
      <c r="C181" s="206" t="s">
        <v>233</v>
      </c>
      <c r="D181" s="206" t="s">
        <v>134</v>
      </c>
      <c r="E181" s="207" t="s">
        <v>685</v>
      </c>
      <c r="F181" s="208" t="s">
        <v>686</v>
      </c>
      <c r="G181" s="209" t="s">
        <v>169</v>
      </c>
      <c r="H181" s="210">
        <v>260.93299999999999</v>
      </c>
      <c r="I181" s="211"/>
      <c r="J181" s="212">
        <f>ROUND(I181*H181,2)</f>
        <v>0</v>
      </c>
      <c r="K181" s="208" t="s">
        <v>138</v>
      </c>
      <c r="L181" s="46"/>
      <c r="M181" s="213" t="s">
        <v>28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139</v>
      </c>
      <c r="AT181" s="217" t="s">
        <v>134</v>
      </c>
      <c r="AU181" s="217" t="s">
        <v>84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687</v>
      </c>
    </row>
    <row r="182" s="2" customFormat="1">
      <c r="A182" s="40"/>
      <c r="B182" s="41"/>
      <c r="C182" s="42"/>
      <c r="D182" s="219" t="s">
        <v>141</v>
      </c>
      <c r="E182" s="42"/>
      <c r="F182" s="220" t="s">
        <v>688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141</v>
      </c>
      <c r="AU182" s="19" t="s">
        <v>84</v>
      </c>
    </row>
    <row r="183" s="2" customFormat="1" ht="16.5" customHeight="1">
      <c r="A183" s="40"/>
      <c r="B183" s="41"/>
      <c r="C183" s="206" t="s">
        <v>7</v>
      </c>
      <c r="D183" s="206" t="s">
        <v>134</v>
      </c>
      <c r="E183" s="207" t="s">
        <v>689</v>
      </c>
      <c r="F183" s="208" t="s">
        <v>690</v>
      </c>
      <c r="G183" s="209" t="s">
        <v>240</v>
      </c>
      <c r="H183" s="210">
        <v>3.0070000000000001</v>
      </c>
      <c r="I183" s="211"/>
      <c r="J183" s="212">
        <f>ROUND(I183*H183,2)</f>
        <v>0</v>
      </c>
      <c r="K183" s="208" t="s">
        <v>138</v>
      </c>
      <c r="L183" s="46"/>
      <c r="M183" s="213" t="s">
        <v>28</v>
      </c>
      <c r="N183" s="214" t="s">
        <v>45</v>
      </c>
      <c r="O183" s="86"/>
      <c r="P183" s="215">
        <f>O183*H183</f>
        <v>0</v>
      </c>
      <c r="Q183" s="215">
        <v>1.0606199999999999</v>
      </c>
      <c r="R183" s="215">
        <f>Q183*H183</f>
        <v>3.1892843399999999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139</v>
      </c>
      <c r="AT183" s="217" t="s">
        <v>134</v>
      </c>
      <c r="AU183" s="217" t="s">
        <v>84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691</v>
      </c>
    </row>
    <row r="184" s="2" customFormat="1">
      <c r="A184" s="40"/>
      <c r="B184" s="41"/>
      <c r="C184" s="42"/>
      <c r="D184" s="219" t="s">
        <v>141</v>
      </c>
      <c r="E184" s="42"/>
      <c r="F184" s="220" t="s">
        <v>692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141</v>
      </c>
      <c r="AU184" s="19" t="s">
        <v>84</v>
      </c>
    </row>
    <row r="185" s="13" customFormat="1">
      <c r="A185" s="13"/>
      <c r="B185" s="224"/>
      <c r="C185" s="225"/>
      <c r="D185" s="226" t="s">
        <v>209</v>
      </c>
      <c r="E185" s="227" t="s">
        <v>28</v>
      </c>
      <c r="F185" s="228" t="s">
        <v>693</v>
      </c>
      <c r="G185" s="225"/>
      <c r="H185" s="229">
        <v>3.0070000000000001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209</v>
      </c>
      <c r="AU185" s="235" t="s">
        <v>84</v>
      </c>
      <c r="AV185" s="13" t="s">
        <v>84</v>
      </c>
      <c r="AW185" s="13" t="s">
        <v>35</v>
      </c>
      <c r="AX185" s="13" t="s">
        <v>82</v>
      </c>
      <c r="AY185" s="235" t="s">
        <v>132</v>
      </c>
    </row>
    <row r="186" s="2" customFormat="1" ht="16.5" customHeight="1">
      <c r="A186" s="40"/>
      <c r="B186" s="41"/>
      <c r="C186" s="206" t="s">
        <v>164</v>
      </c>
      <c r="D186" s="206" t="s">
        <v>134</v>
      </c>
      <c r="E186" s="207" t="s">
        <v>694</v>
      </c>
      <c r="F186" s="208" t="s">
        <v>695</v>
      </c>
      <c r="G186" s="209" t="s">
        <v>240</v>
      </c>
      <c r="H186" s="210">
        <v>4.8120000000000003</v>
      </c>
      <c r="I186" s="211"/>
      <c r="J186" s="212">
        <f>ROUND(I186*H186,2)</f>
        <v>0</v>
      </c>
      <c r="K186" s="208" t="s">
        <v>138</v>
      </c>
      <c r="L186" s="46"/>
      <c r="M186" s="213" t="s">
        <v>28</v>
      </c>
      <c r="N186" s="214" t="s">
        <v>45</v>
      </c>
      <c r="O186" s="86"/>
      <c r="P186" s="215">
        <f>O186*H186</f>
        <v>0</v>
      </c>
      <c r="Q186" s="215">
        <v>1.06277</v>
      </c>
      <c r="R186" s="215">
        <f>Q186*H186</f>
        <v>5.1140492399999999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139</v>
      </c>
      <c r="AT186" s="217" t="s">
        <v>134</v>
      </c>
      <c r="AU186" s="217" t="s">
        <v>84</v>
      </c>
      <c r="AY186" s="19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139</v>
      </c>
      <c r="BM186" s="217" t="s">
        <v>696</v>
      </c>
    </row>
    <row r="187" s="2" customFormat="1">
      <c r="A187" s="40"/>
      <c r="B187" s="41"/>
      <c r="C187" s="42"/>
      <c r="D187" s="219" t="s">
        <v>141</v>
      </c>
      <c r="E187" s="42"/>
      <c r="F187" s="220" t="s">
        <v>697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141</v>
      </c>
      <c r="AU187" s="19" t="s">
        <v>84</v>
      </c>
    </row>
    <row r="188" s="13" customFormat="1">
      <c r="A188" s="13"/>
      <c r="B188" s="224"/>
      <c r="C188" s="225"/>
      <c r="D188" s="226" t="s">
        <v>209</v>
      </c>
      <c r="E188" s="227" t="s">
        <v>28</v>
      </c>
      <c r="F188" s="228" t="s">
        <v>698</v>
      </c>
      <c r="G188" s="225"/>
      <c r="H188" s="229">
        <v>0.098000000000000004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209</v>
      </c>
      <c r="AU188" s="235" t="s">
        <v>84</v>
      </c>
      <c r="AV188" s="13" t="s">
        <v>84</v>
      </c>
      <c r="AW188" s="13" t="s">
        <v>35</v>
      </c>
      <c r="AX188" s="13" t="s">
        <v>74</v>
      </c>
      <c r="AY188" s="235" t="s">
        <v>132</v>
      </c>
    </row>
    <row r="189" s="13" customFormat="1">
      <c r="A189" s="13"/>
      <c r="B189" s="224"/>
      <c r="C189" s="225"/>
      <c r="D189" s="226" t="s">
        <v>209</v>
      </c>
      <c r="E189" s="227" t="s">
        <v>28</v>
      </c>
      <c r="F189" s="228" t="s">
        <v>699</v>
      </c>
      <c r="G189" s="225"/>
      <c r="H189" s="229">
        <v>4.7140000000000004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209</v>
      </c>
      <c r="AU189" s="235" t="s">
        <v>84</v>
      </c>
      <c r="AV189" s="13" t="s">
        <v>84</v>
      </c>
      <c r="AW189" s="13" t="s">
        <v>35</v>
      </c>
      <c r="AX189" s="13" t="s">
        <v>74</v>
      </c>
      <c r="AY189" s="235" t="s">
        <v>132</v>
      </c>
    </row>
    <row r="190" s="14" customFormat="1">
      <c r="A190" s="14"/>
      <c r="B190" s="236"/>
      <c r="C190" s="237"/>
      <c r="D190" s="226" t="s">
        <v>209</v>
      </c>
      <c r="E190" s="238" t="s">
        <v>28</v>
      </c>
      <c r="F190" s="239" t="s">
        <v>211</v>
      </c>
      <c r="G190" s="237"/>
      <c r="H190" s="240">
        <v>4.8120000000000003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209</v>
      </c>
      <c r="AU190" s="246" t="s">
        <v>84</v>
      </c>
      <c r="AV190" s="14" t="s">
        <v>139</v>
      </c>
      <c r="AW190" s="14" t="s">
        <v>35</v>
      </c>
      <c r="AX190" s="14" t="s">
        <v>82</v>
      </c>
      <c r="AY190" s="246" t="s">
        <v>132</v>
      </c>
    </row>
    <row r="191" s="2" customFormat="1" ht="16.5" customHeight="1">
      <c r="A191" s="40"/>
      <c r="B191" s="41"/>
      <c r="C191" s="206" t="s">
        <v>248</v>
      </c>
      <c r="D191" s="206" t="s">
        <v>134</v>
      </c>
      <c r="E191" s="207" t="s">
        <v>700</v>
      </c>
      <c r="F191" s="208" t="s">
        <v>701</v>
      </c>
      <c r="G191" s="209" t="s">
        <v>202</v>
      </c>
      <c r="H191" s="210">
        <v>3.052</v>
      </c>
      <c r="I191" s="211"/>
      <c r="J191" s="212">
        <f>ROUND(I191*H191,2)</f>
        <v>0</v>
      </c>
      <c r="K191" s="208" t="s">
        <v>138</v>
      </c>
      <c r="L191" s="46"/>
      <c r="M191" s="213" t="s">
        <v>28</v>
      </c>
      <c r="N191" s="214" t="s">
        <v>45</v>
      </c>
      <c r="O191" s="86"/>
      <c r="P191" s="215">
        <f>O191*H191</f>
        <v>0</v>
      </c>
      <c r="Q191" s="215">
        <v>2.5018699999999998</v>
      </c>
      <c r="R191" s="215">
        <f>Q191*H191</f>
        <v>7.6357072399999995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139</v>
      </c>
      <c r="AT191" s="217" t="s">
        <v>134</v>
      </c>
      <c r="AU191" s="217" t="s">
        <v>84</v>
      </c>
      <c r="AY191" s="19" t="s">
        <v>132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82</v>
      </c>
      <c r="BK191" s="218">
        <f>ROUND(I191*H191,2)</f>
        <v>0</v>
      </c>
      <c r="BL191" s="19" t="s">
        <v>139</v>
      </c>
      <c r="BM191" s="217" t="s">
        <v>702</v>
      </c>
    </row>
    <row r="192" s="2" customFormat="1">
      <c r="A192" s="40"/>
      <c r="B192" s="41"/>
      <c r="C192" s="42"/>
      <c r="D192" s="219" t="s">
        <v>141</v>
      </c>
      <c r="E192" s="42"/>
      <c r="F192" s="220" t="s">
        <v>703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141</v>
      </c>
      <c r="AU192" s="19" t="s">
        <v>84</v>
      </c>
    </row>
    <row r="193" s="13" customFormat="1">
      <c r="A193" s="13"/>
      <c r="B193" s="224"/>
      <c r="C193" s="225"/>
      <c r="D193" s="226" t="s">
        <v>209</v>
      </c>
      <c r="E193" s="227" t="s">
        <v>28</v>
      </c>
      <c r="F193" s="228" t="s">
        <v>704</v>
      </c>
      <c r="G193" s="225"/>
      <c r="H193" s="229">
        <v>1.526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209</v>
      </c>
      <c r="AU193" s="235" t="s">
        <v>84</v>
      </c>
      <c r="AV193" s="13" t="s">
        <v>84</v>
      </c>
      <c r="AW193" s="13" t="s">
        <v>35</v>
      </c>
      <c r="AX193" s="13" t="s">
        <v>74</v>
      </c>
      <c r="AY193" s="235" t="s">
        <v>132</v>
      </c>
    </row>
    <row r="194" s="13" customFormat="1">
      <c r="A194" s="13"/>
      <c r="B194" s="224"/>
      <c r="C194" s="225"/>
      <c r="D194" s="226" t="s">
        <v>209</v>
      </c>
      <c r="E194" s="227" t="s">
        <v>28</v>
      </c>
      <c r="F194" s="228" t="s">
        <v>705</v>
      </c>
      <c r="G194" s="225"/>
      <c r="H194" s="229">
        <v>1.526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209</v>
      </c>
      <c r="AU194" s="235" t="s">
        <v>84</v>
      </c>
      <c r="AV194" s="13" t="s">
        <v>84</v>
      </c>
      <c r="AW194" s="13" t="s">
        <v>35</v>
      </c>
      <c r="AX194" s="13" t="s">
        <v>74</v>
      </c>
      <c r="AY194" s="235" t="s">
        <v>132</v>
      </c>
    </row>
    <row r="195" s="14" customFormat="1">
      <c r="A195" s="14"/>
      <c r="B195" s="236"/>
      <c r="C195" s="237"/>
      <c r="D195" s="226" t="s">
        <v>209</v>
      </c>
      <c r="E195" s="238" t="s">
        <v>28</v>
      </c>
      <c r="F195" s="239" t="s">
        <v>211</v>
      </c>
      <c r="G195" s="237"/>
      <c r="H195" s="240">
        <v>3.052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209</v>
      </c>
      <c r="AU195" s="246" t="s">
        <v>84</v>
      </c>
      <c r="AV195" s="14" t="s">
        <v>139</v>
      </c>
      <c r="AW195" s="14" t="s">
        <v>35</v>
      </c>
      <c r="AX195" s="14" t="s">
        <v>82</v>
      </c>
      <c r="AY195" s="246" t="s">
        <v>132</v>
      </c>
    </row>
    <row r="196" s="2" customFormat="1" ht="21.75" customHeight="1">
      <c r="A196" s="40"/>
      <c r="B196" s="41"/>
      <c r="C196" s="206" t="s">
        <v>255</v>
      </c>
      <c r="D196" s="206" t="s">
        <v>134</v>
      </c>
      <c r="E196" s="207" t="s">
        <v>706</v>
      </c>
      <c r="F196" s="208" t="s">
        <v>707</v>
      </c>
      <c r="G196" s="209" t="s">
        <v>202</v>
      </c>
      <c r="H196" s="210">
        <v>0.16300000000000001</v>
      </c>
      <c r="I196" s="211"/>
      <c r="J196" s="212">
        <f>ROUND(I196*H196,2)</f>
        <v>0</v>
      </c>
      <c r="K196" s="208" t="s">
        <v>138</v>
      </c>
      <c r="L196" s="46"/>
      <c r="M196" s="213" t="s">
        <v>28</v>
      </c>
      <c r="N196" s="214" t="s">
        <v>45</v>
      </c>
      <c r="O196" s="86"/>
      <c r="P196" s="215">
        <f>O196*H196</f>
        <v>0</v>
      </c>
      <c r="Q196" s="215">
        <v>2.5018699999999998</v>
      </c>
      <c r="R196" s="215">
        <f>Q196*H196</f>
        <v>0.40780480999999996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139</v>
      </c>
      <c r="AT196" s="217" t="s">
        <v>134</v>
      </c>
      <c r="AU196" s="217" t="s">
        <v>84</v>
      </c>
      <c r="AY196" s="19" t="s">
        <v>132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139</v>
      </c>
      <c r="BM196" s="217" t="s">
        <v>708</v>
      </c>
    </row>
    <row r="197" s="2" customFormat="1">
      <c r="A197" s="40"/>
      <c r="B197" s="41"/>
      <c r="C197" s="42"/>
      <c r="D197" s="219" t="s">
        <v>141</v>
      </c>
      <c r="E197" s="42"/>
      <c r="F197" s="220" t="s">
        <v>709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141</v>
      </c>
      <c r="AU197" s="19" t="s">
        <v>84</v>
      </c>
    </row>
    <row r="198" s="13" customFormat="1">
      <c r="A198" s="13"/>
      <c r="B198" s="224"/>
      <c r="C198" s="225"/>
      <c r="D198" s="226" t="s">
        <v>209</v>
      </c>
      <c r="E198" s="227" t="s">
        <v>28</v>
      </c>
      <c r="F198" s="228" t="s">
        <v>710</v>
      </c>
      <c r="G198" s="225"/>
      <c r="H198" s="229">
        <v>0.16300000000000001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209</v>
      </c>
      <c r="AU198" s="235" t="s">
        <v>84</v>
      </c>
      <c r="AV198" s="13" t="s">
        <v>84</v>
      </c>
      <c r="AW198" s="13" t="s">
        <v>35</v>
      </c>
      <c r="AX198" s="13" t="s">
        <v>82</v>
      </c>
      <c r="AY198" s="235" t="s">
        <v>132</v>
      </c>
    </row>
    <row r="199" s="2" customFormat="1" ht="16.5" customHeight="1">
      <c r="A199" s="40"/>
      <c r="B199" s="41"/>
      <c r="C199" s="206" t="s">
        <v>260</v>
      </c>
      <c r="D199" s="206" t="s">
        <v>134</v>
      </c>
      <c r="E199" s="207" t="s">
        <v>711</v>
      </c>
      <c r="F199" s="208" t="s">
        <v>712</v>
      </c>
      <c r="G199" s="209" t="s">
        <v>137</v>
      </c>
      <c r="H199" s="210">
        <v>45</v>
      </c>
      <c r="I199" s="211"/>
      <c r="J199" s="212">
        <f>ROUND(I199*H199,2)</f>
        <v>0</v>
      </c>
      <c r="K199" s="208" t="s">
        <v>28</v>
      </c>
      <c r="L199" s="46"/>
      <c r="M199" s="213" t="s">
        <v>28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139</v>
      </c>
      <c r="AT199" s="217" t="s">
        <v>134</v>
      </c>
      <c r="AU199" s="217" t="s">
        <v>84</v>
      </c>
      <c r="AY199" s="19" t="s">
        <v>132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139</v>
      </c>
      <c r="BM199" s="217" t="s">
        <v>713</v>
      </c>
    </row>
    <row r="200" s="13" customFormat="1">
      <c r="A200" s="13"/>
      <c r="B200" s="224"/>
      <c r="C200" s="225"/>
      <c r="D200" s="226" t="s">
        <v>209</v>
      </c>
      <c r="E200" s="227" t="s">
        <v>28</v>
      </c>
      <c r="F200" s="228" t="s">
        <v>714</v>
      </c>
      <c r="G200" s="225"/>
      <c r="H200" s="229">
        <v>18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209</v>
      </c>
      <c r="AU200" s="235" t="s">
        <v>84</v>
      </c>
      <c r="AV200" s="13" t="s">
        <v>84</v>
      </c>
      <c r="AW200" s="13" t="s">
        <v>35</v>
      </c>
      <c r="AX200" s="13" t="s">
        <v>74</v>
      </c>
      <c r="AY200" s="235" t="s">
        <v>132</v>
      </c>
    </row>
    <row r="201" s="13" customFormat="1">
      <c r="A201" s="13"/>
      <c r="B201" s="224"/>
      <c r="C201" s="225"/>
      <c r="D201" s="226" t="s">
        <v>209</v>
      </c>
      <c r="E201" s="227" t="s">
        <v>28</v>
      </c>
      <c r="F201" s="228" t="s">
        <v>715</v>
      </c>
      <c r="G201" s="225"/>
      <c r="H201" s="229">
        <v>27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209</v>
      </c>
      <c r="AU201" s="235" t="s">
        <v>84</v>
      </c>
      <c r="AV201" s="13" t="s">
        <v>84</v>
      </c>
      <c r="AW201" s="13" t="s">
        <v>35</v>
      </c>
      <c r="AX201" s="13" t="s">
        <v>74</v>
      </c>
      <c r="AY201" s="235" t="s">
        <v>132</v>
      </c>
    </row>
    <row r="202" s="14" customFormat="1">
      <c r="A202" s="14"/>
      <c r="B202" s="236"/>
      <c r="C202" s="237"/>
      <c r="D202" s="226" t="s">
        <v>209</v>
      </c>
      <c r="E202" s="238" t="s">
        <v>28</v>
      </c>
      <c r="F202" s="239" t="s">
        <v>211</v>
      </c>
      <c r="G202" s="237"/>
      <c r="H202" s="240">
        <v>45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209</v>
      </c>
      <c r="AU202" s="246" t="s">
        <v>84</v>
      </c>
      <c r="AV202" s="14" t="s">
        <v>139</v>
      </c>
      <c r="AW202" s="14" t="s">
        <v>35</v>
      </c>
      <c r="AX202" s="14" t="s">
        <v>82</v>
      </c>
      <c r="AY202" s="246" t="s">
        <v>132</v>
      </c>
    </row>
    <row r="203" s="12" customFormat="1" ht="22.8" customHeight="1">
      <c r="A203" s="12"/>
      <c r="B203" s="190"/>
      <c r="C203" s="191"/>
      <c r="D203" s="192" t="s">
        <v>73</v>
      </c>
      <c r="E203" s="204" t="s">
        <v>147</v>
      </c>
      <c r="F203" s="204" t="s">
        <v>285</v>
      </c>
      <c r="G203" s="191"/>
      <c r="H203" s="191"/>
      <c r="I203" s="194"/>
      <c r="J203" s="205">
        <f>BK203</f>
        <v>0</v>
      </c>
      <c r="K203" s="191"/>
      <c r="L203" s="196"/>
      <c r="M203" s="197"/>
      <c r="N203" s="198"/>
      <c r="O203" s="198"/>
      <c r="P203" s="199">
        <f>SUM(P204:P264)</f>
        <v>0</v>
      </c>
      <c r="Q203" s="198"/>
      <c r="R203" s="199">
        <f>SUM(R204:R264)</f>
        <v>13.233040750000001</v>
      </c>
      <c r="S203" s="198"/>
      <c r="T203" s="200">
        <f>SUM(T204:T264)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1" t="s">
        <v>82</v>
      </c>
      <c r="AT203" s="202" t="s">
        <v>73</v>
      </c>
      <c r="AU203" s="202" t="s">
        <v>82</v>
      </c>
      <c r="AY203" s="201" t="s">
        <v>132</v>
      </c>
      <c r="BK203" s="203">
        <f>SUM(BK204:BK264)</f>
        <v>0</v>
      </c>
    </row>
    <row r="204" s="2" customFormat="1" ht="21.75" customHeight="1">
      <c r="A204" s="40"/>
      <c r="B204" s="41"/>
      <c r="C204" s="206" t="s">
        <v>267</v>
      </c>
      <c r="D204" s="206" t="s">
        <v>134</v>
      </c>
      <c r="E204" s="207" t="s">
        <v>716</v>
      </c>
      <c r="F204" s="208" t="s">
        <v>717</v>
      </c>
      <c r="G204" s="209" t="s">
        <v>202</v>
      </c>
      <c r="H204" s="210">
        <v>1.4610000000000001</v>
      </c>
      <c r="I204" s="211"/>
      <c r="J204" s="212">
        <f>ROUND(I204*H204,2)</f>
        <v>0</v>
      </c>
      <c r="K204" s="208" t="s">
        <v>138</v>
      </c>
      <c r="L204" s="46"/>
      <c r="M204" s="213" t="s">
        <v>28</v>
      </c>
      <c r="N204" s="214" t="s">
        <v>45</v>
      </c>
      <c r="O204" s="86"/>
      <c r="P204" s="215">
        <f>O204*H204</f>
        <v>0</v>
      </c>
      <c r="Q204" s="215">
        <v>2.5018699999999998</v>
      </c>
      <c r="R204" s="215">
        <f>Q204*H204</f>
        <v>3.6552320699999998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139</v>
      </c>
      <c r="AT204" s="217" t="s">
        <v>134</v>
      </c>
      <c r="AU204" s="217" t="s">
        <v>84</v>
      </c>
      <c r="AY204" s="19" t="s">
        <v>132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139</v>
      </c>
      <c r="BM204" s="217" t="s">
        <v>718</v>
      </c>
    </row>
    <row r="205" s="2" customFormat="1">
      <c r="A205" s="40"/>
      <c r="B205" s="41"/>
      <c r="C205" s="42"/>
      <c r="D205" s="219" t="s">
        <v>141</v>
      </c>
      <c r="E205" s="42"/>
      <c r="F205" s="220" t="s">
        <v>719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141</v>
      </c>
      <c r="AU205" s="19" t="s">
        <v>84</v>
      </c>
    </row>
    <row r="206" s="13" customFormat="1">
      <c r="A206" s="13"/>
      <c r="B206" s="224"/>
      <c r="C206" s="225"/>
      <c r="D206" s="226" t="s">
        <v>209</v>
      </c>
      <c r="E206" s="227" t="s">
        <v>28</v>
      </c>
      <c r="F206" s="228" t="s">
        <v>720</v>
      </c>
      <c r="G206" s="225"/>
      <c r="H206" s="229">
        <v>1.4610000000000001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209</v>
      </c>
      <c r="AU206" s="235" t="s">
        <v>84</v>
      </c>
      <c r="AV206" s="13" t="s">
        <v>84</v>
      </c>
      <c r="AW206" s="13" t="s">
        <v>35</v>
      </c>
      <c r="AX206" s="13" t="s">
        <v>82</v>
      </c>
      <c r="AY206" s="235" t="s">
        <v>132</v>
      </c>
    </row>
    <row r="207" s="2" customFormat="1" ht="16.5" customHeight="1">
      <c r="A207" s="40"/>
      <c r="B207" s="41"/>
      <c r="C207" s="206" t="s">
        <v>273</v>
      </c>
      <c r="D207" s="206" t="s">
        <v>134</v>
      </c>
      <c r="E207" s="207" t="s">
        <v>721</v>
      </c>
      <c r="F207" s="208" t="s">
        <v>722</v>
      </c>
      <c r="G207" s="209" t="s">
        <v>169</v>
      </c>
      <c r="H207" s="210">
        <v>12.69</v>
      </c>
      <c r="I207" s="211"/>
      <c r="J207" s="212">
        <f>ROUND(I207*H207,2)</f>
        <v>0</v>
      </c>
      <c r="K207" s="208" t="s">
        <v>138</v>
      </c>
      <c r="L207" s="46"/>
      <c r="M207" s="213" t="s">
        <v>28</v>
      </c>
      <c r="N207" s="214" t="s">
        <v>45</v>
      </c>
      <c r="O207" s="86"/>
      <c r="P207" s="215">
        <f>O207*H207</f>
        <v>0</v>
      </c>
      <c r="Q207" s="215">
        <v>0.0027499999999999998</v>
      </c>
      <c r="R207" s="215">
        <f>Q207*H207</f>
        <v>0.034897499999999998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139</v>
      </c>
      <c r="AT207" s="217" t="s">
        <v>134</v>
      </c>
      <c r="AU207" s="217" t="s">
        <v>84</v>
      </c>
      <c r="AY207" s="19" t="s">
        <v>132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139</v>
      </c>
      <c r="BM207" s="217" t="s">
        <v>723</v>
      </c>
    </row>
    <row r="208" s="2" customFormat="1">
      <c r="A208" s="40"/>
      <c r="B208" s="41"/>
      <c r="C208" s="42"/>
      <c r="D208" s="219" t="s">
        <v>141</v>
      </c>
      <c r="E208" s="42"/>
      <c r="F208" s="220" t="s">
        <v>724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141</v>
      </c>
      <c r="AU208" s="19" t="s">
        <v>84</v>
      </c>
    </row>
    <row r="209" s="13" customFormat="1">
      <c r="A209" s="13"/>
      <c r="B209" s="224"/>
      <c r="C209" s="225"/>
      <c r="D209" s="226" t="s">
        <v>209</v>
      </c>
      <c r="E209" s="227" t="s">
        <v>28</v>
      </c>
      <c r="F209" s="228" t="s">
        <v>725</v>
      </c>
      <c r="G209" s="225"/>
      <c r="H209" s="229">
        <v>12.69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209</v>
      </c>
      <c r="AU209" s="235" t="s">
        <v>84</v>
      </c>
      <c r="AV209" s="13" t="s">
        <v>84</v>
      </c>
      <c r="AW209" s="13" t="s">
        <v>35</v>
      </c>
      <c r="AX209" s="13" t="s">
        <v>82</v>
      </c>
      <c r="AY209" s="235" t="s">
        <v>132</v>
      </c>
    </row>
    <row r="210" s="2" customFormat="1" ht="16.5" customHeight="1">
      <c r="A210" s="40"/>
      <c r="B210" s="41"/>
      <c r="C210" s="206" t="s">
        <v>279</v>
      </c>
      <c r="D210" s="206" t="s">
        <v>134</v>
      </c>
      <c r="E210" s="207" t="s">
        <v>726</v>
      </c>
      <c r="F210" s="208" t="s">
        <v>727</v>
      </c>
      <c r="G210" s="209" t="s">
        <v>169</v>
      </c>
      <c r="H210" s="210">
        <v>12.69</v>
      </c>
      <c r="I210" s="211"/>
      <c r="J210" s="212">
        <f>ROUND(I210*H210,2)</f>
        <v>0</v>
      </c>
      <c r="K210" s="208" t="s">
        <v>138</v>
      </c>
      <c r="L210" s="46"/>
      <c r="M210" s="213" t="s">
        <v>28</v>
      </c>
      <c r="N210" s="214" t="s">
        <v>45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139</v>
      </c>
      <c r="AT210" s="217" t="s">
        <v>134</v>
      </c>
      <c r="AU210" s="217" t="s">
        <v>84</v>
      </c>
      <c r="AY210" s="19" t="s">
        <v>132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82</v>
      </c>
      <c r="BK210" s="218">
        <f>ROUND(I210*H210,2)</f>
        <v>0</v>
      </c>
      <c r="BL210" s="19" t="s">
        <v>139</v>
      </c>
      <c r="BM210" s="217" t="s">
        <v>728</v>
      </c>
    </row>
    <row r="211" s="2" customFormat="1">
      <c r="A211" s="40"/>
      <c r="B211" s="41"/>
      <c r="C211" s="42"/>
      <c r="D211" s="219" t="s">
        <v>141</v>
      </c>
      <c r="E211" s="42"/>
      <c r="F211" s="220" t="s">
        <v>729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141</v>
      </c>
      <c r="AU211" s="19" t="s">
        <v>84</v>
      </c>
    </row>
    <row r="212" s="2" customFormat="1" ht="16.5" customHeight="1">
      <c r="A212" s="40"/>
      <c r="B212" s="41"/>
      <c r="C212" s="206" t="s">
        <v>286</v>
      </c>
      <c r="D212" s="206" t="s">
        <v>134</v>
      </c>
      <c r="E212" s="207" t="s">
        <v>730</v>
      </c>
      <c r="F212" s="208" t="s">
        <v>731</v>
      </c>
      <c r="G212" s="209" t="s">
        <v>169</v>
      </c>
      <c r="H212" s="210">
        <v>179.19800000000001</v>
      </c>
      <c r="I212" s="211"/>
      <c r="J212" s="212">
        <f>ROUND(I212*H212,2)</f>
        <v>0</v>
      </c>
      <c r="K212" s="208" t="s">
        <v>138</v>
      </c>
      <c r="L212" s="46"/>
      <c r="M212" s="213" t="s">
        <v>28</v>
      </c>
      <c r="N212" s="214" t="s">
        <v>45</v>
      </c>
      <c r="O212" s="86"/>
      <c r="P212" s="215">
        <f>O212*H212</f>
        <v>0</v>
      </c>
      <c r="Q212" s="215">
        <v>0.0025000000000000001</v>
      </c>
      <c r="R212" s="215">
        <f>Q212*H212</f>
        <v>0.44799500000000003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139</v>
      </c>
      <c r="AT212" s="217" t="s">
        <v>134</v>
      </c>
      <c r="AU212" s="217" t="s">
        <v>84</v>
      </c>
      <c r="AY212" s="19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139</v>
      </c>
      <c r="BM212" s="217" t="s">
        <v>732</v>
      </c>
    </row>
    <row r="213" s="2" customFormat="1">
      <c r="A213" s="40"/>
      <c r="B213" s="41"/>
      <c r="C213" s="42"/>
      <c r="D213" s="219" t="s">
        <v>141</v>
      </c>
      <c r="E213" s="42"/>
      <c r="F213" s="220" t="s">
        <v>733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141</v>
      </c>
      <c r="AU213" s="19" t="s">
        <v>84</v>
      </c>
    </row>
    <row r="214" s="13" customFormat="1">
      <c r="A214" s="13"/>
      <c r="B214" s="224"/>
      <c r="C214" s="225"/>
      <c r="D214" s="226" t="s">
        <v>209</v>
      </c>
      <c r="E214" s="227" t="s">
        <v>28</v>
      </c>
      <c r="F214" s="228" t="s">
        <v>734</v>
      </c>
      <c r="G214" s="225"/>
      <c r="H214" s="229">
        <v>34.478000000000002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209</v>
      </c>
      <c r="AU214" s="235" t="s">
        <v>84</v>
      </c>
      <c r="AV214" s="13" t="s">
        <v>84</v>
      </c>
      <c r="AW214" s="13" t="s">
        <v>35</v>
      </c>
      <c r="AX214" s="13" t="s">
        <v>74</v>
      </c>
      <c r="AY214" s="235" t="s">
        <v>132</v>
      </c>
    </row>
    <row r="215" s="13" customFormat="1">
      <c r="A215" s="13"/>
      <c r="B215" s="224"/>
      <c r="C215" s="225"/>
      <c r="D215" s="226" t="s">
        <v>209</v>
      </c>
      <c r="E215" s="227" t="s">
        <v>28</v>
      </c>
      <c r="F215" s="228" t="s">
        <v>735</v>
      </c>
      <c r="G215" s="225"/>
      <c r="H215" s="229">
        <v>12.69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209</v>
      </c>
      <c r="AU215" s="235" t="s">
        <v>84</v>
      </c>
      <c r="AV215" s="13" t="s">
        <v>84</v>
      </c>
      <c r="AW215" s="13" t="s">
        <v>35</v>
      </c>
      <c r="AX215" s="13" t="s">
        <v>74</v>
      </c>
      <c r="AY215" s="235" t="s">
        <v>132</v>
      </c>
    </row>
    <row r="216" s="13" customFormat="1">
      <c r="A216" s="13"/>
      <c r="B216" s="224"/>
      <c r="C216" s="225"/>
      <c r="D216" s="226" t="s">
        <v>209</v>
      </c>
      <c r="E216" s="227" t="s">
        <v>28</v>
      </c>
      <c r="F216" s="228" t="s">
        <v>736</v>
      </c>
      <c r="G216" s="225"/>
      <c r="H216" s="229">
        <v>132.03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209</v>
      </c>
      <c r="AU216" s="235" t="s">
        <v>84</v>
      </c>
      <c r="AV216" s="13" t="s">
        <v>84</v>
      </c>
      <c r="AW216" s="13" t="s">
        <v>35</v>
      </c>
      <c r="AX216" s="13" t="s">
        <v>74</v>
      </c>
      <c r="AY216" s="235" t="s">
        <v>132</v>
      </c>
    </row>
    <row r="217" s="14" customFormat="1">
      <c r="A217" s="14"/>
      <c r="B217" s="236"/>
      <c r="C217" s="237"/>
      <c r="D217" s="226" t="s">
        <v>209</v>
      </c>
      <c r="E217" s="238" t="s">
        <v>28</v>
      </c>
      <c r="F217" s="239" t="s">
        <v>211</v>
      </c>
      <c r="G217" s="237"/>
      <c r="H217" s="240">
        <v>179.19800000000001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209</v>
      </c>
      <c r="AU217" s="246" t="s">
        <v>84</v>
      </c>
      <c r="AV217" s="14" t="s">
        <v>139</v>
      </c>
      <c r="AW217" s="14" t="s">
        <v>35</v>
      </c>
      <c r="AX217" s="14" t="s">
        <v>82</v>
      </c>
      <c r="AY217" s="246" t="s">
        <v>132</v>
      </c>
    </row>
    <row r="218" s="2" customFormat="1" ht="24.15" customHeight="1">
      <c r="A218" s="40"/>
      <c r="B218" s="41"/>
      <c r="C218" s="206" t="s">
        <v>291</v>
      </c>
      <c r="D218" s="206" t="s">
        <v>134</v>
      </c>
      <c r="E218" s="207" t="s">
        <v>737</v>
      </c>
      <c r="F218" s="208" t="s">
        <v>738</v>
      </c>
      <c r="G218" s="209" t="s">
        <v>240</v>
      </c>
      <c r="H218" s="210">
        <v>0.219</v>
      </c>
      <c r="I218" s="211"/>
      <c r="J218" s="212">
        <f>ROUND(I218*H218,2)</f>
        <v>0</v>
      </c>
      <c r="K218" s="208" t="s">
        <v>138</v>
      </c>
      <c r="L218" s="46"/>
      <c r="M218" s="213" t="s">
        <v>28</v>
      </c>
      <c r="N218" s="214" t="s">
        <v>45</v>
      </c>
      <c r="O218" s="86"/>
      <c r="P218" s="215">
        <f>O218*H218</f>
        <v>0</v>
      </c>
      <c r="Q218" s="215">
        <v>1.04922</v>
      </c>
      <c r="R218" s="215">
        <f>Q218*H218</f>
        <v>0.22977918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139</v>
      </c>
      <c r="AT218" s="217" t="s">
        <v>134</v>
      </c>
      <c r="AU218" s="217" t="s">
        <v>84</v>
      </c>
      <c r="AY218" s="19" t="s">
        <v>132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82</v>
      </c>
      <c r="BK218" s="218">
        <f>ROUND(I218*H218,2)</f>
        <v>0</v>
      </c>
      <c r="BL218" s="19" t="s">
        <v>139</v>
      </c>
      <c r="BM218" s="217" t="s">
        <v>739</v>
      </c>
    </row>
    <row r="219" s="2" customFormat="1">
      <c r="A219" s="40"/>
      <c r="B219" s="41"/>
      <c r="C219" s="42"/>
      <c r="D219" s="219" t="s">
        <v>141</v>
      </c>
      <c r="E219" s="42"/>
      <c r="F219" s="220" t="s">
        <v>740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141</v>
      </c>
      <c r="AU219" s="19" t="s">
        <v>84</v>
      </c>
    </row>
    <row r="220" s="13" customFormat="1">
      <c r="A220" s="13"/>
      <c r="B220" s="224"/>
      <c r="C220" s="225"/>
      <c r="D220" s="226" t="s">
        <v>209</v>
      </c>
      <c r="E220" s="227" t="s">
        <v>28</v>
      </c>
      <c r="F220" s="228" t="s">
        <v>741</v>
      </c>
      <c r="G220" s="225"/>
      <c r="H220" s="229">
        <v>0.219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209</v>
      </c>
      <c r="AU220" s="235" t="s">
        <v>84</v>
      </c>
      <c r="AV220" s="13" t="s">
        <v>84</v>
      </c>
      <c r="AW220" s="13" t="s">
        <v>35</v>
      </c>
      <c r="AX220" s="13" t="s">
        <v>82</v>
      </c>
      <c r="AY220" s="235" t="s">
        <v>132</v>
      </c>
    </row>
    <row r="221" s="2" customFormat="1" ht="24.15" customHeight="1">
      <c r="A221" s="40"/>
      <c r="B221" s="41"/>
      <c r="C221" s="206" t="s">
        <v>295</v>
      </c>
      <c r="D221" s="206" t="s">
        <v>134</v>
      </c>
      <c r="E221" s="207" t="s">
        <v>742</v>
      </c>
      <c r="F221" s="208" t="s">
        <v>743</v>
      </c>
      <c r="G221" s="209" t="s">
        <v>169</v>
      </c>
      <c r="H221" s="210">
        <v>311.55000000000001</v>
      </c>
      <c r="I221" s="211"/>
      <c r="J221" s="212">
        <f>ROUND(I221*H221,2)</f>
        <v>0</v>
      </c>
      <c r="K221" s="208" t="s">
        <v>138</v>
      </c>
      <c r="L221" s="46"/>
      <c r="M221" s="213" t="s">
        <v>28</v>
      </c>
      <c r="N221" s="214" t="s">
        <v>45</v>
      </c>
      <c r="O221" s="86"/>
      <c r="P221" s="215">
        <f>O221*H221</f>
        <v>0</v>
      </c>
      <c r="Q221" s="215">
        <v>0.00010000000000000001</v>
      </c>
      <c r="R221" s="215">
        <f>Q221*H221</f>
        <v>0.031155000000000002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212</v>
      </c>
      <c r="AT221" s="217" t="s">
        <v>134</v>
      </c>
      <c r="AU221" s="217" t="s">
        <v>84</v>
      </c>
      <c r="AY221" s="19" t="s">
        <v>132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212</v>
      </c>
      <c r="BM221" s="217" t="s">
        <v>744</v>
      </c>
    </row>
    <row r="222" s="2" customFormat="1">
      <c r="A222" s="40"/>
      <c r="B222" s="41"/>
      <c r="C222" s="42"/>
      <c r="D222" s="219" t="s">
        <v>141</v>
      </c>
      <c r="E222" s="42"/>
      <c r="F222" s="220" t="s">
        <v>745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141</v>
      </c>
      <c r="AU222" s="19" t="s">
        <v>84</v>
      </c>
    </row>
    <row r="223" s="13" customFormat="1">
      <c r="A223" s="13"/>
      <c r="B223" s="224"/>
      <c r="C223" s="225"/>
      <c r="D223" s="226" t="s">
        <v>209</v>
      </c>
      <c r="E223" s="227" t="s">
        <v>28</v>
      </c>
      <c r="F223" s="228" t="s">
        <v>746</v>
      </c>
      <c r="G223" s="225"/>
      <c r="H223" s="229">
        <v>68.954999999999998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209</v>
      </c>
      <c r="AU223" s="235" t="s">
        <v>84</v>
      </c>
      <c r="AV223" s="13" t="s">
        <v>84</v>
      </c>
      <c r="AW223" s="13" t="s">
        <v>35</v>
      </c>
      <c r="AX223" s="13" t="s">
        <v>74</v>
      </c>
      <c r="AY223" s="235" t="s">
        <v>132</v>
      </c>
    </row>
    <row r="224" s="13" customFormat="1">
      <c r="A224" s="13"/>
      <c r="B224" s="224"/>
      <c r="C224" s="225"/>
      <c r="D224" s="226" t="s">
        <v>209</v>
      </c>
      <c r="E224" s="227" t="s">
        <v>28</v>
      </c>
      <c r="F224" s="228" t="s">
        <v>747</v>
      </c>
      <c r="G224" s="225"/>
      <c r="H224" s="229">
        <v>25.379999999999999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209</v>
      </c>
      <c r="AU224" s="235" t="s">
        <v>84</v>
      </c>
      <c r="AV224" s="13" t="s">
        <v>84</v>
      </c>
      <c r="AW224" s="13" t="s">
        <v>35</v>
      </c>
      <c r="AX224" s="13" t="s">
        <v>74</v>
      </c>
      <c r="AY224" s="235" t="s">
        <v>132</v>
      </c>
    </row>
    <row r="225" s="13" customFormat="1">
      <c r="A225" s="13"/>
      <c r="B225" s="224"/>
      <c r="C225" s="225"/>
      <c r="D225" s="226" t="s">
        <v>209</v>
      </c>
      <c r="E225" s="227" t="s">
        <v>28</v>
      </c>
      <c r="F225" s="228" t="s">
        <v>748</v>
      </c>
      <c r="G225" s="225"/>
      <c r="H225" s="229">
        <v>217.215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209</v>
      </c>
      <c r="AU225" s="235" t="s">
        <v>84</v>
      </c>
      <c r="AV225" s="13" t="s">
        <v>84</v>
      </c>
      <c r="AW225" s="13" t="s">
        <v>35</v>
      </c>
      <c r="AX225" s="13" t="s">
        <v>74</v>
      </c>
      <c r="AY225" s="235" t="s">
        <v>132</v>
      </c>
    </row>
    <row r="226" s="14" customFormat="1">
      <c r="A226" s="14"/>
      <c r="B226" s="236"/>
      <c r="C226" s="237"/>
      <c r="D226" s="226" t="s">
        <v>209</v>
      </c>
      <c r="E226" s="238" t="s">
        <v>28</v>
      </c>
      <c r="F226" s="239" t="s">
        <v>211</v>
      </c>
      <c r="G226" s="237"/>
      <c r="H226" s="240">
        <v>311.55000000000001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209</v>
      </c>
      <c r="AU226" s="246" t="s">
        <v>84</v>
      </c>
      <c r="AV226" s="14" t="s">
        <v>139</v>
      </c>
      <c r="AW226" s="14" t="s">
        <v>35</v>
      </c>
      <c r="AX226" s="14" t="s">
        <v>82</v>
      </c>
      <c r="AY226" s="246" t="s">
        <v>132</v>
      </c>
    </row>
    <row r="227" s="2" customFormat="1" ht="21.75" customHeight="1">
      <c r="A227" s="40"/>
      <c r="B227" s="41"/>
      <c r="C227" s="206" t="s">
        <v>299</v>
      </c>
      <c r="D227" s="206" t="s">
        <v>134</v>
      </c>
      <c r="E227" s="207" t="s">
        <v>749</v>
      </c>
      <c r="F227" s="208" t="s">
        <v>750</v>
      </c>
      <c r="G227" s="209" t="s">
        <v>137</v>
      </c>
      <c r="H227" s="210">
        <v>85</v>
      </c>
      <c r="I227" s="211"/>
      <c r="J227" s="212">
        <f>ROUND(I227*H227,2)</f>
        <v>0</v>
      </c>
      <c r="K227" s="208" t="s">
        <v>28</v>
      </c>
      <c r="L227" s="46"/>
      <c r="M227" s="213" t="s">
        <v>28</v>
      </c>
      <c r="N227" s="214" t="s">
        <v>45</v>
      </c>
      <c r="O227" s="86"/>
      <c r="P227" s="215">
        <f>O227*H227</f>
        <v>0</v>
      </c>
      <c r="Q227" s="215">
        <v>0.0076800000000000002</v>
      </c>
      <c r="R227" s="215">
        <f>Q227*H227</f>
        <v>0.65280000000000005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139</v>
      </c>
      <c r="AT227" s="217" t="s">
        <v>134</v>
      </c>
      <c r="AU227" s="217" t="s">
        <v>84</v>
      </c>
      <c r="AY227" s="19" t="s">
        <v>132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139</v>
      </c>
      <c r="BM227" s="217" t="s">
        <v>751</v>
      </c>
    </row>
    <row r="228" s="13" customFormat="1">
      <c r="A228" s="13"/>
      <c r="B228" s="224"/>
      <c r="C228" s="225"/>
      <c r="D228" s="226" t="s">
        <v>209</v>
      </c>
      <c r="E228" s="227" t="s">
        <v>28</v>
      </c>
      <c r="F228" s="228" t="s">
        <v>752</v>
      </c>
      <c r="G228" s="225"/>
      <c r="H228" s="229">
        <v>85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209</v>
      </c>
      <c r="AU228" s="235" t="s">
        <v>84</v>
      </c>
      <c r="AV228" s="13" t="s">
        <v>84</v>
      </c>
      <c r="AW228" s="13" t="s">
        <v>35</v>
      </c>
      <c r="AX228" s="13" t="s">
        <v>82</v>
      </c>
      <c r="AY228" s="235" t="s">
        <v>132</v>
      </c>
    </row>
    <row r="229" s="2" customFormat="1" ht="16.5" customHeight="1">
      <c r="A229" s="40"/>
      <c r="B229" s="41"/>
      <c r="C229" s="206" t="s">
        <v>304</v>
      </c>
      <c r="D229" s="206" t="s">
        <v>134</v>
      </c>
      <c r="E229" s="207" t="s">
        <v>753</v>
      </c>
      <c r="F229" s="208" t="s">
        <v>754</v>
      </c>
      <c r="G229" s="209" t="s">
        <v>137</v>
      </c>
      <c r="H229" s="210">
        <v>45</v>
      </c>
      <c r="I229" s="211"/>
      <c r="J229" s="212">
        <f>ROUND(I229*H229,2)</f>
        <v>0</v>
      </c>
      <c r="K229" s="208" t="s">
        <v>28</v>
      </c>
      <c r="L229" s="46"/>
      <c r="M229" s="213" t="s">
        <v>28</v>
      </c>
      <c r="N229" s="214" t="s">
        <v>45</v>
      </c>
      <c r="O229" s="86"/>
      <c r="P229" s="215">
        <f>O229*H229</f>
        <v>0</v>
      </c>
      <c r="Q229" s="215">
        <v>0.065360000000000001</v>
      </c>
      <c r="R229" s="215">
        <f>Q229*H229</f>
        <v>2.9412000000000003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139</v>
      </c>
      <c r="AT229" s="217" t="s">
        <v>134</v>
      </c>
      <c r="AU229" s="217" t="s">
        <v>84</v>
      </c>
      <c r="AY229" s="19" t="s">
        <v>132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82</v>
      </c>
      <c r="BK229" s="218">
        <f>ROUND(I229*H229,2)</f>
        <v>0</v>
      </c>
      <c r="BL229" s="19" t="s">
        <v>139</v>
      </c>
      <c r="BM229" s="217" t="s">
        <v>755</v>
      </c>
    </row>
    <row r="230" s="13" customFormat="1">
      <c r="A230" s="13"/>
      <c r="B230" s="224"/>
      <c r="C230" s="225"/>
      <c r="D230" s="226" t="s">
        <v>209</v>
      </c>
      <c r="E230" s="227" t="s">
        <v>28</v>
      </c>
      <c r="F230" s="228" t="s">
        <v>714</v>
      </c>
      <c r="G230" s="225"/>
      <c r="H230" s="229">
        <v>18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209</v>
      </c>
      <c r="AU230" s="235" t="s">
        <v>84</v>
      </c>
      <c r="AV230" s="13" t="s">
        <v>84</v>
      </c>
      <c r="AW230" s="13" t="s">
        <v>35</v>
      </c>
      <c r="AX230" s="13" t="s">
        <v>74</v>
      </c>
      <c r="AY230" s="235" t="s">
        <v>132</v>
      </c>
    </row>
    <row r="231" s="13" customFormat="1">
      <c r="A231" s="13"/>
      <c r="B231" s="224"/>
      <c r="C231" s="225"/>
      <c r="D231" s="226" t="s">
        <v>209</v>
      </c>
      <c r="E231" s="227" t="s">
        <v>28</v>
      </c>
      <c r="F231" s="228" t="s">
        <v>715</v>
      </c>
      <c r="G231" s="225"/>
      <c r="H231" s="229">
        <v>27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209</v>
      </c>
      <c r="AU231" s="235" t="s">
        <v>84</v>
      </c>
      <c r="AV231" s="13" t="s">
        <v>84</v>
      </c>
      <c r="AW231" s="13" t="s">
        <v>35</v>
      </c>
      <c r="AX231" s="13" t="s">
        <v>74</v>
      </c>
      <c r="AY231" s="235" t="s">
        <v>132</v>
      </c>
    </row>
    <row r="232" s="14" customFormat="1">
      <c r="A232" s="14"/>
      <c r="B232" s="236"/>
      <c r="C232" s="237"/>
      <c r="D232" s="226" t="s">
        <v>209</v>
      </c>
      <c r="E232" s="238" t="s">
        <v>28</v>
      </c>
      <c r="F232" s="239" t="s">
        <v>211</v>
      </c>
      <c r="G232" s="237"/>
      <c r="H232" s="240">
        <v>45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209</v>
      </c>
      <c r="AU232" s="246" t="s">
        <v>84</v>
      </c>
      <c r="AV232" s="14" t="s">
        <v>139</v>
      </c>
      <c r="AW232" s="14" t="s">
        <v>35</v>
      </c>
      <c r="AX232" s="14" t="s">
        <v>82</v>
      </c>
      <c r="AY232" s="246" t="s">
        <v>132</v>
      </c>
    </row>
    <row r="233" s="2" customFormat="1" ht="16.5" customHeight="1">
      <c r="A233" s="40"/>
      <c r="B233" s="41"/>
      <c r="C233" s="206" t="s">
        <v>312</v>
      </c>
      <c r="D233" s="206" t="s">
        <v>134</v>
      </c>
      <c r="E233" s="207" t="s">
        <v>756</v>
      </c>
      <c r="F233" s="208" t="s">
        <v>757</v>
      </c>
      <c r="G233" s="209" t="s">
        <v>192</v>
      </c>
      <c r="H233" s="210">
        <v>48.700000000000003</v>
      </c>
      <c r="I233" s="211"/>
      <c r="J233" s="212">
        <f>ROUND(I233*H233,2)</f>
        <v>0</v>
      </c>
      <c r="K233" s="208" t="s">
        <v>28</v>
      </c>
      <c r="L233" s="46"/>
      <c r="M233" s="213" t="s">
        <v>28</v>
      </c>
      <c r="N233" s="214" t="s">
        <v>45</v>
      </c>
      <c r="O233" s="86"/>
      <c r="P233" s="215">
        <f>O233*H233</f>
        <v>0</v>
      </c>
      <c r="Q233" s="215">
        <v>0.0068999999999999999</v>
      </c>
      <c r="R233" s="215">
        <f>Q233*H233</f>
        <v>0.33603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139</v>
      </c>
      <c r="AT233" s="217" t="s">
        <v>134</v>
      </c>
      <c r="AU233" s="217" t="s">
        <v>84</v>
      </c>
      <c r="AY233" s="19" t="s">
        <v>132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139</v>
      </c>
      <c r="BM233" s="217" t="s">
        <v>758</v>
      </c>
    </row>
    <row r="234" s="13" customFormat="1">
      <c r="A234" s="13"/>
      <c r="B234" s="224"/>
      <c r="C234" s="225"/>
      <c r="D234" s="226" t="s">
        <v>209</v>
      </c>
      <c r="E234" s="227" t="s">
        <v>28</v>
      </c>
      <c r="F234" s="228" t="s">
        <v>759</v>
      </c>
      <c r="G234" s="225"/>
      <c r="H234" s="229">
        <v>20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209</v>
      </c>
      <c r="AU234" s="235" t="s">
        <v>84</v>
      </c>
      <c r="AV234" s="13" t="s">
        <v>84</v>
      </c>
      <c r="AW234" s="13" t="s">
        <v>35</v>
      </c>
      <c r="AX234" s="13" t="s">
        <v>74</v>
      </c>
      <c r="AY234" s="235" t="s">
        <v>132</v>
      </c>
    </row>
    <row r="235" s="13" customFormat="1">
      <c r="A235" s="13"/>
      <c r="B235" s="224"/>
      <c r="C235" s="225"/>
      <c r="D235" s="226" t="s">
        <v>209</v>
      </c>
      <c r="E235" s="227" t="s">
        <v>28</v>
      </c>
      <c r="F235" s="228" t="s">
        <v>760</v>
      </c>
      <c r="G235" s="225"/>
      <c r="H235" s="229">
        <v>28.699999999999999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209</v>
      </c>
      <c r="AU235" s="235" t="s">
        <v>84</v>
      </c>
      <c r="AV235" s="13" t="s">
        <v>84</v>
      </c>
      <c r="AW235" s="13" t="s">
        <v>35</v>
      </c>
      <c r="AX235" s="13" t="s">
        <v>74</v>
      </c>
      <c r="AY235" s="235" t="s">
        <v>132</v>
      </c>
    </row>
    <row r="236" s="14" customFormat="1">
      <c r="A236" s="14"/>
      <c r="B236" s="236"/>
      <c r="C236" s="237"/>
      <c r="D236" s="226" t="s">
        <v>209</v>
      </c>
      <c r="E236" s="238" t="s">
        <v>28</v>
      </c>
      <c r="F236" s="239" t="s">
        <v>211</v>
      </c>
      <c r="G236" s="237"/>
      <c r="H236" s="240">
        <v>48.700000000000003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209</v>
      </c>
      <c r="AU236" s="246" t="s">
        <v>84</v>
      </c>
      <c r="AV236" s="14" t="s">
        <v>139</v>
      </c>
      <c r="AW236" s="14" t="s">
        <v>35</v>
      </c>
      <c r="AX236" s="14" t="s">
        <v>82</v>
      </c>
      <c r="AY236" s="246" t="s">
        <v>132</v>
      </c>
    </row>
    <row r="237" s="2" customFormat="1" ht="16.5" customHeight="1">
      <c r="A237" s="40"/>
      <c r="B237" s="41"/>
      <c r="C237" s="206" t="s">
        <v>318</v>
      </c>
      <c r="D237" s="206" t="s">
        <v>134</v>
      </c>
      <c r="E237" s="207" t="s">
        <v>761</v>
      </c>
      <c r="F237" s="208" t="s">
        <v>762</v>
      </c>
      <c r="G237" s="209" t="s">
        <v>192</v>
      </c>
      <c r="H237" s="210">
        <v>128.90000000000001</v>
      </c>
      <c r="I237" s="211"/>
      <c r="J237" s="212">
        <f>ROUND(I237*H237,2)</f>
        <v>0</v>
      </c>
      <c r="K237" s="208" t="s">
        <v>28</v>
      </c>
      <c r="L237" s="46"/>
      <c r="M237" s="213" t="s">
        <v>28</v>
      </c>
      <c r="N237" s="214" t="s">
        <v>45</v>
      </c>
      <c r="O237" s="86"/>
      <c r="P237" s="215">
        <f>O237*H237</f>
        <v>0</v>
      </c>
      <c r="Q237" s="215">
        <v>0.0047999999999999996</v>
      </c>
      <c r="R237" s="215">
        <f>Q237*H237</f>
        <v>0.61871999999999994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139</v>
      </c>
      <c r="AT237" s="217" t="s">
        <v>134</v>
      </c>
      <c r="AU237" s="217" t="s">
        <v>84</v>
      </c>
      <c r="AY237" s="19" t="s">
        <v>132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139</v>
      </c>
      <c r="BM237" s="217" t="s">
        <v>763</v>
      </c>
    </row>
    <row r="238" s="13" customFormat="1">
      <c r="A238" s="13"/>
      <c r="B238" s="224"/>
      <c r="C238" s="225"/>
      <c r="D238" s="226" t="s">
        <v>209</v>
      </c>
      <c r="E238" s="227" t="s">
        <v>28</v>
      </c>
      <c r="F238" s="228" t="s">
        <v>764</v>
      </c>
      <c r="G238" s="225"/>
      <c r="H238" s="229">
        <v>48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209</v>
      </c>
      <c r="AU238" s="235" t="s">
        <v>84</v>
      </c>
      <c r="AV238" s="13" t="s">
        <v>84</v>
      </c>
      <c r="AW238" s="13" t="s">
        <v>35</v>
      </c>
      <c r="AX238" s="13" t="s">
        <v>74</v>
      </c>
      <c r="AY238" s="235" t="s">
        <v>132</v>
      </c>
    </row>
    <row r="239" s="13" customFormat="1">
      <c r="A239" s="13"/>
      <c r="B239" s="224"/>
      <c r="C239" s="225"/>
      <c r="D239" s="226" t="s">
        <v>209</v>
      </c>
      <c r="E239" s="227" t="s">
        <v>28</v>
      </c>
      <c r="F239" s="228" t="s">
        <v>765</v>
      </c>
      <c r="G239" s="225"/>
      <c r="H239" s="229">
        <v>80.900000000000006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209</v>
      </c>
      <c r="AU239" s="235" t="s">
        <v>84</v>
      </c>
      <c r="AV239" s="13" t="s">
        <v>84</v>
      </c>
      <c r="AW239" s="13" t="s">
        <v>35</v>
      </c>
      <c r="AX239" s="13" t="s">
        <v>74</v>
      </c>
      <c r="AY239" s="235" t="s">
        <v>132</v>
      </c>
    </row>
    <row r="240" s="14" customFormat="1">
      <c r="A240" s="14"/>
      <c r="B240" s="236"/>
      <c r="C240" s="237"/>
      <c r="D240" s="226" t="s">
        <v>209</v>
      </c>
      <c r="E240" s="238" t="s">
        <v>28</v>
      </c>
      <c r="F240" s="239" t="s">
        <v>211</v>
      </c>
      <c r="G240" s="237"/>
      <c r="H240" s="240">
        <v>128.90000000000001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209</v>
      </c>
      <c r="AU240" s="246" t="s">
        <v>84</v>
      </c>
      <c r="AV240" s="14" t="s">
        <v>139</v>
      </c>
      <c r="AW240" s="14" t="s">
        <v>35</v>
      </c>
      <c r="AX240" s="14" t="s">
        <v>82</v>
      </c>
      <c r="AY240" s="246" t="s">
        <v>132</v>
      </c>
    </row>
    <row r="241" s="2" customFormat="1" ht="16.5" customHeight="1">
      <c r="A241" s="40"/>
      <c r="B241" s="41"/>
      <c r="C241" s="206" t="s">
        <v>323</v>
      </c>
      <c r="D241" s="206" t="s">
        <v>134</v>
      </c>
      <c r="E241" s="207" t="s">
        <v>766</v>
      </c>
      <c r="F241" s="208" t="s">
        <v>767</v>
      </c>
      <c r="G241" s="209" t="s">
        <v>137</v>
      </c>
      <c r="H241" s="210">
        <v>1</v>
      </c>
      <c r="I241" s="211"/>
      <c r="J241" s="212">
        <f>ROUND(I241*H241,2)</f>
        <v>0</v>
      </c>
      <c r="K241" s="208" t="s">
        <v>138</v>
      </c>
      <c r="L241" s="46"/>
      <c r="M241" s="213" t="s">
        <v>28</v>
      </c>
      <c r="N241" s="214" t="s">
        <v>45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139</v>
      </c>
      <c r="AT241" s="217" t="s">
        <v>134</v>
      </c>
      <c r="AU241" s="217" t="s">
        <v>84</v>
      </c>
      <c r="AY241" s="19" t="s">
        <v>132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139</v>
      </c>
      <c r="BM241" s="217" t="s">
        <v>768</v>
      </c>
    </row>
    <row r="242" s="2" customFormat="1">
      <c r="A242" s="40"/>
      <c r="B242" s="41"/>
      <c r="C242" s="42"/>
      <c r="D242" s="219" t="s">
        <v>141</v>
      </c>
      <c r="E242" s="42"/>
      <c r="F242" s="220" t="s">
        <v>769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141</v>
      </c>
      <c r="AU242" s="19" t="s">
        <v>84</v>
      </c>
    </row>
    <row r="243" s="13" customFormat="1">
      <c r="A243" s="13"/>
      <c r="B243" s="224"/>
      <c r="C243" s="225"/>
      <c r="D243" s="226" t="s">
        <v>209</v>
      </c>
      <c r="E243" s="227" t="s">
        <v>28</v>
      </c>
      <c r="F243" s="228" t="s">
        <v>770</v>
      </c>
      <c r="G243" s="225"/>
      <c r="H243" s="229">
        <v>1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209</v>
      </c>
      <c r="AU243" s="235" t="s">
        <v>84</v>
      </c>
      <c r="AV243" s="13" t="s">
        <v>84</v>
      </c>
      <c r="AW243" s="13" t="s">
        <v>35</v>
      </c>
      <c r="AX243" s="13" t="s">
        <v>82</v>
      </c>
      <c r="AY243" s="235" t="s">
        <v>132</v>
      </c>
    </row>
    <row r="244" s="2" customFormat="1" ht="16.5" customHeight="1">
      <c r="A244" s="40"/>
      <c r="B244" s="41"/>
      <c r="C244" s="247" t="s">
        <v>329</v>
      </c>
      <c r="D244" s="247" t="s">
        <v>249</v>
      </c>
      <c r="E244" s="248" t="s">
        <v>771</v>
      </c>
      <c r="F244" s="249" t="s">
        <v>772</v>
      </c>
      <c r="G244" s="250" t="s">
        <v>137</v>
      </c>
      <c r="H244" s="251">
        <v>1</v>
      </c>
      <c r="I244" s="252"/>
      <c r="J244" s="253">
        <f>ROUND(I244*H244,2)</f>
        <v>0</v>
      </c>
      <c r="K244" s="249" t="s">
        <v>28</v>
      </c>
      <c r="L244" s="254"/>
      <c r="M244" s="255" t="s">
        <v>28</v>
      </c>
      <c r="N244" s="256" t="s">
        <v>45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140</v>
      </c>
      <c r="AT244" s="217" t="s">
        <v>249</v>
      </c>
      <c r="AU244" s="217" t="s">
        <v>84</v>
      </c>
      <c r="AY244" s="19" t="s">
        <v>132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139</v>
      </c>
      <c r="BM244" s="217" t="s">
        <v>773</v>
      </c>
    </row>
    <row r="245" s="2" customFormat="1" ht="16.5" customHeight="1">
      <c r="A245" s="40"/>
      <c r="B245" s="41"/>
      <c r="C245" s="206" t="s">
        <v>170</v>
      </c>
      <c r="D245" s="206" t="s">
        <v>134</v>
      </c>
      <c r="E245" s="207" t="s">
        <v>774</v>
      </c>
      <c r="F245" s="208" t="s">
        <v>775</v>
      </c>
      <c r="G245" s="209" t="s">
        <v>137</v>
      </c>
      <c r="H245" s="210">
        <v>1</v>
      </c>
      <c r="I245" s="211"/>
      <c r="J245" s="212">
        <f>ROUND(I245*H245,2)</f>
        <v>0</v>
      </c>
      <c r="K245" s="208" t="s">
        <v>138</v>
      </c>
      <c r="L245" s="46"/>
      <c r="M245" s="213" t="s">
        <v>28</v>
      </c>
      <c r="N245" s="214" t="s">
        <v>45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139</v>
      </c>
      <c r="AT245" s="217" t="s">
        <v>134</v>
      </c>
      <c r="AU245" s="217" t="s">
        <v>84</v>
      </c>
      <c r="AY245" s="19" t="s">
        <v>132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82</v>
      </c>
      <c r="BK245" s="218">
        <f>ROUND(I245*H245,2)</f>
        <v>0</v>
      </c>
      <c r="BL245" s="19" t="s">
        <v>139</v>
      </c>
      <c r="BM245" s="217" t="s">
        <v>776</v>
      </c>
    </row>
    <row r="246" s="2" customFormat="1">
      <c r="A246" s="40"/>
      <c r="B246" s="41"/>
      <c r="C246" s="42"/>
      <c r="D246" s="219" t="s">
        <v>141</v>
      </c>
      <c r="E246" s="42"/>
      <c r="F246" s="220" t="s">
        <v>777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84</v>
      </c>
    </row>
    <row r="247" s="13" customFormat="1">
      <c r="A247" s="13"/>
      <c r="B247" s="224"/>
      <c r="C247" s="225"/>
      <c r="D247" s="226" t="s">
        <v>209</v>
      </c>
      <c r="E247" s="227" t="s">
        <v>28</v>
      </c>
      <c r="F247" s="228" t="s">
        <v>778</v>
      </c>
      <c r="G247" s="225"/>
      <c r="H247" s="229">
        <v>1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209</v>
      </c>
      <c r="AU247" s="235" t="s">
        <v>84</v>
      </c>
      <c r="AV247" s="13" t="s">
        <v>84</v>
      </c>
      <c r="AW247" s="13" t="s">
        <v>35</v>
      </c>
      <c r="AX247" s="13" t="s">
        <v>82</v>
      </c>
      <c r="AY247" s="235" t="s">
        <v>132</v>
      </c>
    </row>
    <row r="248" s="2" customFormat="1" ht="24.15" customHeight="1">
      <c r="A248" s="40"/>
      <c r="B248" s="41"/>
      <c r="C248" s="247" t="s">
        <v>340</v>
      </c>
      <c r="D248" s="247" t="s">
        <v>249</v>
      </c>
      <c r="E248" s="248" t="s">
        <v>779</v>
      </c>
      <c r="F248" s="249" t="s">
        <v>780</v>
      </c>
      <c r="G248" s="250" t="s">
        <v>137</v>
      </c>
      <c r="H248" s="251">
        <v>1</v>
      </c>
      <c r="I248" s="252"/>
      <c r="J248" s="253">
        <f>ROUND(I248*H248,2)</f>
        <v>0</v>
      </c>
      <c r="K248" s="249" t="s">
        <v>28</v>
      </c>
      <c r="L248" s="254"/>
      <c r="M248" s="255" t="s">
        <v>28</v>
      </c>
      <c r="N248" s="256" t="s">
        <v>45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140</v>
      </c>
      <c r="AT248" s="217" t="s">
        <v>249</v>
      </c>
      <c r="AU248" s="217" t="s">
        <v>84</v>
      </c>
      <c r="AY248" s="19" t="s">
        <v>132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139</v>
      </c>
      <c r="BM248" s="217" t="s">
        <v>781</v>
      </c>
    </row>
    <row r="249" s="2" customFormat="1" ht="16.5" customHeight="1">
      <c r="A249" s="40"/>
      <c r="B249" s="41"/>
      <c r="C249" s="206" t="s">
        <v>174</v>
      </c>
      <c r="D249" s="206" t="s">
        <v>134</v>
      </c>
      <c r="E249" s="207" t="s">
        <v>782</v>
      </c>
      <c r="F249" s="208" t="s">
        <v>783</v>
      </c>
      <c r="G249" s="209" t="s">
        <v>137</v>
      </c>
      <c r="H249" s="210">
        <v>1</v>
      </c>
      <c r="I249" s="211"/>
      <c r="J249" s="212">
        <f>ROUND(I249*H249,2)</f>
        <v>0</v>
      </c>
      <c r="K249" s="208" t="s">
        <v>138</v>
      </c>
      <c r="L249" s="46"/>
      <c r="M249" s="213" t="s">
        <v>28</v>
      </c>
      <c r="N249" s="214" t="s">
        <v>45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139</v>
      </c>
      <c r="AT249" s="217" t="s">
        <v>134</v>
      </c>
      <c r="AU249" s="217" t="s">
        <v>84</v>
      </c>
      <c r="AY249" s="19" t="s">
        <v>132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139</v>
      </c>
      <c r="BM249" s="217" t="s">
        <v>784</v>
      </c>
    </row>
    <row r="250" s="2" customFormat="1">
      <c r="A250" s="40"/>
      <c r="B250" s="41"/>
      <c r="C250" s="42"/>
      <c r="D250" s="219" t="s">
        <v>141</v>
      </c>
      <c r="E250" s="42"/>
      <c r="F250" s="220" t="s">
        <v>785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141</v>
      </c>
      <c r="AU250" s="19" t="s">
        <v>84</v>
      </c>
    </row>
    <row r="251" s="13" customFormat="1">
      <c r="A251" s="13"/>
      <c r="B251" s="224"/>
      <c r="C251" s="225"/>
      <c r="D251" s="226" t="s">
        <v>209</v>
      </c>
      <c r="E251" s="227" t="s">
        <v>28</v>
      </c>
      <c r="F251" s="228" t="s">
        <v>778</v>
      </c>
      <c r="G251" s="225"/>
      <c r="H251" s="229">
        <v>1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209</v>
      </c>
      <c r="AU251" s="235" t="s">
        <v>84</v>
      </c>
      <c r="AV251" s="13" t="s">
        <v>84</v>
      </c>
      <c r="AW251" s="13" t="s">
        <v>35</v>
      </c>
      <c r="AX251" s="13" t="s">
        <v>82</v>
      </c>
      <c r="AY251" s="235" t="s">
        <v>132</v>
      </c>
    </row>
    <row r="252" s="2" customFormat="1" ht="24.15" customHeight="1">
      <c r="A252" s="40"/>
      <c r="B252" s="41"/>
      <c r="C252" s="247" t="s">
        <v>349</v>
      </c>
      <c r="D252" s="247" t="s">
        <v>249</v>
      </c>
      <c r="E252" s="248" t="s">
        <v>786</v>
      </c>
      <c r="F252" s="249" t="s">
        <v>787</v>
      </c>
      <c r="G252" s="250" t="s">
        <v>137</v>
      </c>
      <c r="H252" s="251">
        <v>1</v>
      </c>
      <c r="I252" s="252"/>
      <c r="J252" s="253">
        <f>ROUND(I252*H252,2)</f>
        <v>0</v>
      </c>
      <c r="K252" s="249" t="s">
        <v>28</v>
      </c>
      <c r="L252" s="254"/>
      <c r="M252" s="255" t="s">
        <v>28</v>
      </c>
      <c r="N252" s="256" t="s">
        <v>45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140</v>
      </c>
      <c r="AT252" s="217" t="s">
        <v>249</v>
      </c>
      <c r="AU252" s="217" t="s">
        <v>84</v>
      </c>
      <c r="AY252" s="19" t="s">
        <v>132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139</v>
      </c>
      <c r="BM252" s="217" t="s">
        <v>788</v>
      </c>
    </row>
    <row r="253" s="2" customFormat="1" ht="16.5" customHeight="1">
      <c r="A253" s="40"/>
      <c r="B253" s="41"/>
      <c r="C253" s="206" t="s">
        <v>179</v>
      </c>
      <c r="D253" s="206" t="s">
        <v>134</v>
      </c>
      <c r="E253" s="207" t="s">
        <v>789</v>
      </c>
      <c r="F253" s="208" t="s">
        <v>790</v>
      </c>
      <c r="G253" s="209" t="s">
        <v>192</v>
      </c>
      <c r="H253" s="210">
        <v>125.59999999999999</v>
      </c>
      <c r="I253" s="211"/>
      <c r="J253" s="212">
        <f>ROUND(I253*H253,2)</f>
        <v>0</v>
      </c>
      <c r="K253" s="208" t="s">
        <v>138</v>
      </c>
      <c r="L253" s="46"/>
      <c r="M253" s="213" t="s">
        <v>28</v>
      </c>
      <c r="N253" s="214" t="s">
        <v>45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139</v>
      </c>
      <c r="AT253" s="217" t="s">
        <v>134</v>
      </c>
      <c r="AU253" s="217" t="s">
        <v>84</v>
      </c>
      <c r="AY253" s="19" t="s">
        <v>132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139</v>
      </c>
      <c r="BM253" s="217" t="s">
        <v>791</v>
      </c>
    </row>
    <row r="254" s="2" customFormat="1">
      <c r="A254" s="40"/>
      <c r="B254" s="41"/>
      <c r="C254" s="42"/>
      <c r="D254" s="219" t="s">
        <v>141</v>
      </c>
      <c r="E254" s="42"/>
      <c r="F254" s="220" t="s">
        <v>792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141</v>
      </c>
      <c r="AU254" s="19" t="s">
        <v>84</v>
      </c>
    </row>
    <row r="255" s="13" customFormat="1">
      <c r="A255" s="13"/>
      <c r="B255" s="224"/>
      <c r="C255" s="225"/>
      <c r="D255" s="226" t="s">
        <v>209</v>
      </c>
      <c r="E255" s="227" t="s">
        <v>28</v>
      </c>
      <c r="F255" s="228" t="s">
        <v>793</v>
      </c>
      <c r="G255" s="225"/>
      <c r="H255" s="229">
        <v>125.59999999999999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209</v>
      </c>
      <c r="AU255" s="235" t="s">
        <v>84</v>
      </c>
      <c r="AV255" s="13" t="s">
        <v>84</v>
      </c>
      <c r="AW255" s="13" t="s">
        <v>35</v>
      </c>
      <c r="AX255" s="13" t="s">
        <v>82</v>
      </c>
      <c r="AY255" s="235" t="s">
        <v>132</v>
      </c>
    </row>
    <row r="256" s="2" customFormat="1" ht="16.5" customHeight="1">
      <c r="A256" s="40"/>
      <c r="B256" s="41"/>
      <c r="C256" s="247" t="s">
        <v>359</v>
      </c>
      <c r="D256" s="247" t="s">
        <v>249</v>
      </c>
      <c r="E256" s="248" t="s">
        <v>794</v>
      </c>
      <c r="F256" s="249" t="s">
        <v>795</v>
      </c>
      <c r="G256" s="250" t="s">
        <v>192</v>
      </c>
      <c r="H256" s="251">
        <v>125.59999999999999</v>
      </c>
      <c r="I256" s="252"/>
      <c r="J256" s="253">
        <f>ROUND(I256*H256,2)</f>
        <v>0</v>
      </c>
      <c r="K256" s="249" t="s">
        <v>28</v>
      </c>
      <c r="L256" s="254"/>
      <c r="M256" s="255" t="s">
        <v>28</v>
      </c>
      <c r="N256" s="256" t="s">
        <v>45</v>
      </c>
      <c r="O256" s="86"/>
      <c r="P256" s="215">
        <f>O256*H256</f>
        <v>0</v>
      </c>
      <c r="Q256" s="215">
        <v>0.0088000000000000005</v>
      </c>
      <c r="R256" s="215">
        <f>Q256*H256</f>
        <v>1.10528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140</v>
      </c>
      <c r="AT256" s="217" t="s">
        <v>249</v>
      </c>
      <c r="AU256" s="217" t="s">
        <v>84</v>
      </c>
      <c r="AY256" s="19" t="s">
        <v>132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82</v>
      </c>
      <c r="BK256" s="218">
        <f>ROUND(I256*H256,2)</f>
        <v>0</v>
      </c>
      <c r="BL256" s="19" t="s">
        <v>139</v>
      </c>
      <c r="BM256" s="217" t="s">
        <v>796</v>
      </c>
    </row>
    <row r="257" s="2" customFormat="1" ht="16.5" customHeight="1">
      <c r="A257" s="40"/>
      <c r="B257" s="41"/>
      <c r="C257" s="206" t="s">
        <v>183</v>
      </c>
      <c r="D257" s="206" t="s">
        <v>134</v>
      </c>
      <c r="E257" s="207" t="s">
        <v>797</v>
      </c>
      <c r="F257" s="208" t="s">
        <v>798</v>
      </c>
      <c r="G257" s="209" t="s">
        <v>192</v>
      </c>
      <c r="H257" s="210">
        <v>483.60000000000002</v>
      </c>
      <c r="I257" s="211"/>
      <c r="J257" s="212">
        <f>ROUND(I257*H257,2)</f>
        <v>0</v>
      </c>
      <c r="K257" s="208" t="s">
        <v>28</v>
      </c>
      <c r="L257" s="46"/>
      <c r="M257" s="213" t="s">
        <v>28</v>
      </c>
      <c r="N257" s="214" t="s">
        <v>45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139</v>
      </c>
      <c r="AT257" s="217" t="s">
        <v>134</v>
      </c>
      <c r="AU257" s="217" t="s">
        <v>84</v>
      </c>
      <c r="AY257" s="19" t="s">
        <v>132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139</v>
      </c>
      <c r="BM257" s="217" t="s">
        <v>799</v>
      </c>
    </row>
    <row r="258" s="13" customFormat="1">
      <c r="A258" s="13"/>
      <c r="B258" s="224"/>
      <c r="C258" s="225"/>
      <c r="D258" s="226" t="s">
        <v>209</v>
      </c>
      <c r="E258" s="227" t="s">
        <v>28</v>
      </c>
      <c r="F258" s="228" t="s">
        <v>800</v>
      </c>
      <c r="G258" s="225"/>
      <c r="H258" s="229">
        <v>192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209</v>
      </c>
      <c r="AU258" s="235" t="s">
        <v>84</v>
      </c>
      <c r="AV258" s="13" t="s">
        <v>84</v>
      </c>
      <c r="AW258" s="13" t="s">
        <v>35</v>
      </c>
      <c r="AX258" s="13" t="s">
        <v>74</v>
      </c>
      <c r="AY258" s="235" t="s">
        <v>132</v>
      </c>
    </row>
    <row r="259" s="13" customFormat="1">
      <c r="A259" s="13"/>
      <c r="B259" s="224"/>
      <c r="C259" s="225"/>
      <c r="D259" s="226" t="s">
        <v>209</v>
      </c>
      <c r="E259" s="227" t="s">
        <v>28</v>
      </c>
      <c r="F259" s="228" t="s">
        <v>801</v>
      </c>
      <c r="G259" s="225"/>
      <c r="H259" s="229">
        <v>291.60000000000002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209</v>
      </c>
      <c r="AU259" s="235" t="s">
        <v>84</v>
      </c>
      <c r="AV259" s="13" t="s">
        <v>84</v>
      </c>
      <c r="AW259" s="13" t="s">
        <v>35</v>
      </c>
      <c r="AX259" s="13" t="s">
        <v>74</v>
      </c>
      <c r="AY259" s="235" t="s">
        <v>132</v>
      </c>
    </row>
    <row r="260" s="14" customFormat="1">
      <c r="A260" s="14"/>
      <c r="B260" s="236"/>
      <c r="C260" s="237"/>
      <c r="D260" s="226" t="s">
        <v>209</v>
      </c>
      <c r="E260" s="238" t="s">
        <v>28</v>
      </c>
      <c r="F260" s="239" t="s">
        <v>211</v>
      </c>
      <c r="G260" s="237"/>
      <c r="H260" s="240">
        <v>483.60000000000002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209</v>
      </c>
      <c r="AU260" s="246" t="s">
        <v>84</v>
      </c>
      <c r="AV260" s="14" t="s">
        <v>139</v>
      </c>
      <c r="AW260" s="14" t="s">
        <v>35</v>
      </c>
      <c r="AX260" s="14" t="s">
        <v>82</v>
      </c>
      <c r="AY260" s="246" t="s">
        <v>132</v>
      </c>
    </row>
    <row r="261" s="2" customFormat="1" ht="16.5" customHeight="1">
      <c r="A261" s="40"/>
      <c r="B261" s="41"/>
      <c r="C261" s="247" t="s">
        <v>370</v>
      </c>
      <c r="D261" s="247" t="s">
        <v>249</v>
      </c>
      <c r="E261" s="248" t="s">
        <v>802</v>
      </c>
      <c r="F261" s="249" t="s">
        <v>803</v>
      </c>
      <c r="G261" s="250" t="s">
        <v>169</v>
      </c>
      <c r="H261" s="251">
        <v>467.63999999999999</v>
      </c>
      <c r="I261" s="252"/>
      <c r="J261" s="253">
        <f>ROUND(I261*H261,2)</f>
        <v>0</v>
      </c>
      <c r="K261" s="249" t="s">
        <v>28</v>
      </c>
      <c r="L261" s="254"/>
      <c r="M261" s="255" t="s">
        <v>28</v>
      </c>
      <c r="N261" s="256" t="s">
        <v>45</v>
      </c>
      <c r="O261" s="86"/>
      <c r="P261" s="215">
        <f>O261*H261</f>
        <v>0</v>
      </c>
      <c r="Q261" s="215">
        <v>0.0067999999999999996</v>
      </c>
      <c r="R261" s="215">
        <f>Q261*H261</f>
        <v>3.1799519999999997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140</v>
      </c>
      <c r="AT261" s="217" t="s">
        <v>249</v>
      </c>
      <c r="AU261" s="217" t="s">
        <v>84</v>
      </c>
      <c r="AY261" s="19" t="s">
        <v>132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139</v>
      </c>
      <c r="BM261" s="217" t="s">
        <v>804</v>
      </c>
    </row>
    <row r="262" s="13" customFormat="1">
      <c r="A262" s="13"/>
      <c r="B262" s="224"/>
      <c r="C262" s="225"/>
      <c r="D262" s="226" t="s">
        <v>209</v>
      </c>
      <c r="E262" s="227" t="s">
        <v>28</v>
      </c>
      <c r="F262" s="228" t="s">
        <v>800</v>
      </c>
      <c r="G262" s="225"/>
      <c r="H262" s="229">
        <v>192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209</v>
      </c>
      <c r="AU262" s="235" t="s">
        <v>84</v>
      </c>
      <c r="AV262" s="13" t="s">
        <v>84</v>
      </c>
      <c r="AW262" s="13" t="s">
        <v>35</v>
      </c>
      <c r="AX262" s="13" t="s">
        <v>74</v>
      </c>
      <c r="AY262" s="235" t="s">
        <v>132</v>
      </c>
    </row>
    <row r="263" s="13" customFormat="1">
      <c r="A263" s="13"/>
      <c r="B263" s="224"/>
      <c r="C263" s="225"/>
      <c r="D263" s="226" t="s">
        <v>209</v>
      </c>
      <c r="E263" s="227" t="s">
        <v>28</v>
      </c>
      <c r="F263" s="228" t="s">
        <v>805</v>
      </c>
      <c r="G263" s="225"/>
      <c r="H263" s="229">
        <v>275.63999999999999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209</v>
      </c>
      <c r="AU263" s="235" t="s">
        <v>84</v>
      </c>
      <c r="AV263" s="13" t="s">
        <v>84</v>
      </c>
      <c r="AW263" s="13" t="s">
        <v>35</v>
      </c>
      <c r="AX263" s="13" t="s">
        <v>74</v>
      </c>
      <c r="AY263" s="235" t="s">
        <v>132</v>
      </c>
    </row>
    <row r="264" s="14" customFormat="1">
      <c r="A264" s="14"/>
      <c r="B264" s="236"/>
      <c r="C264" s="237"/>
      <c r="D264" s="226" t="s">
        <v>209</v>
      </c>
      <c r="E264" s="238" t="s">
        <v>28</v>
      </c>
      <c r="F264" s="239" t="s">
        <v>211</v>
      </c>
      <c r="G264" s="237"/>
      <c r="H264" s="240">
        <v>467.63999999999999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209</v>
      </c>
      <c r="AU264" s="246" t="s">
        <v>84</v>
      </c>
      <c r="AV264" s="14" t="s">
        <v>139</v>
      </c>
      <c r="AW264" s="14" t="s">
        <v>35</v>
      </c>
      <c r="AX264" s="14" t="s">
        <v>82</v>
      </c>
      <c r="AY264" s="246" t="s">
        <v>132</v>
      </c>
    </row>
    <row r="265" s="12" customFormat="1" ht="22.8" customHeight="1">
      <c r="A265" s="12"/>
      <c r="B265" s="190"/>
      <c r="C265" s="191"/>
      <c r="D265" s="192" t="s">
        <v>73</v>
      </c>
      <c r="E265" s="204" t="s">
        <v>156</v>
      </c>
      <c r="F265" s="204" t="s">
        <v>311</v>
      </c>
      <c r="G265" s="191"/>
      <c r="H265" s="191"/>
      <c r="I265" s="194"/>
      <c r="J265" s="205">
        <f>BK265</f>
        <v>0</v>
      </c>
      <c r="K265" s="191"/>
      <c r="L265" s="196"/>
      <c r="M265" s="197"/>
      <c r="N265" s="198"/>
      <c r="O265" s="198"/>
      <c r="P265" s="199">
        <f>SUM(P266:P283)</f>
        <v>0</v>
      </c>
      <c r="Q265" s="198"/>
      <c r="R265" s="199">
        <f>SUM(R266:R283)</f>
        <v>37.826669999999993</v>
      </c>
      <c r="S265" s="198"/>
      <c r="T265" s="200">
        <f>SUM(T266:T283)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82</v>
      </c>
      <c r="AT265" s="202" t="s">
        <v>73</v>
      </c>
      <c r="AU265" s="202" t="s">
        <v>82</v>
      </c>
      <c r="AY265" s="201" t="s">
        <v>132</v>
      </c>
      <c r="BK265" s="203">
        <f>SUM(BK266:BK283)</f>
        <v>0</v>
      </c>
    </row>
    <row r="266" s="2" customFormat="1" ht="24.15" customHeight="1">
      <c r="A266" s="40"/>
      <c r="B266" s="41"/>
      <c r="C266" s="206" t="s">
        <v>188</v>
      </c>
      <c r="D266" s="206" t="s">
        <v>134</v>
      </c>
      <c r="E266" s="207" t="s">
        <v>806</v>
      </c>
      <c r="F266" s="208" t="s">
        <v>807</v>
      </c>
      <c r="G266" s="209" t="s">
        <v>169</v>
      </c>
      <c r="H266" s="210">
        <v>59</v>
      </c>
      <c r="I266" s="211"/>
      <c r="J266" s="212">
        <f>ROUND(I266*H266,2)</f>
        <v>0</v>
      </c>
      <c r="K266" s="208" t="s">
        <v>138</v>
      </c>
      <c r="L266" s="46"/>
      <c r="M266" s="213" t="s">
        <v>28</v>
      </c>
      <c r="N266" s="214" t="s">
        <v>45</v>
      </c>
      <c r="O266" s="86"/>
      <c r="P266" s="215">
        <f>O266*H266</f>
        <v>0</v>
      </c>
      <c r="Q266" s="215">
        <v>0.51085999999999998</v>
      </c>
      <c r="R266" s="215">
        <f>Q266*H266</f>
        <v>30.140739999999997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139</v>
      </c>
      <c r="AT266" s="217" t="s">
        <v>134</v>
      </c>
      <c r="AU266" s="217" t="s">
        <v>84</v>
      </c>
      <c r="AY266" s="19" t="s">
        <v>132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82</v>
      </c>
      <c r="BK266" s="218">
        <f>ROUND(I266*H266,2)</f>
        <v>0</v>
      </c>
      <c r="BL266" s="19" t="s">
        <v>139</v>
      </c>
      <c r="BM266" s="217" t="s">
        <v>808</v>
      </c>
    </row>
    <row r="267" s="2" customFormat="1">
      <c r="A267" s="40"/>
      <c r="B267" s="41"/>
      <c r="C267" s="42"/>
      <c r="D267" s="219" t="s">
        <v>141</v>
      </c>
      <c r="E267" s="42"/>
      <c r="F267" s="220" t="s">
        <v>809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141</v>
      </c>
      <c r="AU267" s="19" t="s">
        <v>84</v>
      </c>
    </row>
    <row r="268" s="2" customFormat="1">
      <c r="A268" s="40"/>
      <c r="B268" s="41"/>
      <c r="C268" s="42"/>
      <c r="D268" s="226" t="s">
        <v>309</v>
      </c>
      <c r="E268" s="42"/>
      <c r="F268" s="257" t="s">
        <v>810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309</v>
      </c>
      <c r="AU268" s="19" t="s">
        <v>84</v>
      </c>
    </row>
    <row r="269" s="13" customFormat="1">
      <c r="A269" s="13"/>
      <c r="B269" s="224"/>
      <c r="C269" s="225"/>
      <c r="D269" s="226" t="s">
        <v>209</v>
      </c>
      <c r="E269" s="227" t="s">
        <v>28</v>
      </c>
      <c r="F269" s="228" t="s">
        <v>811</v>
      </c>
      <c r="G269" s="225"/>
      <c r="H269" s="229">
        <v>42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209</v>
      </c>
      <c r="AU269" s="235" t="s">
        <v>84</v>
      </c>
      <c r="AV269" s="13" t="s">
        <v>84</v>
      </c>
      <c r="AW269" s="13" t="s">
        <v>35</v>
      </c>
      <c r="AX269" s="13" t="s">
        <v>74</v>
      </c>
      <c r="AY269" s="235" t="s">
        <v>132</v>
      </c>
    </row>
    <row r="270" s="13" customFormat="1">
      <c r="A270" s="13"/>
      <c r="B270" s="224"/>
      <c r="C270" s="225"/>
      <c r="D270" s="226" t="s">
        <v>209</v>
      </c>
      <c r="E270" s="227" t="s">
        <v>28</v>
      </c>
      <c r="F270" s="228" t="s">
        <v>812</v>
      </c>
      <c r="G270" s="225"/>
      <c r="H270" s="229">
        <v>17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209</v>
      </c>
      <c r="AU270" s="235" t="s">
        <v>84</v>
      </c>
      <c r="AV270" s="13" t="s">
        <v>84</v>
      </c>
      <c r="AW270" s="13" t="s">
        <v>35</v>
      </c>
      <c r="AX270" s="13" t="s">
        <v>74</v>
      </c>
      <c r="AY270" s="235" t="s">
        <v>132</v>
      </c>
    </row>
    <row r="271" s="14" customFormat="1">
      <c r="A271" s="14"/>
      <c r="B271" s="236"/>
      <c r="C271" s="237"/>
      <c r="D271" s="226" t="s">
        <v>209</v>
      </c>
      <c r="E271" s="238" t="s">
        <v>28</v>
      </c>
      <c r="F271" s="239" t="s">
        <v>211</v>
      </c>
      <c r="G271" s="237"/>
      <c r="H271" s="240">
        <v>59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209</v>
      </c>
      <c r="AU271" s="246" t="s">
        <v>84</v>
      </c>
      <c r="AV271" s="14" t="s">
        <v>139</v>
      </c>
      <c r="AW271" s="14" t="s">
        <v>35</v>
      </c>
      <c r="AX271" s="14" t="s">
        <v>82</v>
      </c>
      <c r="AY271" s="246" t="s">
        <v>132</v>
      </c>
    </row>
    <row r="272" s="2" customFormat="1" ht="16.5" customHeight="1">
      <c r="A272" s="40"/>
      <c r="B272" s="41"/>
      <c r="C272" s="206" t="s">
        <v>381</v>
      </c>
      <c r="D272" s="206" t="s">
        <v>134</v>
      </c>
      <c r="E272" s="207" t="s">
        <v>813</v>
      </c>
      <c r="F272" s="208" t="s">
        <v>814</v>
      </c>
      <c r="G272" s="209" t="s">
        <v>169</v>
      </c>
      <c r="H272" s="210">
        <v>59</v>
      </c>
      <c r="I272" s="211"/>
      <c r="J272" s="212">
        <f>ROUND(I272*H272,2)</f>
        <v>0</v>
      </c>
      <c r="K272" s="208" t="s">
        <v>138</v>
      </c>
      <c r="L272" s="46"/>
      <c r="M272" s="213" t="s">
        <v>28</v>
      </c>
      <c r="N272" s="214" t="s">
        <v>45</v>
      </c>
      <c r="O272" s="86"/>
      <c r="P272" s="215">
        <f>O272*H272</f>
        <v>0</v>
      </c>
      <c r="Q272" s="215">
        <v>0.00060999999999999997</v>
      </c>
      <c r="R272" s="215">
        <f>Q272*H272</f>
        <v>0.035990000000000001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139</v>
      </c>
      <c r="AT272" s="217" t="s">
        <v>134</v>
      </c>
      <c r="AU272" s="217" t="s">
        <v>84</v>
      </c>
      <c r="AY272" s="19" t="s">
        <v>132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139</v>
      </c>
      <c r="BM272" s="217" t="s">
        <v>815</v>
      </c>
    </row>
    <row r="273" s="2" customFormat="1">
      <c r="A273" s="40"/>
      <c r="B273" s="41"/>
      <c r="C273" s="42"/>
      <c r="D273" s="219" t="s">
        <v>141</v>
      </c>
      <c r="E273" s="42"/>
      <c r="F273" s="220" t="s">
        <v>816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141</v>
      </c>
      <c r="AU273" s="19" t="s">
        <v>84</v>
      </c>
    </row>
    <row r="274" s="2" customFormat="1">
      <c r="A274" s="40"/>
      <c r="B274" s="41"/>
      <c r="C274" s="42"/>
      <c r="D274" s="226" t="s">
        <v>309</v>
      </c>
      <c r="E274" s="42"/>
      <c r="F274" s="257" t="s">
        <v>810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309</v>
      </c>
      <c r="AU274" s="19" t="s">
        <v>84</v>
      </c>
    </row>
    <row r="275" s="13" customFormat="1">
      <c r="A275" s="13"/>
      <c r="B275" s="224"/>
      <c r="C275" s="225"/>
      <c r="D275" s="226" t="s">
        <v>209</v>
      </c>
      <c r="E275" s="227" t="s">
        <v>28</v>
      </c>
      <c r="F275" s="228" t="s">
        <v>811</v>
      </c>
      <c r="G275" s="225"/>
      <c r="H275" s="229">
        <v>42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209</v>
      </c>
      <c r="AU275" s="235" t="s">
        <v>84</v>
      </c>
      <c r="AV275" s="13" t="s">
        <v>84</v>
      </c>
      <c r="AW275" s="13" t="s">
        <v>35</v>
      </c>
      <c r="AX275" s="13" t="s">
        <v>74</v>
      </c>
      <c r="AY275" s="235" t="s">
        <v>132</v>
      </c>
    </row>
    <row r="276" s="13" customFormat="1">
      <c r="A276" s="13"/>
      <c r="B276" s="224"/>
      <c r="C276" s="225"/>
      <c r="D276" s="226" t="s">
        <v>209</v>
      </c>
      <c r="E276" s="227" t="s">
        <v>28</v>
      </c>
      <c r="F276" s="228" t="s">
        <v>812</v>
      </c>
      <c r="G276" s="225"/>
      <c r="H276" s="229">
        <v>17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209</v>
      </c>
      <c r="AU276" s="235" t="s">
        <v>84</v>
      </c>
      <c r="AV276" s="13" t="s">
        <v>84</v>
      </c>
      <c r="AW276" s="13" t="s">
        <v>35</v>
      </c>
      <c r="AX276" s="13" t="s">
        <v>74</v>
      </c>
      <c r="AY276" s="235" t="s">
        <v>132</v>
      </c>
    </row>
    <row r="277" s="14" customFormat="1">
      <c r="A277" s="14"/>
      <c r="B277" s="236"/>
      <c r="C277" s="237"/>
      <c r="D277" s="226" t="s">
        <v>209</v>
      </c>
      <c r="E277" s="238" t="s">
        <v>28</v>
      </c>
      <c r="F277" s="239" t="s">
        <v>211</v>
      </c>
      <c r="G277" s="237"/>
      <c r="H277" s="240">
        <v>59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209</v>
      </c>
      <c r="AU277" s="246" t="s">
        <v>84</v>
      </c>
      <c r="AV277" s="14" t="s">
        <v>139</v>
      </c>
      <c r="AW277" s="14" t="s">
        <v>35</v>
      </c>
      <c r="AX277" s="14" t="s">
        <v>82</v>
      </c>
      <c r="AY277" s="246" t="s">
        <v>132</v>
      </c>
    </row>
    <row r="278" s="2" customFormat="1" ht="24.15" customHeight="1">
      <c r="A278" s="40"/>
      <c r="B278" s="41"/>
      <c r="C278" s="206" t="s">
        <v>193</v>
      </c>
      <c r="D278" s="206" t="s">
        <v>134</v>
      </c>
      <c r="E278" s="207" t="s">
        <v>817</v>
      </c>
      <c r="F278" s="208" t="s">
        <v>818</v>
      </c>
      <c r="G278" s="209" t="s">
        <v>169</v>
      </c>
      <c r="H278" s="210">
        <v>59</v>
      </c>
      <c r="I278" s="211"/>
      <c r="J278" s="212">
        <f>ROUND(I278*H278,2)</f>
        <v>0</v>
      </c>
      <c r="K278" s="208" t="s">
        <v>138</v>
      </c>
      <c r="L278" s="46"/>
      <c r="M278" s="213" t="s">
        <v>28</v>
      </c>
      <c r="N278" s="214" t="s">
        <v>45</v>
      </c>
      <c r="O278" s="86"/>
      <c r="P278" s="215">
        <f>O278*H278</f>
        <v>0</v>
      </c>
      <c r="Q278" s="215">
        <v>0.12966</v>
      </c>
      <c r="R278" s="215">
        <f>Q278*H278</f>
        <v>7.64994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139</v>
      </c>
      <c r="AT278" s="217" t="s">
        <v>134</v>
      </c>
      <c r="AU278" s="217" t="s">
        <v>84</v>
      </c>
      <c r="AY278" s="19" t="s">
        <v>132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139</v>
      </c>
      <c r="BM278" s="217" t="s">
        <v>819</v>
      </c>
    </row>
    <row r="279" s="2" customFormat="1">
      <c r="A279" s="40"/>
      <c r="B279" s="41"/>
      <c r="C279" s="42"/>
      <c r="D279" s="219" t="s">
        <v>141</v>
      </c>
      <c r="E279" s="42"/>
      <c r="F279" s="220" t="s">
        <v>820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141</v>
      </c>
      <c r="AU279" s="19" t="s">
        <v>84</v>
      </c>
    </row>
    <row r="280" s="2" customFormat="1">
      <c r="A280" s="40"/>
      <c r="B280" s="41"/>
      <c r="C280" s="42"/>
      <c r="D280" s="226" t="s">
        <v>309</v>
      </c>
      <c r="E280" s="42"/>
      <c r="F280" s="257" t="s">
        <v>810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309</v>
      </c>
      <c r="AU280" s="19" t="s">
        <v>84</v>
      </c>
    </row>
    <row r="281" s="13" customFormat="1">
      <c r="A281" s="13"/>
      <c r="B281" s="224"/>
      <c r="C281" s="225"/>
      <c r="D281" s="226" t="s">
        <v>209</v>
      </c>
      <c r="E281" s="227" t="s">
        <v>28</v>
      </c>
      <c r="F281" s="228" t="s">
        <v>811</v>
      </c>
      <c r="G281" s="225"/>
      <c r="H281" s="229">
        <v>42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209</v>
      </c>
      <c r="AU281" s="235" t="s">
        <v>84</v>
      </c>
      <c r="AV281" s="13" t="s">
        <v>84</v>
      </c>
      <c r="AW281" s="13" t="s">
        <v>35</v>
      </c>
      <c r="AX281" s="13" t="s">
        <v>74</v>
      </c>
      <c r="AY281" s="235" t="s">
        <v>132</v>
      </c>
    </row>
    <row r="282" s="13" customFormat="1">
      <c r="A282" s="13"/>
      <c r="B282" s="224"/>
      <c r="C282" s="225"/>
      <c r="D282" s="226" t="s">
        <v>209</v>
      </c>
      <c r="E282" s="227" t="s">
        <v>28</v>
      </c>
      <c r="F282" s="228" t="s">
        <v>812</v>
      </c>
      <c r="G282" s="225"/>
      <c r="H282" s="229">
        <v>17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209</v>
      </c>
      <c r="AU282" s="235" t="s">
        <v>84</v>
      </c>
      <c r="AV282" s="13" t="s">
        <v>84</v>
      </c>
      <c r="AW282" s="13" t="s">
        <v>35</v>
      </c>
      <c r="AX282" s="13" t="s">
        <v>74</v>
      </c>
      <c r="AY282" s="235" t="s">
        <v>132</v>
      </c>
    </row>
    <row r="283" s="14" customFormat="1">
      <c r="A283" s="14"/>
      <c r="B283" s="236"/>
      <c r="C283" s="237"/>
      <c r="D283" s="226" t="s">
        <v>209</v>
      </c>
      <c r="E283" s="238" t="s">
        <v>28</v>
      </c>
      <c r="F283" s="239" t="s">
        <v>211</v>
      </c>
      <c r="G283" s="237"/>
      <c r="H283" s="240">
        <v>59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209</v>
      </c>
      <c r="AU283" s="246" t="s">
        <v>84</v>
      </c>
      <c r="AV283" s="14" t="s">
        <v>139</v>
      </c>
      <c r="AW283" s="14" t="s">
        <v>35</v>
      </c>
      <c r="AX283" s="14" t="s">
        <v>82</v>
      </c>
      <c r="AY283" s="246" t="s">
        <v>132</v>
      </c>
    </row>
    <row r="284" s="12" customFormat="1" ht="22.8" customHeight="1">
      <c r="A284" s="12"/>
      <c r="B284" s="190"/>
      <c r="C284" s="191"/>
      <c r="D284" s="192" t="s">
        <v>73</v>
      </c>
      <c r="E284" s="204" t="s">
        <v>176</v>
      </c>
      <c r="F284" s="204" t="s">
        <v>462</v>
      </c>
      <c r="G284" s="191"/>
      <c r="H284" s="191"/>
      <c r="I284" s="194"/>
      <c r="J284" s="205">
        <f>BK284</f>
        <v>0</v>
      </c>
      <c r="K284" s="191"/>
      <c r="L284" s="196"/>
      <c r="M284" s="197"/>
      <c r="N284" s="198"/>
      <c r="O284" s="198"/>
      <c r="P284" s="199">
        <f>SUM(P285:P291)</f>
        <v>0</v>
      </c>
      <c r="Q284" s="198"/>
      <c r="R284" s="199">
        <f>SUM(R285:R291)</f>
        <v>0.084223060000000002</v>
      </c>
      <c r="S284" s="198"/>
      <c r="T284" s="200">
        <f>SUM(T285:T291)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1" t="s">
        <v>82</v>
      </c>
      <c r="AT284" s="202" t="s">
        <v>73</v>
      </c>
      <c r="AU284" s="202" t="s">
        <v>82</v>
      </c>
      <c r="AY284" s="201" t="s">
        <v>132</v>
      </c>
      <c r="BK284" s="203">
        <f>SUM(BK285:BK291)</f>
        <v>0</v>
      </c>
    </row>
    <row r="285" s="2" customFormat="1" ht="16.5" customHeight="1">
      <c r="A285" s="40"/>
      <c r="B285" s="41"/>
      <c r="C285" s="206" t="s">
        <v>391</v>
      </c>
      <c r="D285" s="206" t="s">
        <v>134</v>
      </c>
      <c r="E285" s="207" t="s">
        <v>821</v>
      </c>
      <c r="F285" s="208" t="s">
        <v>822</v>
      </c>
      <c r="G285" s="209" t="s">
        <v>466</v>
      </c>
      <c r="H285" s="210">
        <v>1</v>
      </c>
      <c r="I285" s="211"/>
      <c r="J285" s="212">
        <f>ROUND(I285*H285,2)</f>
        <v>0</v>
      </c>
      <c r="K285" s="208" t="s">
        <v>28</v>
      </c>
      <c r="L285" s="46"/>
      <c r="M285" s="213" t="s">
        <v>28</v>
      </c>
      <c r="N285" s="214" t="s">
        <v>45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139</v>
      </c>
      <c r="AT285" s="217" t="s">
        <v>134</v>
      </c>
      <c r="AU285" s="217" t="s">
        <v>84</v>
      </c>
      <c r="AY285" s="19" t="s">
        <v>132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82</v>
      </c>
      <c r="BK285" s="218">
        <f>ROUND(I285*H285,2)</f>
        <v>0</v>
      </c>
      <c r="BL285" s="19" t="s">
        <v>139</v>
      </c>
      <c r="BM285" s="217" t="s">
        <v>823</v>
      </c>
    </row>
    <row r="286" s="2" customFormat="1" ht="16.5" customHeight="1">
      <c r="A286" s="40"/>
      <c r="B286" s="41"/>
      <c r="C286" s="206" t="s">
        <v>198</v>
      </c>
      <c r="D286" s="206" t="s">
        <v>134</v>
      </c>
      <c r="E286" s="207" t="s">
        <v>824</v>
      </c>
      <c r="F286" s="208" t="s">
        <v>825</v>
      </c>
      <c r="G286" s="209" t="s">
        <v>169</v>
      </c>
      <c r="H286" s="210">
        <v>179.19800000000001</v>
      </c>
      <c r="I286" s="211"/>
      <c r="J286" s="212">
        <f>ROUND(I286*H286,2)</f>
        <v>0</v>
      </c>
      <c r="K286" s="208" t="s">
        <v>138</v>
      </c>
      <c r="L286" s="46"/>
      <c r="M286" s="213" t="s">
        <v>28</v>
      </c>
      <c r="N286" s="214" t="s">
        <v>45</v>
      </c>
      <c r="O286" s="86"/>
      <c r="P286" s="215">
        <f>O286*H286</f>
        <v>0</v>
      </c>
      <c r="Q286" s="215">
        <v>0.00046999999999999999</v>
      </c>
      <c r="R286" s="215">
        <f>Q286*H286</f>
        <v>0.084223060000000002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139</v>
      </c>
      <c r="AT286" s="217" t="s">
        <v>134</v>
      </c>
      <c r="AU286" s="217" t="s">
        <v>84</v>
      </c>
      <c r="AY286" s="19" t="s">
        <v>132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139</v>
      </c>
      <c r="BM286" s="217" t="s">
        <v>826</v>
      </c>
    </row>
    <row r="287" s="2" customFormat="1">
      <c r="A287" s="40"/>
      <c r="B287" s="41"/>
      <c r="C287" s="42"/>
      <c r="D287" s="219" t="s">
        <v>141</v>
      </c>
      <c r="E287" s="42"/>
      <c r="F287" s="220" t="s">
        <v>827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141</v>
      </c>
      <c r="AU287" s="19" t="s">
        <v>84</v>
      </c>
    </row>
    <row r="288" s="13" customFormat="1">
      <c r="A288" s="13"/>
      <c r="B288" s="224"/>
      <c r="C288" s="225"/>
      <c r="D288" s="226" t="s">
        <v>209</v>
      </c>
      <c r="E288" s="227" t="s">
        <v>28</v>
      </c>
      <c r="F288" s="228" t="s">
        <v>828</v>
      </c>
      <c r="G288" s="225"/>
      <c r="H288" s="229">
        <v>34.478000000000002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209</v>
      </c>
      <c r="AU288" s="235" t="s">
        <v>84</v>
      </c>
      <c r="AV288" s="13" t="s">
        <v>84</v>
      </c>
      <c r="AW288" s="13" t="s">
        <v>35</v>
      </c>
      <c r="AX288" s="13" t="s">
        <v>74</v>
      </c>
      <c r="AY288" s="235" t="s">
        <v>132</v>
      </c>
    </row>
    <row r="289" s="13" customFormat="1">
      <c r="A289" s="13"/>
      <c r="B289" s="224"/>
      <c r="C289" s="225"/>
      <c r="D289" s="226" t="s">
        <v>209</v>
      </c>
      <c r="E289" s="227" t="s">
        <v>28</v>
      </c>
      <c r="F289" s="228" t="s">
        <v>735</v>
      </c>
      <c r="G289" s="225"/>
      <c r="H289" s="229">
        <v>12.69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209</v>
      </c>
      <c r="AU289" s="235" t="s">
        <v>84</v>
      </c>
      <c r="AV289" s="13" t="s">
        <v>84</v>
      </c>
      <c r="AW289" s="13" t="s">
        <v>35</v>
      </c>
      <c r="AX289" s="13" t="s">
        <v>74</v>
      </c>
      <c r="AY289" s="235" t="s">
        <v>132</v>
      </c>
    </row>
    <row r="290" s="13" customFormat="1">
      <c r="A290" s="13"/>
      <c r="B290" s="224"/>
      <c r="C290" s="225"/>
      <c r="D290" s="226" t="s">
        <v>209</v>
      </c>
      <c r="E290" s="227" t="s">
        <v>28</v>
      </c>
      <c r="F290" s="228" t="s">
        <v>829</v>
      </c>
      <c r="G290" s="225"/>
      <c r="H290" s="229">
        <v>132.03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209</v>
      </c>
      <c r="AU290" s="235" t="s">
        <v>84</v>
      </c>
      <c r="AV290" s="13" t="s">
        <v>84</v>
      </c>
      <c r="AW290" s="13" t="s">
        <v>35</v>
      </c>
      <c r="AX290" s="13" t="s">
        <v>74</v>
      </c>
      <c r="AY290" s="235" t="s">
        <v>132</v>
      </c>
    </row>
    <row r="291" s="14" customFormat="1">
      <c r="A291" s="14"/>
      <c r="B291" s="236"/>
      <c r="C291" s="237"/>
      <c r="D291" s="226" t="s">
        <v>209</v>
      </c>
      <c r="E291" s="238" t="s">
        <v>28</v>
      </c>
      <c r="F291" s="239" t="s">
        <v>211</v>
      </c>
      <c r="G291" s="237"/>
      <c r="H291" s="240">
        <v>179.19800000000001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209</v>
      </c>
      <c r="AU291" s="246" t="s">
        <v>84</v>
      </c>
      <c r="AV291" s="14" t="s">
        <v>139</v>
      </c>
      <c r="AW291" s="14" t="s">
        <v>35</v>
      </c>
      <c r="AX291" s="14" t="s">
        <v>82</v>
      </c>
      <c r="AY291" s="246" t="s">
        <v>132</v>
      </c>
    </row>
    <row r="292" s="12" customFormat="1" ht="22.8" customHeight="1">
      <c r="A292" s="12"/>
      <c r="B292" s="190"/>
      <c r="C292" s="191"/>
      <c r="D292" s="192" t="s">
        <v>73</v>
      </c>
      <c r="E292" s="204" t="s">
        <v>542</v>
      </c>
      <c r="F292" s="204" t="s">
        <v>830</v>
      </c>
      <c r="G292" s="191"/>
      <c r="H292" s="191"/>
      <c r="I292" s="194"/>
      <c r="J292" s="205">
        <f>BK292</f>
        <v>0</v>
      </c>
      <c r="K292" s="191"/>
      <c r="L292" s="196"/>
      <c r="M292" s="197"/>
      <c r="N292" s="198"/>
      <c r="O292" s="198"/>
      <c r="P292" s="199">
        <f>SUM(P293:P304)</f>
        <v>0</v>
      </c>
      <c r="Q292" s="198"/>
      <c r="R292" s="199">
        <f>SUM(R293:R304)</f>
        <v>0</v>
      </c>
      <c r="S292" s="198"/>
      <c r="T292" s="200">
        <f>SUM(T293:T304)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1" t="s">
        <v>82</v>
      </c>
      <c r="AT292" s="202" t="s">
        <v>73</v>
      </c>
      <c r="AU292" s="202" t="s">
        <v>82</v>
      </c>
      <c r="AY292" s="201" t="s">
        <v>132</v>
      </c>
      <c r="BK292" s="203">
        <f>SUM(BK293:BK304)</f>
        <v>0</v>
      </c>
    </row>
    <row r="293" s="2" customFormat="1" ht="24.15" customHeight="1">
      <c r="A293" s="40"/>
      <c r="B293" s="41"/>
      <c r="C293" s="206" t="s">
        <v>400</v>
      </c>
      <c r="D293" s="206" t="s">
        <v>134</v>
      </c>
      <c r="E293" s="207" t="s">
        <v>544</v>
      </c>
      <c r="F293" s="208" t="s">
        <v>545</v>
      </c>
      <c r="G293" s="209" t="s">
        <v>240</v>
      </c>
      <c r="H293" s="210">
        <v>1.5</v>
      </c>
      <c r="I293" s="211"/>
      <c r="J293" s="212">
        <f>ROUND(I293*H293,2)</f>
        <v>0</v>
      </c>
      <c r="K293" s="208" t="s">
        <v>138</v>
      </c>
      <c r="L293" s="46"/>
      <c r="M293" s="213" t="s">
        <v>28</v>
      </c>
      <c r="N293" s="214" t="s">
        <v>45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139</v>
      </c>
      <c r="AT293" s="217" t="s">
        <v>134</v>
      </c>
      <c r="AU293" s="217" t="s">
        <v>84</v>
      </c>
      <c r="AY293" s="19" t="s">
        <v>132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139</v>
      </c>
      <c r="BM293" s="217" t="s">
        <v>831</v>
      </c>
    </row>
    <row r="294" s="2" customFormat="1">
      <c r="A294" s="40"/>
      <c r="B294" s="41"/>
      <c r="C294" s="42"/>
      <c r="D294" s="219" t="s">
        <v>141</v>
      </c>
      <c r="E294" s="42"/>
      <c r="F294" s="220" t="s">
        <v>547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141</v>
      </c>
      <c r="AU294" s="19" t="s">
        <v>84</v>
      </c>
    </row>
    <row r="295" s="2" customFormat="1" ht="16.5" customHeight="1">
      <c r="A295" s="40"/>
      <c r="B295" s="41"/>
      <c r="C295" s="206" t="s">
        <v>203</v>
      </c>
      <c r="D295" s="206" t="s">
        <v>134</v>
      </c>
      <c r="E295" s="207" t="s">
        <v>832</v>
      </c>
      <c r="F295" s="208" t="s">
        <v>833</v>
      </c>
      <c r="G295" s="209" t="s">
        <v>240</v>
      </c>
      <c r="H295" s="210">
        <v>1.5</v>
      </c>
      <c r="I295" s="211"/>
      <c r="J295" s="212">
        <f>ROUND(I295*H295,2)</f>
        <v>0</v>
      </c>
      <c r="K295" s="208" t="s">
        <v>138</v>
      </c>
      <c r="L295" s="46"/>
      <c r="M295" s="213" t="s">
        <v>28</v>
      </c>
      <c r="N295" s="214" t="s">
        <v>45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139</v>
      </c>
      <c r="AT295" s="217" t="s">
        <v>134</v>
      </c>
      <c r="AU295" s="217" t="s">
        <v>84</v>
      </c>
      <c r="AY295" s="19" t="s">
        <v>132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82</v>
      </c>
      <c r="BK295" s="218">
        <f>ROUND(I295*H295,2)</f>
        <v>0</v>
      </c>
      <c r="BL295" s="19" t="s">
        <v>139</v>
      </c>
      <c r="BM295" s="217" t="s">
        <v>834</v>
      </c>
    </row>
    <row r="296" s="2" customFormat="1">
      <c r="A296" s="40"/>
      <c r="B296" s="41"/>
      <c r="C296" s="42"/>
      <c r="D296" s="219" t="s">
        <v>141</v>
      </c>
      <c r="E296" s="42"/>
      <c r="F296" s="220" t="s">
        <v>835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141</v>
      </c>
      <c r="AU296" s="19" t="s">
        <v>84</v>
      </c>
    </row>
    <row r="297" s="2" customFormat="1" ht="16.5" customHeight="1">
      <c r="A297" s="40"/>
      <c r="B297" s="41"/>
      <c r="C297" s="206" t="s">
        <v>409</v>
      </c>
      <c r="D297" s="206" t="s">
        <v>134</v>
      </c>
      <c r="E297" s="207" t="s">
        <v>836</v>
      </c>
      <c r="F297" s="208" t="s">
        <v>837</v>
      </c>
      <c r="G297" s="209" t="s">
        <v>240</v>
      </c>
      <c r="H297" s="210">
        <v>1.5</v>
      </c>
      <c r="I297" s="211"/>
      <c r="J297" s="212">
        <f>ROUND(I297*H297,2)</f>
        <v>0</v>
      </c>
      <c r="K297" s="208" t="s">
        <v>138</v>
      </c>
      <c r="L297" s="46"/>
      <c r="M297" s="213" t="s">
        <v>28</v>
      </c>
      <c r="N297" s="214" t="s">
        <v>45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139</v>
      </c>
      <c r="AT297" s="217" t="s">
        <v>134</v>
      </c>
      <c r="AU297" s="217" t="s">
        <v>84</v>
      </c>
      <c r="AY297" s="19" t="s">
        <v>132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82</v>
      </c>
      <c r="BK297" s="218">
        <f>ROUND(I297*H297,2)</f>
        <v>0</v>
      </c>
      <c r="BL297" s="19" t="s">
        <v>139</v>
      </c>
      <c r="BM297" s="217" t="s">
        <v>838</v>
      </c>
    </row>
    <row r="298" s="2" customFormat="1">
      <c r="A298" s="40"/>
      <c r="B298" s="41"/>
      <c r="C298" s="42"/>
      <c r="D298" s="219" t="s">
        <v>141</v>
      </c>
      <c r="E298" s="42"/>
      <c r="F298" s="220" t="s">
        <v>839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141</v>
      </c>
      <c r="AU298" s="19" t="s">
        <v>84</v>
      </c>
    </row>
    <row r="299" s="2" customFormat="1" ht="24.15" customHeight="1">
      <c r="A299" s="40"/>
      <c r="B299" s="41"/>
      <c r="C299" s="206" t="s">
        <v>207</v>
      </c>
      <c r="D299" s="206" t="s">
        <v>134</v>
      </c>
      <c r="E299" s="207" t="s">
        <v>840</v>
      </c>
      <c r="F299" s="208" t="s">
        <v>841</v>
      </c>
      <c r="G299" s="209" t="s">
        <v>240</v>
      </c>
      <c r="H299" s="210">
        <v>1.5</v>
      </c>
      <c r="I299" s="211"/>
      <c r="J299" s="212">
        <f>ROUND(I299*H299,2)</f>
        <v>0</v>
      </c>
      <c r="K299" s="208" t="s">
        <v>138</v>
      </c>
      <c r="L299" s="46"/>
      <c r="M299" s="213" t="s">
        <v>28</v>
      </c>
      <c r="N299" s="214" t="s">
        <v>45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139</v>
      </c>
      <c r="AT299" s="217" t="s">
        <v>134</v>
      </c>
      <c r="AU299" s="217" t="s">
        <v>84</v>
      </c>
      <c r="AY299" s="19" t="s">
        <v>132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82</v>
      </c>
      <c r="BK299" s="218">
        <f>ROUND(I299*H299,2)</f>
        <v>0</v>
      </c>
      <c r="BL299" s="19" t="s">
        <v>139</v>
      </c>
      <c r="BM299" s="217" t="s">
        <v>842</v>
      </c>
    </row>
    <row r="300" s="2" customFormat="1">
      <c r="A300" s="40"/>
      <c r="B300" s="41"/>
      <c r="C300" s="42"/>
      <c r="D300" s="219" t="s">
        <v>141</v>
      </c>
      <c r="E300" s="42"/>
      <c r="F300" s="220" t="s">
        <v>843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141</v>
      </c>
      <c r="AU300" s="19" t="s">
        <v>84</v>
      </c>
    </row>
    <row r="301" s="2" customFormat="1" ht="24.15" customHeight="1">
      <c r="A301" s="40"/>
      <c r="B301" s="41"/>
      <c r="C301" s="206" t="s">
        <v>418</v>
      </c>
      <c r="D301" s="206" t="s">
        <v>134</v>
      </c>
      <c r="E301" s="207" t="s">
        <v>560</v>
      </c>
      <c r="F301" s="208" t="s">
        <v>239</v>
      </c>
      <c r="G301" s="209" t="s">
        <v>240</v>
      </c>
      <c r="H301" s="210">
        <v>1.5</v>
      </c>
      <c r="I301" s="211"/>
      <c r="J301" s="212">
        <f>ROUND(I301*H301,2)</f>
        <v>0</v>
      </c>
      <c r="K301" s="208" t="s">
        <v>138</v>
      </c>
      <c r="L301" s="46"/>
      <c r="M301" s="213" t="s">
        <v>28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139</v>
      </c>
      <c r="AT301" s="217" t="s">
        <v>134</v>
      </c>
      <c r="AU301" s="217" t="s">
        <v>84</v>
      </c>
      <c r="AY301" s="19" t="s">
        <v>132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139</v>
      </c>
      <c r="BM301" s="217" t="s">
        <v>844</v>
      </c>
    </row>
    <row r="302" s="2" customFormat="1">
      <c r="A302" s="40"/>
      <c r="B302" s="41"/>
      <c r="C302" s="42"/>
      <c r="D302" s="219" t="s">
        <v>141</v>
      </c>
      <c r="E302" s="42"/>
      <c r="F302" s="220" t="s">
        <v>562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141</v>
      </c>
      <c r="AU302" s="19" t="s">
        <v>84</v>
      </c>
    </row>
    <row r="303" s="2" customFormat="1" ht="24.15" customHeight="1">
      <c r="A303" s="40"/>
      <c r="B303" s="41"/>
      <c r="C303" s="206" t="s">
        <v>215</v>
      </c>
      <c r="D303" s="206" t="s">
        <v>134</v>
      </c>
      <c r="E303" s="207" t="s">
        <v>845</v>
      </c>
      <c r="F303" s="208" t="s">
        <v>846</v>
      </c>
      <c r="G303" s="209" t="s">
        <v>240</v>
      </c>
      <c r="H303" s="210">
        <v>1.5</v>
      </c>
      <c r="I303" s="211"/>
      <c r="J303" s="212">
        <f>ROUND(I303*H303,2)</f>
        <v>0</v>
      </c>
      <c r="K303" s="208" t="s">
        <v>138</v>
      </c>
      <c r="L303" s="46"/>
      <c r="M303" s="213" t="s">
        <v>28</v>
      </c>
      <c r="N303" s="214" t="s">
        <v>45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139</v>
      </c>
      <c r="AT303" s="217" t="s">
        <v>134</v>
      </c>
      <c r="AU303" s="217" t="s">
        <v>84</v>
      </c>
      <c r="AY303" s="19" t="s">
        <v>132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139</v>
      </c>
      <c r="BM303" s="217" t="s">
        <v>847</v>
      </c>
    </row>
    <row r="304" s="2" customFormat="1">
      <c r="A304" s="40"/>
      <c r="B304" s="41"/>
      <c r="C304" s="42"/>
      <c r="D304" s="219" t="s">
        <v>141</v>
      </c>
      <c r="E304" s="42"/>
      <c r="F304" s="220" t="s">
        <v>848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141</v>
      </c>
      <c r="AU304" s="19" t="s">
        <v>84</v>
      </c>
    </row>
    <row r="305" s="12" customFormat="1" ht="22.8" customHeight="1">
      <c r="A305" s="12"/>
      <c r="B305" s="190"/>
      <c r="C305" s="191"/>
      <c r="D305" s="192" t="s">
        <v>73</v>
      </c>
      <c r="E305" s="204" t="s">
        <v>563</v>
      </c>
      <c r="F305" s="204" t="s">
        <v>564</v>
      </c>
      <c r="G305" s="191"/>
      <c r="H305" s="191"/>
      <c r="I305" s="194"/>
      <c r="J305" s="205">
        <f>BK305</f>
        <v>0</v>
      </c>
      <c r="K305" s="191"/>
      <c r="L305" s="196"/>
      <c r="M305" s="197"/>
      <c r="N305" s="198"/>
      <c r="O305" s="198"/>
      <c r="P305" s="199">
        <f>SUM(P306:P307)</f>
        <v>0</v>
      </c>
      <c r="Q305" s="198"/>
      <c r="R305" s="199">
        <f>SUM(R306:R307)</f>
        <v>0</v>
      </c>
      <c r="S305" s="198"/>
      <c r="T305" s="200">
        <f>SUM(T306:T307)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1" t="s">
        <v>82</v>
      </c>
      <c r="AT305" s="202" t="s">
        <v>73</v>
      </c>
      <c r="AU305" s="202" t="s">
        <v>82</v>
      </c>
      <c r="AY305" s="201" t="s">
        <v>132</v>
      </c>
      <c r="BK305" s="203">
        <f>SUM(BK306:BK307)</f>
        <v>0</v>
      </c>
    </row>
    <row r="306" s="2" customFormat="1" ht="33" customHeight="1">
      <c r="A306" s="40"/>
      <c r="B306" s="41"/>
      <c r="C306" s="206" t="s">
        <v>426</v>
      </c>
      <c r="D306" s="206" t="s">
        <v>134</v>
      </c>
      <c r="E306" s="207" t="s">
        <v>849</v>
      </c>
      <c r="F306" s="208" t="s">
        <v>850</v>
      </c>
      <c r="G306" s="209" t="s">
        <v>240</v>
      </c>
      <c r="H306" s="210">
        <v>280.822</v>
      </c>
      <c r="I306" s="211"/>
      <c r="J306" s="212">
        <f>ROUND(I306*H306,2)</f>
        <v>0</v>
      </c>
      <c r="K306" s="208" t="s">
        <v>138</v>
      </c>
      <c r="L306" s="46"/>
      <c r="M306" s="213" t="s">
        <v>28</v>
      </c>
      <c r="N306" s="214" t="s">
        <v>45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139</v>
      </c>
      <c r="AT306" s="217" t="s">
        <v>134</v>
      </c>
      <c r="AU306" s="217" t="s">
        <v>84</v>
      </c>
      <c r="AY306" s="19" t="s">
        <v>132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82</v>
      </c>
      <c r="BK306" s="218">
        <f>ROUND(I306*H306,2)</f>
        <v>0</v>
      </c>
      <c r="BL306" s="19" t="s">
        <v>139</v>
      </c>
      <c r="BM306" s="217" t="s">
        <v>851</v>
      </c>
    </row>
    <row r="307" s="2" customFormat="1">
      <c r="A307" s="40"/>
      <c r="B307" s="41"/>
      <c r="C307" s="42"/>
      <c r="D307" s="219" t="s">
        <v>141</v>
      </c>
      <c r="E307" s="42"/>
      <c r="F307" s="220" t="s">
        <v>852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141</v>
      </c>
      <c r="AU307" s="19" t="s">
        <v>84</v>
      </c>
    </row>
    <row r="308" s="12" customFormat="1" ht="25.92" customHeight="1">
      <c r="A308" s="12"/>
      <c r="B308" s="190"/>
      <c r="C308" s="191"/>
      <c r="D308" s="192" t="s">
        <v>73</v>
      </c>
      <c r="E308" s="193" t="s">
        <v>569</v>
      </c>
      <c r="F308" s="193" t="s">
        <v>570</v>
      </c>
      <c r="G308" s="191"/>
      <c r="H308" s="191"/>
      <c r="I308" s="194"/>
      <c r="J308" s="195">
        <f>BK308</f>
        <v>0</v>
      </c>
      <c r="K308" s="191"/>
      <c r="L308" s="196"/>
      <c r="M308" s="197"/>
      <c r="N308" s="198"/>
      <c r="O308" s="198"/>
      <c r="P308" s="199">
        <f>P309+P332</f>
        <v>0</v>
      </c>
      <c r="Q308" s="198"/>
      <c r="R308" s="199">
        <f>R309+R332</f>
        <v>0.46042360000000004</v>
      </c>
      <c r="S308" s="198"/>
      <c r="T308" s="200">
        <f>T309+T332</f>
        <v>1.5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1" t="s">
        <v>84</v>
      </c>
      <c r="AT308" s="202" t="s">
        <v>73</v>
      </c>
      <c r="AU308" s="202" t="s">
        <v>74</v>
      </c>
      <c r="AY308" s="201" t="s">
        <v>132</v>
      </c>
      <c r="BK308" s="203">
        <f>BK309+BK332</f>
        <v>0</v>
      </c>
    </row>
    <row r="309" s="12" customFormat="1" ht="22.8" customHeight="1">
      <c r="A309" s="12"/>
      <c r="B309" s="190"/>
      <c r="C309" s="191"/>
      <c r="D309" s="192" t="s">
        <v>73</v>
      </c>
      <c r="E309" s="204" t="s">
        <v>853</v>
      </c>
      <c r="F309" s="204" t="s">
        <v>854</v>
      </c>
      <c r="G309" s="191"/>
      <c r="H309" s="191"/>
      <c r="I309" s="194"/>
      <c r="J309" s="205">
        <f>BK309</f>
        <v>0</v>
      </c>
      <c r="K309" s="191"/>
      <c r="L309" s="196"/>
      <c r="M309" s="197"/>
      <c r="N309" s="198"/>
      <c r="O309" s="198"/>
      <c r="P309" s="199">
        <f>SUM(P310:P331)</f>
        <v>0</v>
      </c>
      <c r="Q309" s="198"/>
      <c r="R309" s="199">
        <f>SUM(R310:R331)</f>
        <v>0.46042360000000004</v>
      </c>
      <c r="S309" s="198"/>
      <c r="T309" s="200">
        <f>SUM(T310:T331)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1" t="s">
        <v>84</v>
      </c>
      <c r="AT309" s="202" t="s">
        <v>73</v>
      </c>
      <c r="AU309" s="202" t="s">
        <v>82</v>
      </c>
      <c r="AY309" s="201" t="s">
        <v>132</v>
      </c>
      <c r="BK309" s="203">
        <f>SUM(BK310:BK331)</f>
        <v>0</v>
      </c>
    </row>
    <row r="310" s="2" customFormat="1" ht="24.15" customHeight="1">
      <c r="A310" s="40"/>
      <c r="B310" s="41"/>
      <c r="C310" s="206" t="s">
        <v>221</v>
      </c>
      <c r="D310" s="206" t="s">
        <v>134</v>
      </c>
      <c r="E310" s="207" t="s">
        <v>855</v>
      </c>
      <c r="F310" s="208" t="s">
        <v>856</v>
      </c>
      <c r="G310" s="209" t="s">
        <v>169</v>
      </c>
      <c r="H310" s="210">
        <v>56.795000000000002</v>
      </c>
      <c r="I310" s="211"/>
      <c r="J310" s="212">
        <f>ROUND(I310*H310,2)</f>
        <v>0</v>
      </c>
      <c r="K310" s="208" t="s">
        <v>138</v>
      </c>
      <c r="L310" s="46"/>
      <c r="M310" s="213" t="s">
        <v>28</v>
      </c>
      <c r="N310" s="214" t="s">
        <v>45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212</v>
      </c>
      <c r="AT310" s="217" t="s">
        <v>134</v>
      </c>
      <c r="AU310" s="217" t="s">
        <v>84</v>
      </c>
      <c r="AY310" s="19" t="s">
        <v>132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82</v>
      </c>
      <c r="BK310" s="218">
        <f>ROUND(I310*H310,2)</f>
        <v>0</v>
      </c>
      <c r="BL310" s="19" t="s">
        <v>212</v>
      </c>
      <c r="BM310" s="217" t="s">
        <v>857</v>
      </c>
    </row>
    <row r="311" s="2" customFormat="1">
      <c r="A311" s="40"/>
      <c r="B311" s="41"/>
      <c r="C311" s="42"/>
      <c r="D311" s="219" t="s">
        <v>141</v>
      </c>
      <c r="E311" s="42"/>
      <c r="F311" s="220" t="s">
        <v>858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141</v>
      </c>
      <c r="AU311" s="19" t="s">
        <v>84</v>
      </c>
    </row>
    <row r="312" s="13" customFormat="1">
      <c r="A312" s="13"/>
      <c r="B312" s="224"/>
      <c r="C312" s="225"/>
      <c r="D312" s="226" t="s">
        <v>209</v>
      </c>
      <c r="E312" s="227" t="s">
        <v>28</v>
      </c>
      <c r="F312" s="228" t="s">
        <v>859</v>
      </c>
      <c r="G312" s="225"/>
      <c r="H312" s="229">
        <v>56.795000000000002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209</v>
      </c>
      <c r="AU312" s="235" t="s">
        <v>84</v>
      </c>
      <c r="AV312" s="13" t="s">
        <v>84</v>
      </c>
      <c r="AW312" s="13" t="s">
        <v>35</v>
      </c>
      <c r="AX312" s="13" t="s">
        <v>82</v>
      </c>
      <c r="AY312" s="235" t="s">
        <v>132</v>
      </c>
    </row>
    <row r="313" s="2" customFormat="1" ht="16.5" customHeight="1">
      <c r="A313" s="40"/>
      <c r="B313" s="41"/>
      <c r="C313" s="247" t="s">
        <v>436</v>
      </c>
      <c r="D313" s="247" t="s">
        <v>249</v>
      </c>
      <c r="E313" s="248" t="s">
        <v>860</v>
      </c>
      <c r="F313" s="249" t="s">
        <v>861</v>
      </c>
      <c r="G313" s="250" t="s">
        <v>240</v>
      </c>
      <c r="H313" s="251">
        <v>0.019</v>
      </c>
      <c r="I313" s="252"/>
      <c r="J313" s="253">
        <f>ROUND(I313*H313,2)</f>
        <v>0</v>
      </c>
      <c r="K313" s="249" t="s">
        <v>138</v>
      </c>
      <c r="L313" s="254"/>
      <c r="M313" s="255" t="s">
        <v>28</v>
      </c>
      <c r="N313" s="256" t="s">
        <v>45</v>
      </c>
      <c r="O313" s="86"/>
      <c r="P313" s="215">
        <f>O313*H313</f>
        <v>0</v>
      </c>
      <c r="Q313" s="215">
        <v>1</v>
      </c>
      <c r="R313" s="215">
        <f>Q313*H313</f>
        <v>0.019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299</v>
      </c>
      <c r="AT313" s="217" t="s">
        <v>249</v>
      </c>
      <c r="AU313" s="217" t="s">
        <v>84</v>
      </c>
      <c r="AY313" s="19" t="s">
        <v>132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82</v>
      </c>
      <c r="BK313" s="218">
        <f>ROUND(I313*H313,2)</f>
        <v>0</v>
      </c>
      <c r="BL313" s="19" t="s">
        <v>212</v>
      </c>
      <c r="BM313" s="217" t="s">
        <v>862</v>
      </c>
    </row>
    <row r="314" s="13" customFormat="1">
      <c r="A314" s="13"/>
      <c r="B314" s="224"/>
      <c r="C314" s="225"/>
      <c r="D314" s="226" t="s">
        <v>209</v>
      </c>
      <c r="E314" s="227" t="s">
        <v>28</v>
      </c>
      <c r="F314" s="228" t="s">
        <v>863</v>
      </c>
      <c r="G314" s="225"/>
      <c r="H314" s="229">
        <v>0.019</v>
      </c>
      <c r="I314" s="230"/>
      <c r="J314" s="225"/>
      <c r="K314" s="225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209</v>
      </c>
      <c r="AU314" s="235" t="s">
        <v>84</v>
      </c>
      <c r="AV314" s="13" t="s">
        <v>84</v>
      </c>
      <c r="AW314" s="13" t="s">
        <v>35</v>
      </c>
      <c r="AX314" s="13" t="s">
        <v>82</v>
      </c>
      <c r="AY314" s="235" t="s">
        <v>132</v>
      </c>
    </row>
    <row r="315" s="2" customFormat="1" ht="16.5" customHeight="1">
      <c r="A315" s="40"/>
      <c r="B315" s="41"/>
      <c r="C315" s="206" t="s">
        <v>226</v>
      </c>
      <c r="D315" s="206" t="s">
        <v>134</v>
      </c>
      <c r="E315" s="207" t="s">
        <v>864</v>
      </c>
      <c r="F315" s="208" t="s">
        <v>865</v>
      </c>
      <c r="G315" s="209" t="s">
        <v>169</v>
      </c>
      <c r="H315" s="210">
        <v>56.795000000000002</v>
      </c>
      <c r="I315" s="211"/>
      <c r="J315" s="212">
        <f>ROUND(I315*H315,2)</f>
        <v>0</v>
      </c>
      <c r="K315" s="208" t="s">
        <v>138</v>
      </c>
      <c r="L315" s="46"/>
      <c r="M315" s="213" t="s">
        <v>28</v>
      </c>
      <c r="N315" s="214" t="s">
        <v>45</v>
      </c>
      <c r="O315" s="86"/>
      <c r="P315" s="215">
        <f>O315*H315</f>
        <v>0</v>
      </c>
      <c r="Q315" s="215">
        <v>0.00040000000000000002</v>
      </c>
      <c r="R315" s="215">
        <f>Q315*H315</f>
        <v>0.022718000000000002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212</v>
      </c>
      <c r="AT315" s="217" t="s">
        <v>134</v>
      </c>
      <c r="AU315" s="217" t="s">
        <v>84</v>
      </c>
      <c r="AY315" s="19" t="s">
        <v>132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82</v>
      </c>
      <c r="BK315" s="218">
        <f>ROUND(I315*H315,2)</f>
        <v>0</v>
      </c>
      <c r="BL315" s="19" t="s">
        <v>212</v>
      </c>
      <c r="BM315" s="217" t="s">
        <v>866</v>
      </c>
    </row>
    <row r="316" s="2" customFormat="1">
      <c r="A316" s="40"/>
      <c r="B316" s="41"/>
      <c r="C316" s="42"/>
      <c r="D316" s="219" t="s">
        <v>141</v>
      </c>
      <c r="E316" s="42"/>
      <c r="F316" s="220" t="s">
        <v>867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141</v>
      </c>
      <c r="AU316" s="19" t="s">
        <v>84</v>
      </c>
    </row>
    <row r="317" s="13" customFormat="1">
      <c r="A317" s="13"/>
      <c r="B317" s="224"/>
      <c r="C317" s="225"/>
      <c r="D317" s="226" t="s">
        <v>209</v>
      </c>
      <c r="E317" s="227" t="s">
        <v>28</v>
      </c>
      <c r="F317" s="228" t="s">
        <v>859</v>
      </c>
      <c r="G317" s="225"/>
      <c r="H317" s="229">
        <v>56.795000000000002</v>
      </c>
      <c r="I317" s="230"/>
      <c r="J317" s="225"/>
      <c r="K317" s="225"/>
      <c r="L317" s="231"/>
      <c r="M317" s="232"/>
      <c r="N317" s="233"/>
      <c r="O317" s="233"/>
      <c r="P317" s="233"/>
      <c r="Q317" s="233"/>
      <c r="R317" s="233"/>
      <c r="S317" s="233"/>
      <c r="T317" s="23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5" t="s">
        <v>209</v>
      </c>
      <c r="AU317" s="235" t="s">
        <v>84</v>
      </c>
      <c r="AV317" s="13" t="s">
        <v>84</v>
      </c>
      <c r="AW317" s="13" t="s">
        <v>35</v>
      </c>
      <c r="AX317" s="13" t="s">
        <v>82</v>
      </c>
      <c r="AY317" s="235" t="s">
        <v>132</v>
      </c>
    </row>
    <row r="318" s="2" customFormat="1" ht="24.15" customHeight="1">
      <c r="A318" s="40"/>
      <c r="B318" s="41"/>
      <c r="C318" s="247" t="s">
        <v>444</v>
      </c>
      <c r="D318" s="247" t="s">
        <v>249</v>
      </c>
      <c r="E318" s="248" t="s">
        <v>868</v>
      </c>
      <c r="F318" s="249" t="s">
        <v>869</v>
      </c>
      <c r="G318" s="250" t="s">
        <v>169</v>
      </c>
      <c r="H318" s="251">
        <v>65.313999999999993</v>
      </c>
      <c r="I318" s="252"/>
      <c r="J318" s="253">
        <f>ROUND(I318*H318,2)</f>
        <v>0</v>
      </c>
      <c r="K318" s="249" t="s">
        <v>138</v>
      </c>
      <c r="L318" s="254"/>
      <c r="M318" s="255" t="s">
        <v>28</v>
      </c>
      <c r="N318" s="256" t="s">
        <v>45</v>
      </c>
      <c r="O318" s="86"/>
      <c r="P318" s="215">
        <f>O318*H318</f>
        <v>0</v>
      </c>
      <c r="Q318" s="215">
        <v>0.0054000000000000003</v>
      </c>
      <c r="R318" s="215">
        <f>Q318*H318</f>
        <v>0.3526956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299</v>
      </c>
      <c r="AT318" s="217" t="s">
        <v>249</v>
      </c>
      <c r="AU318" s="217" t="s">
        <v>84</v>
      </c>
      <c r="AY318" s="19" t="s">
        <v>132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212</v>
      </c>
      <c r="BM318" s="217" t="s">
        <v>870</v>
      </c>
    </row>
    <row r="319" s="13" customFormat="1">
      <c r="A319" s="13"/>
      <c r="B319" s="224"/>
      <c r="C319" s="225"/>
      <c r="D319" s="226" t="s">
        <v>209</v>
      </c>
      <c r="E319" s="227" t="s">
        <v>28</v>
      </c>
      <c r="F319" s="228" t="s">
        <v>871</v>
      </c>
      <c r="G319" s="225"/>
      <c r="H319" s="229">
        <v>65.313999999999993</v>
      </c>
      <c r="I319" s="230"/>
      <c r="J319" s="225"/>
      <c r="K319" s="225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209</v>
      </c>
      <c r="AU319" s="235" t="s">
        <v>84</v>
      </c>
      <c r="AV319" s="13" t="s">
        <v>84</v>
      </c>
      <c r="AW319" s="13" t="s">
        <v>35</v>
      </c>
      <c r="AX319" s="13" t="s">
        <v>82</v>
      </c>
      <c r="AY319" s="235" t="s">
        <v>132</v>
      </c>
    </row>
    <row r="320" s="2" customFormat="1" ht="24.15" customHeight="1">
      <c r="A320" s="40"/>
      <c r="B320" s="41"/>
      <c r="C320" s="206" t="s">
        <v>231</v>
      </c>
      <c r="D320" s="206" t="s">
        <v>134</v>
      </c>
      <c r="E320" s="207" t="s">
        <v>872</v>
      </c>
      <c r="F320" s="208" t="s">
        <v>873</v>
      </c>
      <c r="G320" s="209" t="s">
        <v>169</v>
      </c>
      <c r="H320" s="210">
        <v>56.795000000000002</v>
      </c>
      <c r="I320" s="211"/>
      <c r="J320" s="212">
        <f>ROUND(I320*H320,2)</f>
        <v>0</v>
      </c>
      <c r="K320" s="208" t="s">
        <v>138</v>
      </c>
      <c r="L320" s="46"/>
      <c r="M320" s="213" t="s">
        <v>28</v>
      </c>
      <c r="N320" s="214" t="s">
        <v>45</v>
      </c>
      <c r="O320" s="86"/>
      <c r="P320" s="215">
        <f>O320*H320</f>
        <v>0</v>
      </c>
      <c r="Q320" s="215">
        <v>0.00080000000000000004</v>
      </c>
      <c r="R320" s="215">
        <f>Q320*H320</f>
        <v>0.045436000000000004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212</v>
      </c>
      <c r="AT320" s="217" t="s">
        <v>134</v>
      </c>
      <c r="AU320" s="217" t="s">
        <v>84</v>
      </c>
      <c r="AY320" s="19" t="s">
        <v>132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212</v>
      </c>
      <c r="BM320" s="217" t="s">
        <v>874</v>
      </c>
    </row>
    <row r="321" s="2" customFormat="1">
      <c r="A321" s="40"/>
      <c r="B321" s="41"/>
      <c r="C321" s="42"/>
      <c r="D321" s="219" t="s">
        <v>141</v>
      </c>
      <c r="E321" s="42"/>
      <c r="F321" s="220" t="s">
        <v>875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141</v>
      </c>
      <c r="AU321" s="19" t="s">
        <v>84</v>
      </c>
    </row>
    <row r="322" s="13" customFormat="1">
      <c r="A322" s="13"/>
      <c r="B322" s="224"/>
      <c r="C322" s="225"/>
      <c r="D322" s="226" t="s">
        <v>209</v>
      </c>
      <c r="E322" s="227" t="s">
        <v>28</v>
      </c>
      <c r="F322" s="228" t="s">
        <v>859</v>
      </c>
      <c r="G322" s="225"/>
      <c r="H322" s="229">
        <v>56.795000000000002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209</v>
      </c>
      <c r="AU322" s="235" t="s">
        <v>84</v>
      </c>
      <c r="AV322" s="13" t="s">
        <v>84</v>
      </c>
      <c r="AW322" s="13" t="s">
        <v>35</v>
      </c>
      <c r="AX322" s="13" t="s">
        <v>82</v>
      </c>
      <c r="AY322" s="235" t="s">
        <v>132</v>
      </c>
    </row>
    <row r="323" s="2" customFormat="1" ht="16.5" customHeight="1">
      <c r="A323" s="40"/>
      <c r="B323" s="41"/>
      <c r="C323" s="206" t="s">
        <v>452</v>
      </c>
      <c r="D323" s="206" t="s">
        <v>134</v>
      </c>
      <c r="E323" s="207" t="s">
        <v>876</v>
      </c>
      <c r="F323" s="208" t="s">
        <v>877</v>
      </c>
      <c r="G323" s="209" t="s">
        <v>169</v>
      </c>
      <c r="H323" s="210">
        <v>56.795000000000002</v>
      </c>
      <c r="I323" s="211"/>
      <c r="J323" s="212">
        <f>ROUND(I323*H323,2)</f>
        <v>0</v>
      </c>
      <c r="K323" s="208" t="s">
        <v>138</v>
      </c>
      <c r="L323" s="46"/>
      <c r="M323" s="213" t="s">
        <v>28</v>
      </c>
      <c r="N323" s="214" t="s">
        <v>45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212</v>
      </c>
      <c r="AT323" s="217" t="s">
        <v>134</v>
      </c>
      <c r="AU323" s="217" t="s">
        <v>84</v>
      </c>
      <c r="AY323" s="19" t="s">
        <v>132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212</v>
      </c>
      <c r="BM323" s="217" t="s">
        <v>878</v>
      </c>
    </row>
    <row r="324" s="2" customFormat="1">
      <c r="A324" s="40"/>
      <c r="B324" s="41"/>
      <c r="C324" s="42"/>
      <c r="D324" s="219" t="s">
        <v>141</v>
      </c>
      <c r="E324" s="42"/>
      <c r="F324" s="220" t="s">
        <v>879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141</v>
      </c>
      <c r="AU324" s="19" t="s">
        <v>84</v>
      </c>
    </row>
    <row r="325" s="13" customFormat="1">
      <c r="A325" s="13"/>
      <c r="B325" s="224"/>
      <c r="C325" s="225"/>
      <c r="D325" s="226" t="s">
        <v>209</v>
      </c>
      <c r="E325" s="227" t="s">
        <v>28</v>
      </c>
      <c r="F325" s="228" t="s">
        <v>859</v>
      </c>
      <c r="G325" s="225"/>
      <c r="H325" s="229">
        <v>56.795000000000002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209</v>
      </c>
      <c r="AU325" s="235" t="s">
        <v>84</v>
      </c>
      <c r="AV325" s="13" t="s">
        <v>84</v>
      </c>
      <c r="AW325" s="13" t="s">
        <v>35</v>
      </c>
      <c r="AX325" s="13" t="s">
        <v>82</v>
      </c>
      <c r="AY325" s="235" t="s">
        <v>132</v>
      </c>
    </row>
    <row r="326" s="2" customFormat="1" ht="16.5" customHeight="1">
      <c r="A326" s="40"/>
      <c r="B326" s="41"/>
      <c r="C326" s="247" t="s">
        <v>236</v>
      </c>
      <c r="D326" s="247" t="s">
        <v>249</v>
      </c>
      <c r="E326" s="248" t="s">
        <v>643</v>
      </c>
      <c r="F326" s="249" t="s">
        <v>644</v>
      </c>
      <c r="G326" s="250" t="s">
        <v>169</v>
      </c>
      <c r="H326" s="251">
        <v>68.579999999999998</v>
      </c>
      <c r="I326" s="252"/>
      <c r="J326" s="253">
        <f>ROUND(I326*H326,2)</f>
        <v>0</v>
      </c>
      <c r="K326" s="249" t="s">
        <v>138</v>
      </c>
      <c r="L326" s="254"/>
      <c r="M326" s="255" t="s">
        <v>28</v>
      </c>
      <c r="N326" s="256" t="s">
        <v>45</v>
      </c>
      <c r="O326" s="86"/>
      <c r="P326" s="215">
        <f>O326*H326</f>
        <v>0</v>
      </c>
      <c r="Q326" s="215">
        <v>0.00029999999999999997</v>
      </c>
      <c r="R326" s="215">
        <f>Q326*H326</f>
        <v>0.020573999999999999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299</v>
      </c>
      <c r="AT326" s="217" t="s">
        <v>249</v>
      </c>
      <c r="AU326" s="217" t="s">
        <v>84</v>
      </c>
      <c r="AY326" s="19" t="s">
        <v>132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82</v>
      </c>
      <c r="BK326" s="218">
        <f>ROUND(I326*H326,2)</f>
        <v>0</v>
      </c>
      <c r="BL326" s="19" t="s">
        <v>212</v>
      </c>
      <c r="BM326" s="217" t="s">
        <v>880</v>
      </c>
    </row>
    <row r="327" s="13" customFormat="1">
      <c r="A327" s="13"/>
      <c r="B327" s="224"/>
      <c r="C327" s="225"/>
      <c r="D327" s="226" t="s">
        <v>209</v>
      </c>
      <c r="E327" s="227" t="s">
        <v>28</v>
      </c>
      <c r="F327" s="228" t="s">
        <v>881</v>
      </c>
      <c r="G327" s="225"/>
      <c r="H327" s="229">
        <v>56.795000000000002</v>
      </c>
      <c r="I327" s="230"/>
      <c r="J327" s="225"/>
      <c r="K327" s="225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209</v>
      </c>
      <c r="AU327" s="235" t="s">
        <v>84</v>
      </c>
      <c r="AV327" s="13" t="s">
        <v>84</v>
      </c>
      <c r="AW327" s="13" t="s">
        <v>35</v>
      </c>
      <c r="AX327" s="13" t="s">
        <v>74</v>
      </c>
      <c r="AY327" s="235" t="s">
        <v>132</v>
      </c>
    </row>
    <row r="328" s="13" customFormat="1">
      <c r="A328" s="13"/>
      <c r="B328" s="224"/>
      <c r="C328" s="225"/>
      <c r="D328" s="226" t="s">
        <v>209</v>
      </c>
      <c r="E328" s="227" t="s">
        <v>28</v>
      </c>
      <c r="F328" s="228" t="s">
        <v>871</v>
      </c>
      <c r="G328" s="225"/>
      <c r="H328" s="229">
        <v>65.313999999999993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209</v>
      </c>
      <c r="AU328" s="235" t="s">
        <v>84</v>
      </c>
      <c r="AV328" s="13" t="s">
        <v>84</v>
      </c>
      <c r="AW328" s="13" t="s">
        <v>35</v>
      </c>
      <c r="AX328" s="13" t="s">
        <v>82</v>
      </c>
      <c r="AY328" s="235" t="s">
        <v>132</v>
      </c>
    </row>
    <row r="329" s="13" customFormat="1">
      <c r="A329" s="13"/>
      <c r="B329" s="224"/>
      <c r="C329" s="225"/>
      <c r="D329" s="226" t="s">
        <v>209</v>
      </c>
      <c r="E329" s="225"/>
      <c r="F329" s="228" t="s">
        <v>882</v>
      </c>
      <c r="G329" s="225"/>
      <c r="H329" s="229">
        <v>68.579999999999998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209</v>
      </c>
      <c r="AU329" s="235" t="s">
        <v>84</v>
      </c>
      <c r="AV329" s="13" t="s">
        <v>84</v>
      </c>
      <c r="AW329" s="13" t="s">
        <v>4</v>
      </c>
      <c r="AX329" s="13" t="s">
        <v>82</v>
      </c>
      <c r="AY329" s="235" t="s">
        <v>132</v>
      </c>
    </row>
    <row r="330" s="2" customFormat="1" ht="24.15" customHeight="1">
      <c r="A330" s="40"/>
      <c r="B330" s="41"/>
      <c r="C330" s="206" t="s">
        <v>463</v>
      </c>
      <c r="D330" s="206" t="s">
        <v>134</v>
      </c>
      <c r="E330" s="207" t="s">
        <v>883</v>
      </c>
      <c r="F330" s="208" t="s">
        <v>884</v>
      </c>
      <c r="G330" s="209" t="s">
        <v>885</v>
      </c>
      <c r="H330" s="271"/>
      <c r="I330" s="211"/>
      <c r="J330" s="212">
        <f>ROUND(I330*H330,2)</f>
        <v>0</v>
      </c>
      <c r="K330" s="208" t="s">
        <v>138</v>
      </c>
      <c r="L330" s="46"/>
      <c r="M330" s="213" t="s">
        <v>28</v>
      </c>
      <c r="N330" s="214" t="s">
        <v>45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212</v>
      </c>
      <c r="AT330" s="217" t="s">
        <v>134</v>
      </c>
      <c r="AU330" s="217" t="s">
        <v>84</v>
      </c>
      <c r="AY330" s="19" t="s">
        <v>132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212</v>
      </c>
      <c r="BM330" s="217" t="s">
        <v>886</v>
      </c>
    </row>
    <row r="331" s="2" customFormat="1">
      <c r="A331" s="40"/>
      <c r="B331" s="41"/>
      <c r="C331" s="42"/>
      <c r="D331" s="219" t="s">
        <v>141</v>
      </c>
      <c r="E331" s="42"/>
      <c r="F331" s="220" t="s">
        <v>887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141</v>
      </c>
      <c r="AU331" s="19" t="s">
        <v>84</v>
      </c>
    </row>
    <row r="332" s="12" customFormat="1" ht="22.8" customHeight="1">
      <c r="A332" s="12"/>
      <c r="B332" s="190"/>
      <c r="C332" s="191"/>
      <c r="D332" s="192" t="s">
        <v>73</v>
      </c>
      <c r="E332" s="204" t="s">
        <v>571</v>
      </c>
      <c r="F332" s="204" t="s">
        <v>572</v>
      </c>
      <c r="G332" s="191"/>
      <c r="H332" s="191"/>
      <c r="I332" s="194"/>
      <c r="J332" s="205">
        <f>BK332</f>
        <v>0</v>
      </c>
      <c r="K332" s="191"/>
      <c r="L332" s="196"/>
      <c r="M332" s="197"/>
      <c r="N332" s="198"/>
      <c r="O332" s="198"/>
      <c r="P332" s="199">
        <f>SUM(P333:P335)</f>
        <v>0</v>
      </c>
      <c r="Q332" s="198"/>
      <c r="R332" s="199">
        <f>SUM(R333:R335)</f>
        <v>0</v>
      </c>
      <c r="S332" s="198"/>
      <c r="T332" s="200">
        <f>SUM(T333:T335)</f>
        <v>1.5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1" t="s">
        <v>84</v>
      </c>
      <c r="AT332" s="202" t="s">
        <v>73</v>
      </c>
      <c r="AU332" s="202" t="s">
        <v>82</v>
      </c>
      <c r="AY332" s="201" t="s">
        <v>132</v>
      </c>
      <c r="BK332" s="203">
        <f>SUM(BK333:BK335)</f>
        <v>0</v>
      </c>
    </row>
    <row r="333" s="2" customFormat="1" ht="21.75" customHeight="1">
      <c r="A333" s="40"/>
      <c r="B333" s="41"/>
      <c r="C333" s="206" t="s">
        <v>468</v>
      </c>
      <c r="D333" s="206" t="s">
        <v>134</v>
      </c>
      <c r="E333" s="207" t="s">
        <v>888</v>
      </c>
      <c r="F333" s="208" t="s">
        <v>889</v>
      </c>
      <c r="G333" s="209" t="s">
        <v>252</v>
      </c>
      <c r="H333" s="210">
        <v>1500</v>
      </c>
      <c r="I333" s="211"/>
      <c r="J333" s="212">
        <f>ROUND(I333*H333,2)</f>
        <v>0</v>
      </c>
      <c r="K333" s="208" t="s">
        <v>138</v>
      </c>
      <c r="L333" s="46"/>
      <c r="M333" s="213" t="s">
        <v>28</v>
      </c>
      <c r="N333" s="214" t="s">
        <v>45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0.001</v>
      </c>
      <c r="T333" s="216">
        <f>S333*H333</f>
        <v>1.5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212</v>
      </c>
      <c r="AT333" s="217" t="s">
        <v>134</v>
      </c>
      <c r="AU333" s="217" t="s">
        <v>84</v>
      </c>
      <c r="AY333" s="19" t="s">
        <v>132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82</v>
      </c>
      <c r="BK333" s="218">
        <f>ROUND(I333*H333,2)</f>
        <v>0</v>
      </c>
      <c r="BL333" s="19" t="s">
        <v>212</v>
      </c>
      <c r="BM333" s="217" t="s">
        <v>890</v>
      </c>
    </row>
    <row r="334" s="2" customFormat="1">
      <c r="A334" s="40"/>
      <c r="B334" s="41"/>
      <c r="C334" s="42"/>
      <c r="D334" s="219" t="s">
        <v>141</v>
      </c>
      <c r="E334" s="42"/>
      <c r="F334" s="220" t="s">
        <v>891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141</v>
      </c>
      <c r="AU334" s="19" t="s">
        <v>84</v>
      </c>
    </row>
    <row r="335" s="13" customFormat="1">
      <c r="A335" s="13"/>
      <c r="B335" s="224"/>
      <c r="C335" s="225"/>
      <c r="D335" s="226" t="s">
        <v>209</v>
      </c>
      <c r="E335" s="227" t="s">
        <v>28</v>
      </c>
      <c r="F335" s="228" t="s">
        <v>892</v>
      </c>
      <c r="G335" s="225"/>
      <c r="H335" s="229">
        <v>1500</v>
      </c>
      <c r="I335" s="230"/>
      <c r="J335" s="225"/>
      <c r="K335" s="225"/>
      <c r="L335" s="231"/>
      <c r="M335" s="268"/>
      <c r="N335" s="269"/>
      <c r="O335" s="269"/>
      <c r="P335" s="269"/>
      <c r="Q335" s="269"/>
      <c r="R335" s="269"/>
      <c r="S335" s="269"/>
      <c r="T335" s="27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209</v>
      </c>
      <c r="AU335" s="235" t="s">
        <v>84</v>
      </c>
      <c r="AV335" s="13" t="s">
        <v>84</v>
      </c>
      <c r="AW335" s="13" t="s">
        <v>35</v>
      </c>
      <c r="AX335" s="13" t="s">
        <v>82</v>
      </c>
      <c r="AY335" s="235" t="s">
        <v>132</v>
      </c>
    </row>
    <row r="336" s="2" customFormat="1" ht="6.96" customHeight="1">
      <c r="A336" s="40"/>
      <c r="B336" s="61"/>
      <c r="C336" s="62"/>
      <c r="D336" s="62"/>
      <c r="E336" s="62"/>
      <c r="F336" s="62"/>
      <c r="G336" s="62"/>
      <c r="H336" s="62"/>
      <c r="I336" s="62"/>
      <c r="J336" s="62"/>
      <c r="K336" s="62"/>
      <c r="L336" s="46"/>
      <c r="M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</row>
  </sheetData>
  <sheetProtection sheet="1" autoFilter="0" formatColumns="0" formatRows="0" objects="1" scenarios="1" spinCount="100000" saltValue="jzpyyeGotNQdwNgTYQ4aq8P4sJArFdHG/pJLW48lYY6A0Gip9iGGASXQqq55p7RNQyZnRz7s/ulxuzsfIZsumg==" hashValue="K9rkaDDl1FI1mKAr6G4jdtqi08hxkS6RE5E6Eijl6opZ/CwzZW8ReYyunn+4+oMpSBqjWPrWkx4l9l7Rat1FPg==" algorithmName="SHA-512" password="CC35"/>
  <autoFilter ref="C89:K33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2/131151100"/>
    <hyperlink ref="F97" r:id="rId2" display="https://podminky.urs.cz/item/CS_URS_2025_02/131151343"/>
    <hyperlink ref="F102" r:id="rId3" display="https://podminky.urs.cz/item/CS_URS_2025_02/132151102"/>
    <hyperlink ref="F107" r:id="rId4" display="https://podminky.urs.cz/item/CS_URS_2025_02/132151253"/>
    <hyperlink ref="F114" r:id="rId5" display="https://podminky.urs.cz/item/CS_URS_2025_02/162211321"/>
    <hyperlink ref="F116" r:id="rId6" display="https://podminky.urs.cz/item/CS_URS_2025_02/162211329"/>
    <hyperlink ref="F118" r:id="rId7" display="https://podminky.urs.cz/item/CS_URS_2025_02/162751117"/>
    <hyperlink ref="F124" r:id="rId8" display="https://podminky.urs.cz/item/CS_URS_2025_02/162751119"/>
    <hyperlink ref="F127" r:id="rId9" display="https://podminky.urs.cz/item/CS_URS_2025_02/171201231"/>
    <hyperlink ref="F130" r:id="rId10" display="https://podminky.urs.cz/item/CS_URS_2025_02/171251201"/>
    <hyperlink ref="F132" r:id="rId11" display="https://podminky.urs.cz/item/CS_URS_2025_02/174151101"/>
    <hyperlink ref="F139" r:id="rId12" display="https://podminky.urs.cz/item/CS_URS_2025_02/211531111"/>
    <hyperlink ref="F142" r:id="rId13" display="https://podminky.urs.cz/item/CS_URS_2025_02/211971110"/>
    <hyperlink ref="F148" r:id="rId14" display="https://podminky.urs.cz/item/CS_URS_2025_02/212755214"/>
    <hyperlink ref="F151" r:id="rId15" display="https://podminky.urs.cz/item/CS_URS_2025_02/271532212"/>
    <hyperlink ref="F159" r:id="rId16" display="https://podminky.urs.cz/item/CS_URS_2025_02/274321211"/>
    <hyperlink ref="F163" r:id="rId17" display="https://podminky.urs.cz/item/CS_URS_2025_02/274322511"/>
    <hyperlink ref="F174" r:id="rId18" display="https://podminky.urs.cz/item/CS_URS_2025_02/274351121"/>
    <hyperlink ref="F182" r:id="rId19" display="https://podminky.urs.cz/item/CS_URS_2025_02/274351122"/>
    <hyperlink ref="F184" r:id="rId20" display="https://podminky.urs.cz/item/CS_URS_2025_02/274361821"/>
    <hyperlink ref="F187" r:id="rId21" display="https://podminky.urs.cz/item/CS_URS_2025_02/274362021"/>
    <hyperlink ref="F192" r:id="rId22" display="https://podminky.urs.cz/item/CS_URS_2025_02/275313711"/>
    <hyperlink ref="F197" r:id="rId23" display="https://podminky.urs.cz/item/CS_URS_2025_02/275322511"/>
    <hyperlink ref="F205" r:id="rId24" display="https://podminky.urs.cz/item/CS_URS_2025_02/311321411"/>
    <hyperlink ref="F208" r:id="rId25" display="https://podminky.urs.cz/item/CS_URS_2025_02/311351121"/>
    <hyperlink ref="F211" r:id="rId26" display="https://podminky.urs.cz/item/CS_URS_2025_02/311351122"/>
    <hyperlink ref="F213" r:id="rId27" display="https://podminky.urs.cz/item/CS_URS_2025_02/311351911"/>
    <hyperlink ref="F219" r:id="rId28" display="https://podminky.urs.cz/item/CS_URS_2025_02/311361821"/>
    <hyperlink ref="F222" r:id="rId29" display="https://podminky.urs.cz/item/CS_URS_2025_02/783826605"/>
    <hyperlink ref="F242" r:id="rId30" display="https://podminky.urs.cz/item/CS_URS_2025_02/348101210"/>
    <hyperlink ref="F246" r:id="rId31" display="https://podminky.urs.cz/item/CS_URS_2025_02/348101220"/>
    <hyperlink ref="F250" r:id="rId32" display="https://podminky.urs.cz/item/CS_URS_2025_02/348101250"/>
    <hyperlink ref="F254" r:id="rId33" display="https://podminky.urs.cz/item/CS_URS_2025_02/348171110"/>
    <hyperlink ref="F267" r:id="rId34" display="https://podminky.urs.cz/item/CS_URS_2025_02/567132115"/>
    <hyperlink ref="F273" r:id="rId35" display="https://podminky.urs.cz/item/CS_URS_2025_02/573211111"/>
    <hyperlink ref="F279" r:id="rId36" display="https://podminky.urs.cz/item/CS_URS_2025_02/577143101"/>
    <hyperlink ref="F287" r:id="rId37" display="https://podminky.urs.cz/item/CS_URS_2025_02/985324111"/>
    <hyperlink ref="F294" r:id="rId38" display="https://podminky.urs.cz/item/CS_URS_2025_02/997221551"/>
    <hyperlink ref="F296" r:id="rId39" display="https://podminky.urs.cz/item/CS_URS_2025_02/997221611"/>
    <hyperlink ref="F298" r:id="rId40" display="https://podminky.urs.cz/item/CS_URS_2025_02/997221612"/>
    <hyperlink ref="F300" r:id="rId41" display="https://podminky.urs.cz/item/CS_URS_2025_02/997221655"/>
    <hyperlink ref="F302" r:id="rId42" display="https://podminky.urs.cz/item/CS_URS_2025_02/997221873"/>
    <hyperlink ref="F304" r:id="rId43" display="https://podminky.urs.cz/item/CS_URS_2025_02/997221875"/>
    <hyperlink ref="F307" r:id="rId44" display="https://podminky.urs.cz/item/CS_URS_2025_02/998232111"/>
    <hyperlink ref="F311" r:id="rId45" display="https://podminky.urs.cz/item/CS_URS_2025_02/711112001"/>
    <hyperlink ref="F316" r:id="rId46" display="https://podminky.urs.cz/item/CS_URS_2025_02/711142559"/>
    <hyperlink ref="F321" r:id="rId47" display="https://podminky.urs.cz/item/CS_URS_2025_02/711161215"/>
    <hyperlink ref="F324" r:id="rId48" display="https://podminky.urs.cz/item/CS_URS_2025_02/711491272"/>
    <hyperlink ref="F331" r:id="rId49" display="https://podminky.urs.cz/item/CS_URS_2025_02/998711201"/>
    <hyperlink ref="F334" r:id="rId50" display="https://podminky.urs.cz/item/CS_URS_2025_02/7679967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893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8. 10. 2025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ROUND((SUM(BE87:BE163)),  2)</f>
        <v>0</v>
      </c>
      <c r="G33" s="40"/>
      <c r="H33" s="40"/>
      <c r="I33" s="150">
        <v>0.20999999999999999</v>
      </c>
      <c r="J33" s="149">
        <f>ROUND(((SUM(BE87:BE163))*I33),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ROUND((SUM(BF87:BF163)),  2)</f>
        <v>0</v>
      </c>
      <c r="G34" s="40"/>
      <c r="H34" s="40"/>
      <c r="I34" s="150">
        <v>0.14999999999999999</v>
      </c>
      <c r="J34" s="149">
        <f>ROUND(((SUM(BF87:BF163))*I34),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ROUND((SUM(BG87:BG163)),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ROUND((SUM(BH87:BH163)),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ROUND((SUM(BI87:BI163)),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D.3 - Odvodnění zpevněných ploch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8. 10. 2025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J114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J119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894</v>
      </c>
      <c r="E64" s="176"/>
      <c r="F64" s="176"/>
      <c r="G64" s="176"/>
      <c r="H64" s="176"/>
      <c r="I64" s="176"/>
      <c r="J64" s="177">
        <f>J123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J142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J152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J161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117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MODERNIZACE A ROZŠÍŘENÍ ŠKOLNÍHO HŘIŠTĚ - ZŠ 1.Máje K.Vary-Dvory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D.3 - Odvodnění zpevněných ploch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22</v>
      </c>
      <c r="D81" s="42"/>
      <c r="E81" s="42"/>
      <c r="F81" s="29" t="str">
        <f>F12</f>
        <v xml:space="preserve"> Karlovy Vary - Dvory_ p.p.č. 290/5</v>
      </c>
      <c r="G81" s="42"/>
      <c r="H81" s="42"/>
      <c r="I81" s="34" t="s">
        <v>24</v>
      </c>
      <c r="J81" s="74" t="str">
        <f>IF(J12="","",J12)</f>
        <v>8. 10. 2025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26</v>
      </c>
      <c r="D83" s="42"/>
      <c r="E83" s="42"/>
      <c r="F83" s="29" t="str">
        <f>E15</f>
        <v>Statutární město K.Vary</v>
      </c>
      <c r="G83" s="42"/>
      <c r="H83" s="42"/>
      <c r="I83" s="34" t="s">
        <v>33</v>
      </c>
      <c r="J83" s="38" t="str">
        <f>E21</f>
        <v>Michal Jung, Ostrov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31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 xml:space="preserve"> FJ Atelier - Michal Jung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118</v>
      </c>
      <c r="D86" s="182" t="s">
        <v>59</v>
      </c>
      <c r="E86" s="182" t="s">
        <v>55</v>
      </c>
      <c r="F86" s="182" t="s">
        <v>56</v>
      </c>
      <c r="G86" s="182" t="s">
        <v>119</v>
      </c>
      <c r="H86" s="182" t="s">
        <v>120</v>
      </c>
      <c r="I86" s="182" t="s">
        <v>121</v>
      </c>
      <c r="J86" s="182" t="s">
        <v>102</v>
      </c>
      <c r="K86" s="183" t="s">
        <v>122</v>
      </c>
      <c r="L86" s="184"/>
      <c r="M86" s="94" t="s">
        <v>28</v>
      </c>
      <c r="N86" s="95" t="s">
        <v>44</v>
      </c>
      <c r="O86" s="95" t="s">
        <v>123</v>
      </c>
      <c r="P86" s="95" t="s">
        <v>124</v>
      </c>
      <c r="Q86" s="95" t="s">
        <v>125</v>
      </c>
      <c r="R86" s="95" t="s">
        <v>126</v>
      </c>
      <c r="S86" s="95" t="s">
        <v>127</v>
      </c>
      <c r="T86" s="96" t="s">
        <v>128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129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130.30945000000003</v>
      </c>
      <c r="S87" s="98"/>
      <c r="T87" s="188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103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130</v>
      </c>
      <c r="F88" s="193" t="s">
        <v>131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P89+P114+P119+P123+P142+P152+P161</f>
        <v>0</v>
      </c>
      <c r="Q88" s="198"/>
      <c r="R88" s="199">
        <f>R89+R114+R119+R123+R142+R152+R161</f>
        <v>130.30945000000003</v>
      </c>
      <c r="S88" s="198"/>
      <c r="T88" s="200">
        <f>T89+T114+T119+T123+T142+T152+T161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73</v>
      </c>
      <c r="AU88" s="202" t="s">
        <v>74</v>
      </c>
      <c r="AY88" s="201" t="s">
        <v>132</v>
      </c>
      <c r="BK88" s="203">
        <f>BK89+BK114+BK119+BK123+BK142+BK152+BK161</f>
        <v>0</v>
      </c>
    </row>
    <row r="89" s="12" customFormat="1" ht="22.8" customHeight="1">
      <c r="A89" s="12"/>
      <c r="B89" s="190"/>
      <c r="C89" s="191"/>
      <c r="D89" s="192" t="s">
        <v>73</v>
      </c>
      <c r="E89" s="204" t="s">
        <v>82</v>
      </c>
      <c r="F89" s="204" t="s">
        <v>133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SUM(P90:P113)</f>
        <v>0</v>
      </c>
      <c r="Q89" s="198"/>
      <c r="R89" s="199">
        <f>SUM(R90:R113)</f>
        <v>0</v>
      </c>
      <c r="S89" s="198"/>
      <c r="T89" s="200">
        <f>SUM(T90:T113)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73</v>
      </c>
      <c r="AU89" s="202" t="s">
        <v>82</v>
      </c>
      <c r="AY89" s="201" t="s">
        <v>132</v>
      </c>
      <c r="BK89" s="203">
        <f>SUM(BK90:BK113)</f>
        <v>0</v>
      </c>
    </row>
    <row r="90" s="2" customFormat="1" ht="24.15" customHeight="1">
      <c r="A90" s="40"/>
      <c r="B90" s="41"/>
      <c r="C90" s="206" t="s">
        <v>82</v>
      </c>
      <c r="D90" s="206" t="s">
        <v>134</v>
      </c>
      <c r="E90" s="207" t="s">
        <v>895</v>
      </c>
      <c r="F90" s="208" t="s">
        <v>896</v>
      </c>
      <c r="G90" s="209" t="s">
        <v>202</v>
      </c>
      <c r="H90" s="210">
        <v>80</v>
      </c>
      <c r="I90" s="211"/>
      <c r="J90" s="212">
        <f>ROUND(I90*H90,2)</f>
        <v>0</v>
      </c>
      <c r="K90" s="208" t="s">
        <v>138</v>
      </c>
      <c r="L90" s="46"/>
      <c r="M90" s="213" t="s">
        <v>28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139</v>
      </c>
      <c r="AT90" s="217" t="s">
        <v>134</v>
      </c>
      <c r="AU90" s="217" t="s">
        <v>84</v>
      </c>
      <c r="AY90" s="19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139</v>
      </c>
      <c r="BM90" s="217" t="s">
        <v>84</v>
      </c>
    </row>
    <row r="91" s="2" customFormat="1">
      <c r="A91" s="40"/>
      <c r="B91" s="41"/>
      <c r="C91" s="42"/>
      <c r="D91" s="219" t="s">
        <v>141</v>
      </c>
      <c r="E91" s="42"/>
      <c r="F91" s="220" t="s">
        <v>897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141</v>
      </c>
      <c r="AU91" s="19" t="s">
        <v>84</v>
      </c>
    </row>
    <row r="92" s="2" customFormat="1" ht="24.15" customHeight="1">
      <c r="A92" s="40"/>
      <c r="B92" s="41"/>
      <c r="C92" s="206" t="s">
        <v>84</v>
      </c>
      <c r="D92" s="206" t="s">
        <v>134</v>
      </c>
      <c r="E92" s="207" t="s">
        <v>898</v>
      </c>
      <c r="F92" s="208" t="s">
        <v>899</v>
      </c>
      <c r="G92" s="209" t="s">
        <v>202</v>
      </c>
      <c r="H92" s="210">
        <v>270</v>
      </c>
      <c r="I92" s="211"/>
      <c r="J92" s="212">
        <f>ROUND(I92*H92,2)</f>
        <v>0</v>
      </c>
      <c r="K92" s="208" t="s">
        <v>138</v>
      </c>
      <c r="L92" s="46"/>
      <c r="M92" s="213" t="s">
        <v>28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139</v>
      </c>
      <c r="AT92" s="217" t="s">
        <v>134</v>
      </c>
      <c r="AU92" s="217" t="s">
        <v>84</v>
      </c>
      <c r="AY92" s="19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139</v>
      </c>
      <c r="BM92" s="217" t="s">
        <v>139</v>
      </c>
    </row>
    <row r="93" s="2" customFormat="1">
      <c r="A93" s="40"/>
      <c r="B93" s="41"/>
      <c r="C93" s="42"/>
      <c r="D93" s="219" t="s">
        <v>141</v>
      </c>
      <c r="E93" s="42"/>
      <c r="F93" s="220" t="s">
        <v>900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141</v>
      </c>
      <c r="AU93" s="19" t="s">
        <v>84</v>
      </c>
    </row>
    <row r="94" s="2" customFormat="1" ht="37.8" customHeight="1">
      <c r="A94" s="40"/>
      <c r="B94" s="41"/>
      <c r="C94" s="206" t="s">
        <v>147</v>
      </c>
      <c r="D94" s="206" t="s">
        <v>134</v>
      </c>
      <c r="E94" s="207" t="s">
        <v>213</v>
      </c>
      <c r="F94" s="208" t="s">
        <v>214</v>
      </c>
      <c r="G94" s="209" t="s">
        <v>202</v>
      </c>
      <c r="H94" s="210">
        <v>350</v>
      </c>
      <c r="I94" s="211"/>
      <c r="J94" s="212">
        <f>ROUND(I94*H94,2)</f>
        <v>0</v>
      </c>
      <c r="K94" s="208" t="s">
        <v>138</v>
      </c>
      <c r="L94" s="46"/>
      <c r="M94" s="213" t="s">
        <v>28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139</v>
      </c>
      <c r="AT94" s="217" t="s">
        <v>134</v>
      </c>
      <c r="AU94" s="217" t="s">
        <v>84</v>
      </c>
      <c r="AY94" s="19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139</v>
      </c>
      <c r="BM94" s="217" t="s">
        <v>161</v>
      </c>
    </row>
    <row r="95" s="2" customFormat="1">
      <c r="A95" s="40"/>
      <c r="B95" s="41"/>
      <c r="C95" s="42"/>
      <c r="D95" s="219" t="s">
        <v>141</v>
      </c>
      <c r="E95" s="42"/>
      <c r="F95" s="220" t="s">
        <v>216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141</v>
      </c>
      <c r="AU95" s="19" t="s">
        <v>84</v>
      </c>
    </row>
    <row r="96" s="13" customFormat="1">
      <c r="A96" s="13"/>
      <c r="B96" s="224"/>
      <c r="C96" s="225"/>
      <c r="D96" s="226" t="s">
        <v>209</v>
      </c>
      <c r="E96" s="227" t="s">
        <v>28</v>
      </c>
      <c r="F96" s="228" t="s">
        <v>901</v>
      </c>
      <c r="G96" s="225"/>
      <c r="H96" s="229">
        <v>350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209</v>
      </c>
      <c r="AU96" s="235" t="s">
        <v>84</v>
      </c>
      <c r="AV96" s="13" t="s">
        <v>84</v>
      </c>
      <c r="AW96" s="13" t="s">
        <v>35</v>
      </c>
      <c r="AX96" s="13" t="s">
        <v>74</v>
      </c>
      <c r="AY96" s="235" t="s">
        <v>132</v>
      </c>
    </row>
    <row r="97" s="14" customFormat="1">
      <c r="A97" s="14"/>
      <c r="B97" s="236"/>
      <c r="C97" s="237"/>
      <c r="D97" s="226" t="s">
        <v>209</v>
      </c>
      <c r="E97" s="238" t="s">
        <v>28</v>
      </c>
      <c r="F97" s="239" t="s">
        <v>211</v>
      </c>
      <c r="G97" s="237"/>
      <c r="H97" s="240">
        <v>350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209</v>
      </c>
      <c r="AU97" s="246" t="s">
        <v>84</v>
      </c>
      <c r="AV97" s="14" t="s">
        <v>139</v>
      </c>
      <c r="AW97" s="14" t="s">
        <v>35</v>
      </c>
      <c r="AX97" s="14" t="s">
        <v>82</v>
      </c>
      <c r="AY97" s="246" t="s">
        <v>132</v>
      </c>
    </row>
    <row r="98" s="2" customFormat="1" ht="37.8" customHeight="1">
      <c r="A98" s="40"/>
      <c r="B98" s="41"/>
      <c r="C98" s="206" t="s">
        <v>139</v>
      </c>
      <c r="D98" s="206" t="s">
        <v>134</v>
      </c>
      <c r="E98" s="207" t="s">
        <v>219</v>
      </c>
      <c r="F98" s="208" t="s">
        <v>220</v>
      </c>
      <c r="G98" s="209" t="s">
        <v>202</v>
      </c>
      <c r="H98" s="210">
        <v>700</v>
      </c>
      <c r="I98" s="211"/>
      <c r="J98" s="212">
        <f>ROUND(I98*H98,2)</f>
        <v>0</v>
      </c>
      <c r="K98" s="208" t="s">
        <v>138</v>
      </c>
      <c r="L98" s="46"/>
      <c r="M98" s="213" t="s">
        <v>28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139</v>
      </c>
      <c r="AT98" s="217" t="s">
        <v>134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139</v>
      </c>
      <c r="BM98" s="217" t="s">
        <v>140</v>
      </c>
    </row>
    <row r="99" s="2" customFormat="1">
      <c r="A99" s="40"/>
      <c r="B99" s="41"/>
      <c r="C99" s="42"/>
      <c r="D99" s="219" t="s">
        <v>141</v>
      </c>
      <c r="E99" s="42"/>
      <c r="F99" s="220" t="s">
        <v>222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84</v>
      </c>
    </row>
    <row r="100" s="13" customFormat="1">
      <c r="A100" s="13"/>
      <c r="B100" s="224"/>
      <c r="C100" s="225"/>
      <c r="D100" s="226" t="s">
        <v>209</v>
      </c>
      <c r="E100" s="227" t="s">
        <v>28</v>
      </c>
      <c r="F100" s="228" t="s">
        <v>902</v>
      </c>
      <c r="G100" s="225"/>
      <c r="H100" s="229">
        <v>700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209</v>
      </c>
      <c r="AU100" s="235" t="s">
        <v>84</v>
      </c>
      <c r="AV100" s="13" t="s">
        <v>84</v>
      </c>
      <c r="AW100" s="13" t="s">
        <v>35</v>
      </c>
      <c r="AX100" s="13" t="s">
        <v>74</v>
      </c>
      <c r="AY100" s="235" t="s">
        <v>132</v>
      </c>
    </row>
    <row r="101" s="14" customFormat="1">
      <c r="A101" s="14"/>
      <c r="B101" s="236"/>
      <c r="C101" s="237"/>
      <c r="D101" s="226" t="s">
        <v>209</v>
      </c>
      <c r="E101" s="238" t="s">
        <v>28</v>
      </c>
      <c r="F101" s="239" t="s">
        <v>211</v>
      </c>
      <c r="G101" s="237"/>
      <c r="H101" s="240">
        <v>700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209</v>
      </c>
      <c r="AU101" s="246" t="s">
        <v>84</v>
      </c>
      <c r="AV101" s="14" t="s">
        <v>139</v>
      </c>
      <c r="AW101" s="14" t="s">
        <v>35</v>
      </c>
      <c r="AX101" s="14" t="s">
        <v>82</v>
      </c>
      <c r="AY101" s="246" t="s">
        <v>132</v>
      </c>
    </row>
    <row r="102" s="2" customFormat="1" ht="24.15" customHeight="1">
      <c r="A102" s="40"/>
      <c r="B102" s="41"/>
      <c r="C102" s="206" t="s">
        <v>156</v>
      </c>
      <c r="D102" s="206" t="s">
        <v>134</v>
      </c>
      <c r="E102" s="207" t="s">
        <v>234</v>
      </c>
      <c r="F102" s="208" t="s">
        <v>235</v>
      </c>
      <c r="G102" s="209" t="s">
        <v>202</v>
      </c>
      <c r="H102" s="210">
        <v>350</v>
      </c>
      <c r="I102" s="211"/>
      <c r="J102" s="212">
        <f>ROUND(I102*H102,2)</f>
        <v>0</v>
      </c>
      <c r="K102" s="208" t="s">
        <v>138</v>
      </c>
      <c r="L102" s="46"/>
      <c r="M102" s="213" t="s">
        <v>28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139</v>
      </c>
      <c r="AT102" s="217" t="s">
        <v>134</v>
      </c>
      <c r="AU102" s="217" t="s">
        <v>84</v>
      </c>
      <c r="AY102" s="19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139</v>
      </c>
      <c r="BM102" s="217" t="s">
        <v>145</v>
      </c>
    </row>
    <row r="103" s="2" customFormat="1">
      <c r="A103" s="40"/>
      <c r="B103" s="41"/>
      <c r="C103" s="42"/>
      <c r="D103" s="219" t="s">
        <v>141</v>
      </c>
      <c r="E103" s="42"/>
      <c r="F103" s="220" t="s">
        <v>237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84</v>
      </c>
    </row>
    <row r="104" s="13" customFormat="1">
      <c r="A104" s="13"/>
      <c r="B104" s="224"/>
      <c r="C104" s="225"/>
      <c r="D104" s="226" t="s">
        <v>209</v>
      </c>
      <c r="E104" s="227" t="s">
        <v>28</v>
      </c>
      <c r="F104" s="228" t="s">
        <v>901</v>
      </c>
      <c r="G104" s="225"/>
      <c r="H104" s="229">
        <v>350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209</v>
      </c>
      <c r="AU104" s="235" t="s">
        <v>84</v>
      </c>
      <c r="AV104" s="13" t="s">
        <v>84</v>
      </c>
      <c r="AW104" s="13" t="s">
        <v>35</v>
      </c>
      <c r="AX104" s="13" t="s">
        <v>74</v>
      </c>
      <c r="AY104" s="235" t="s">
        <v>132</v>
      </c>
    </row>
    <row r="105" s="14" customFormat="1">
      <c r="A105" s="14"/>
      <c r="B105" s="236"/>
      <c r="C105" s="237"/>
      <c r="D105" s="226" t="s">
        <v>209</v>
      </c>
      <c r="E105" s="238" t="s">
        <v>28</v>
      </c>
      <c r="F105" s="239" t="s">
        <v>211</v>
      </c>
      <c r="G105" s="237"/>
      <c r="H105" s="240">
        <v>350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209</v>
      </c>
      <c r="AU105" s="246" t="s">
        <v>84</v>
      </c>
      <c r="AV105" s="14" t="s">
        <v>139</v>
      </c>
      <c r="AW105" s="14" t="s">
        <v>35</v>
      </c>
      <c r="AX105" s="14" t="s">
        <v>82</v>
      </c>
      <c r="AY105" s="246" t="s">
        <v>132</v>
      </c>
    </row>
    <row r="106" s="2" customFormat="1" ht="24.15" customHeight="1">
      <c r="A106" s="40"/>
      <c r="B106" s="41"/>
      <c r="C106" s="206" t="s">
        <v>161</v>
      </c>
      <c r="D106" s="206" t="s">
        <v>134</v>
      </c>
      <c r="E106" s="207" t="s">
        <v>238</v>
      </c>
      <c r="F106" s="208" t="s">
        <v>239</v>
      </c>
      <c r="G106" s="209" t="s">
        <v>240</v>
      </c>
      <c r="H106" s="210">
        <v>560</v>
      </c>
      <c r="I106" s="211"/>
      <c r="J106" s="212">
        <f>ROUND(I106*H106,2)</f>
        <v>0</v>
      </c>
      <c r="K106" s="208" t="s">
        <v>138</v>
      </c>
      <c r="L106" s="46"/>
      <c r="M106" s="213" t="s">
        <v>28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139</v>
      </c>
      <c r="AT106" s="217" t="s">
        <v>134</v>
      </c>
      <c r="AU106" s="217" t="s">
        <v>84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903</v>
      </c>
    </row>
    <row r="107" s="2" customFormat="1">
      <c r="A107" s="40"/>
      <c r="B107" s="41"/>
      <c r="C107" s="42"/>
      <c r="D107" s="219" t="s">
        <v>141</v>
      </c>
      <c r="E107" s="42"/>
      <c r="F107" s="220" t="s">
        <v>242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84</v>
      </c>
    </row>
    <row r="108" s="13" customFormat="1">
      <c r="A108" s="13"/>
      <c r="B108" s="224"/>
      <c r="C108" s="225"/>
      <c r="D108" s="226" t="s">
        <v>209</v>
      </c>
      <c r="E108" s="227" t="s">
        <v>28</v>
      </c>
      <c r="F108" s="228" t="s">
        <v>904</v>
      </c>
      <c r="G108" s="225"/>
      <c r="H108" s="229">
        <v>560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209</v>
      </c>
      <c r="AU108" s="235" t="s">
        <v>84</v>
      </c>
      <c r="AV108" s="13" t="s">
        <v>84</v>
      </c>
      <c r="AW108" s="13" t="s">
        <v>35</v>
      </c>
      <c r="AX108" s="13" t="s">
        <v>82</v>
      </c>
      <c r="AY108" s="235" t="s">
        <v>132</v>
      </c>
    </row>
    <row r="109" s="2" customFormat="1" ht="37.8" customHeight="1">
      <c r="A109" s="40"/>
      <c r="B109" s="41"/>
      <c r="C109" s="206" t="s">
        <v>166</v>
      </c>
      <c r="D109" s="206" t="s">
        <v>134</v>
      </c>
      <c r="E109" s="207" t="s">
        <v>905</v>
      </c>
      <c r="F109" s="208" t="s">
        <v>906</v>
      </c>
      <c r="G109" s="209" t="s">
        <v>202</v>
      </c>
      <c r="H109" s="210">
        <v>165</v>
      </c>
      <c r="I109" s="211"/>
      <c r="J109" s="212">
        <f>ROUND(I109*H109,2)</f>
        <v>0</v>
      </c>
      <c r="K109" s="208" t="s">
        <v>138</v>
      </c>
      <c r="L109" s="46"/>
      <c r="M109" s="213" t="s">
        <v>28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139</v>
      </c>
      <c r="AT109" s="217" t="s">
        <v>134</v>
      </c>
      <c r="AU109" s="217" t="s">
        <v>84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154</v>
      </c>
    </row>
    <row r="110" s="2" customFormat="1">
      <c r="A110" s="40"/>
      <c r="B110" s="41"/>
      <c r="C110" s="42"/>
      <c r="D110" s="219" t="s">
        <v>141</v>
      </c>
      <c r="E110" s="42"/>
      <c r="F110" s="220" t="s">
        <v>907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84</v>
      </c>
    </row>
    <row r="111" s="2" customFormat="1" ht="16.5" customHeight="1">
      <c r="A111" s="40"/>
      <c r="B111" s="41"/>
      <c r="C111" s="247" t="s">
        <v>140</v>
      </c>
      <c r="D111" s="247" t="s">
        <v>249</v>
      </c>
      <c r="E111" s="248" t="s">
        <v>908</v>
      </c>
      <c r="F111" s="249" t="s">
        <v>909</v>
      </c>
      <c r="G111" s="250" t="s">
        <v>240</v>
      </c>
      <c r="H111" s="251">
        <v>330</v>
      </c>
      <c r="I111" s="252"/>
      <c r="J111" s="253">
        <f>ROUND(I111*H111,2)</f>
        <v>0</v>
      </c>
      <c r="K111" s="249" t="s">
        <v>138</v>
      </c>
      <c r="L111" s="254"/>
      <c r="M111" s="255" t="s">
        <v>28</v>
      </c>
      <c r="N111" s="256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249</v>
      </c>
      <c r="AU111" s="217" t="s">
        <v>84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212</v>
      </c>
    </row>
    <row r="112" s="13" customFormat="1">
      <c r="A112" s="13"/>
      <c r="B112" s="224"/>
      <c r="C112" s="225"/>
      <c r="D112" s="226" t="s">
        <v>209</v>
      </c>
      <c r="E112" s="227" t="s">
        <v>28</v>
      </c>
      <c r="F112" s="228" t="s">
        <v>910</v>
      </c>
      <c r="G112" s="225"/>
      <c r="H112" s="229">
        <v>330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209</v>
      </c>
      <c r="AU112" s="235" t="s">
        <v>84</v>
      </c>
      <c r="AV112" s="13" t="s">
        <v>84</v>
      </c>
      <c r="AW112" s="13" t="s">
        <v>35</v>
      </c>
      <c r="AX112" s="13" t="s">
        <v>74</v>
      </c>
      <c r="AY112" s="235" t="s">
        <v>132</v>
      </c>
    </row>
    <row r="113" s="14" customFormat="1">
      <c r="A113" s="14"/>
      <c r="B113" s="236"/>
      <c r="C113" s="237"/>
      <c r="D113" s="226" t="s">
        <v>209</v>
      </c>
      <c r="E113" s="238" t="s">
        <v>28</v>
      </c>
      <c r="F113" s="239" t="s">
        <v>211</v>
      </c>
      <c r="G113" s="237"/>
      <c r="H113" s="240">
        <v>330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209</v>
      </c>
      <c r="AU113" s="246" t="s">
        <v>84</v>
      </c>
      <c r="AV113" s="14" t="s">
        <v>139</v>
      </c>
      <c r="AW113" s="14" t="s">
        <v>35</v>
      </c>
      <c r="AX113" s="14" t="s">
        <v>82</v>
      </c>
      <c r="AY113" s="246" t="s">
        <v>132</v>
      </c>
    </row>
    <row r="114" s="12" customFormat="1" ht="22.8" customHeight="1">
      <c r="A114" s="12"/>
      <c r="B114" s="190"/>
      <c r="C114" s="191"/>
      <c r="D114" s="192" t="s">
        <v>73</v>
      </c>
      <c r="E114" s="204" t="s">
        <v>84</v>
      </c>
      <c r="F114" s="204" t="s">
        <v>266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SUM(P115:P118)</f>
        <v>0</v>
      </c>
      <c r="Q114" s="198"/>
      <c r="R114" s="199">
        <f>SUM(R115:R118)</f>
        <v>130.27710000000002</v>
      </c>
      <c r="S114" s="198"/>
      <c r="T114" s="200">
        <f>SUM(T115:T118)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82</v>
      </c>
      <c r="AT114" s="202" t="s">
        <v>73</v>
      </c>
      <c r="AU114" s="202" t="s">
        <v>82</v>
      </c>
      <c r="AY114" s="201" t="s">
        <v>132</v>
      </c>
      <c r="BK114" s="203">
        <f>SUM(BK115:BK118)</f>
        <v>0</v>
      </c>
    </row>
    <row r="115" s="2" customFormat="1" ht="33" customHeight="1">
      <c r="A115" s="40"/>
      <c r="B115" s="41"/>
      <c r="C115" s="206" t="s">
        <v>176</v>
      </c>
      <c r="D115" s="206" t="s">
        <v>134</v>
      </c>
      <c r="E115" s="207" t="s">
        <v>911</v>
      </c>
      <c r="F115" s="208" t="s">
        <v>912</v>
      </c>
      <c r="G115" s="209" t="s">
        <v>192</v>
      </c>
      <c r="H115" s="210">
        <v>390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0.20469000000000001</v>
      </c>
      <c r="R115" s="215">
        <f>Q115*H115</f>
        <v>79.829100000000011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913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914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33" customHeight="1">
      <c r="A117" s="40"/>
      <c r="B117" s="41"/>
      <c r="C117" s="206" t="s">
        <v>145</v>
      </c>
      <c r="D117" s="206" t="s">
        <v>134</v>
      </c>
      <c r="E117" s="207" t="s">
        <v>915</v>
      </c>
      <c r="F117" s="208" t="s">
        <v>916</v>
      </c>
      <c r="G117" s="209" t="s">
        <v>192</v>
      </c>
      <c r="H117" s="210">
        <v>160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0.31530000000000002</v>
      </c>
      <c r="R117" s="215">
        <f>Q117*H117</f>
        <v>50.448000000000008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917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918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12" customFormat="1" ht="22.8" customHeight="1">
      <c r="A119" s="12"/>
      <c r="B119" s="190"/>
      <c r="C119" s="191"/>
      <c r="D119" s="192" t="s">
        <v>73</v>
      </c>
      <c r="E119" s="204" t="s">
        <v>147</v>
      </c>
      <c r="F119" s="204" t="s">
        <v>285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SUM(P120:P122)</f>
        <v>0</v>
      </c>
      <c r="Q119" s="198"/>
      <c r="R119" s="199">
        <f>SUM(R120:R122)</f>
        <v>0</v>
      </c>
      <c r="S119" s="198"/>
      <c r="T119" s="200">
        <f>SUM(T120:T122)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82</v>
      </c>
      <c r="AT119" s="202" t="s">
        <v>73</v>
      </c>
      <c r="AU119" s="202" t="s">
        <v>82</v>
      </c>
      <c r="AY119" s="201" t="s">
        <v>132</v>
      </c>
      <c r="BK119" s="203">
        <f>SUM(BK120:BK122)</f>
        <v>0</v>
      </c>
    </row>
    <row r="120" s="2" customFormat="1" ht="16.5" customHeight="1">
      <c r="A120" s="40"/>
      <c r="B120" s="41"/>
      <c r="C120" s="206" t="s">
        <v>185</v>
      </c>
      <c r="D120" s="206" t="s">
        <v>134</v>
      </c>
      <c r="E120" s="207" t="s">
        <v>919</v>
      </c>
      <c r="F120" s="208" t="s">
        <v>920</v>
      </c>
      <c r="G120" s="209" t="s">
        <v>192</v>
      </c>
      <c r="H120" s="210">
        <v>70</v>
      </c>
      <c r="I120" s="211"/>
      <c r="J120" s="212">
        <f>ROUND(I120*H120,2)</f>
        <v>0</v>
      </c>
      <c r="K120" s="208" t="s">
        <v>138</v>
      </c>
      <c r="L120" s="46"/>
      <c r="M120" s="213" t="s">
        <v>28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139</v>
      </c>
      <c r="AT120" s="217" t="s">
        <v>134</v>
      </c>
      <c r="AU120" s="217" t="s">
        <v>84</v>
      </c>
      <c r="AY120" s="19" t="s">
        <v>132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139</v>
      </c>
      <c r="BM120" s="217" t="s">
        <v>164</v>
      </c>
    </row>
    <row r="121" s="2" customFormat="1">
      <c r="A121" s="40"/>
      <c r="B121" s="41"/>
      <c r="C121" s="42"/>
      <c r="D121" s="219" t="s">
        <v>141</v>
      </c>
      <c r="E121" s="42"/>
      <c r="F121" s="220" t="s">
        <v>921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141</v>
      </c>
      <c r="AU121" s="19" t="s">
        <v>84</v>
      </c>
    </row>
    <row r="122" s="2" customFormat="1">
      <c r="A122" s="40"/>
      <c r="B122" s="41"/>
      <c r="C122" s="42"/>
      <c r="D122" s="226" t="s">
        <v>309</v>
      </c>
      <c r="E122" s="42"/>
      <c r="F122" s="257" t="s">
        <v>922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309</v>
      </c>
      <c r="AU122" s="19" t="s">
        <v>84</v>
      </c>
    </row>
    <row r="123" s="12" customFormat="1" ht="22.8" customHeight="1">
      <c r="A123" s="12"/>
      <c r="B123" s="190"/>
      <c r="C123" s="191"/>
      <c r="D123" s="192" t="s">
        <v>73</v>
      </c>
      <c r="E123" s="204" t="s">
        <v>140</v>
      </c>
      <c r="F123" s="204" t="s">
        <v>923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SUM(P124:P141)</f>
        <v>0</v>
      </c>
      <c r="Q123" s="198"/>
      <c r="R123" s="199">
        <f>SUM(R124:R141)</f>
        <v>0.032349999999999997</v>
      </c>
      <c r="S123" s="198"/>
      <c r="T123" s="200">
        <f>SUM(T124:T141)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73</v>
      </c>
      <c r="AU123" s="202" t="s">
        <v>82</v>
      </c>
      <c r="AY123" s="201" t="s">
        <v>132</v>
      </c>
      <c r="BK123" s="203">
        <f>SUM(BK124:BK141)</f>
        <v>0</v>
      </c>
    </row>
    <row r="124" s="2" customFormat="1" ht="16.5" customHeight="1">
      <c r="A124" s="40"/>
      <c r="B124" s="41"/>
      <c r="C124" s="206" t="s">
        <v>150</v>
      </c>
      <c r="D124" s="206" t="s">
        <v>134</v>
      </c>
      <c r="E124" s="207" t="s">
        <v>924</v>
      </c>
      <c r="F124" s="208" t="s">
        <v>925</v>
      </c>
      <c r="G124" s="209" t="s">
        <v>192</v>
      </c>
      <c r="H124" s="210">
        <v>25</v>
      </c>
      <c r="I124" s="211"/>
      <c r="J124" s="212">
        <f>ROUND(I124*H124,2)</f>
        <v>0</v>
      </c>
      <c r="K124" s="208" t="s">
        <v>138</v>
      </c>
      <c r="L124" s="46"/>
      <c r="M124" s="213" t="s">
        <v>28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139</v>
      </c>
      <c r="AT124" s="217" t="s">
        <v>134</v>
      </c>
      <c r="AU124" s="217" t="s">
        <v>84</v>
      </c>
      <c r="AY124" s="19" t="s">
        <v>132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139</v>
      </c>
      <c r="BM124" s="217" t="s">
        <v>255</v>
      </c>
    </row>
    <row r="125" s="2" customFormat="1">
      <c r="A125" s="40"/>
      <c r="B125" s="41"/>
      <c r="C125" s="42"/>
      <c r="D125" s="219" t="s">
        <v>141</v>
      </c>
      <c r="E125" s="42"/>
      <c r="F125" s="220" t="s">
        <v>926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141</v>
      </c>
      <c r="AU125" s="19" t="s">
        <v>84</v>
      </c>
    </row>
    <row r="126" s="2" customFormat="1" ht="24.15" customHeight="1">
      <c r="A126" s="40"/>
      <c r="B126" s="41"/>
      <c r="C126" s="206" t="s">
        <v>195</v>
      </c>
      <c r="D126" s="206" t="s">
        <v>134</v>
      </c>
      <c r="E126" s="207" t="s">
        <v>927</v>
      </c>
      <c r="F126" s="208" t="s">
        <v>928</v>
      </c>
      <c r="G126" s="209" t="s">
        <v>137</v>
      </c>
      <c r="H126" s="210">
        <v>5</v>
      </c>
      <c r="I126" s="211"/>
      <c r="J126" s="212">
        <f>ROUND(I126*H126,2)</f>
        <v>0</v>
      </c>
      <c r="K126" s="208" t="s">
        <v>138</v>
      </c>
      <c r="L126" s="46"/>
      <c r="M126" s="213" t="s">
        <v>28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139</v>
      </c>
      <c r="AT126" s="217" t="s">
        <v>134</v>
      </c>
      <c r="AU126" s="217" t="s">
        <v>84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929</v>
      </c>
    </row>
    <row r="127" s="2" customFormat="1">
      <c r="A127" s="40"/>
      <c r="B127" s="41"/>
      <c r="C127" s="42"/>
      <c r="D127" s="219" t="s">
        <v>141</v>
      </c>
      <c r="E127" s="42"/>
      <c r="F127" s="220" t="s">
        <v>930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84</v>
      </c>
    </row>
    <row r="128" s="2" customFormat="1" ht="16.5" customHeight="1">
      <c r="A128" s="40"/>
      <c r="B128" s="41"/>
      <c r="C128" s="247" t="s">
        <v>154</v>
      </c>
      <c r="D128" s="247" t="s">
        <v>249</v>
      </c>
      <c r="E128" s="248" t="s">
        <v>931</v>
      </c>
      <c r="F128" s="249" t="s">
        <v>932</v>
      </c>
      <c r="G128" s="250" t="s">
        <v>137</v>
      </c>
      <c r="H128" s="251">
        <v>5</v>
      </c>
      <c r="I128" s="252"/>
      <c r="J128" s="253">
        <f>ROUND(I128*H128,2)</f>
        <v>0</v>
      </c>
      <c r="K128" s="249" t="s">
        <v>138</v>
      </c>
      <c r="L128" s="254"/>
      <c r="M128" s="255" t="s">
        <v>28</v>
      </c>
      <c r="N128" s="256" t="s">
        <v>45</v>
      </c>
      <c r="O128" s="86"/>
      <c r="P128" s="215">
        <f>O128*H128</f>
        <v>0</v>
      </c>
      <c r="Q128" s="215">
        <v>0.00050000000000000001</v>
      </c>
      <c r="R128" s="215">
        <f>Q128*H128</f>
        <v>0.0025000000000000001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140</v>
      </c>
      <c r="AT128" s="217" t="s">
        <v>249</v>
      </c>
      <c r="AU128" s="217" t="s">
        <v>84</v>
      </c>
      <c r="AY128" s="19" t="s">
        <v>132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139</v>
      </c>
      <c r="BM128" s="217" t="s">
        <v>933</v>
      </c>
    </row>
    <row r="129" s="2" customFormat="1" ht="24.15" customHeight="1">
      <c r="A129" s="40"/>
      <c r="B129" s="41"/>
      <c r="C129" s="206" t="s">
        <v>8</v>
      </c>
      <c r="D129" s="206" t="s">
        <v>134</v>
      </c>
      <c r="E129" s="207" t="s">
        <v>934</v>
      </c>
      <c r="F129" s="208" t="s">
        <v>935</v>
      </c>
      <c r="G129" s="209" t="s">
        <v>137</v>
      </c>
      <c r="H129" s="210">
        <v>25</v>
      </c>
      <c r="I129" s="211"/>
      <c r="J129" s="212">
        <f>ROUND(I129*H129,2)</f>
        <v>0</v>
      </c>
      <c r="K129" s="208" t="s">
        <v>138</v>
      </c>
      <c r="L129" s="46"/>
      <c r="M129" s="213" t="s">
        <v>28</v>
      </c>
      <c r="N129" s="214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139</v>
      </c>
      <c r="AT129" s="217" t="s">
        <v>134</v>
      </c>
      <c r="AU129" s="217" t="s">
        <v>84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936</v>
      </c>
    </row>
    <row r="130" s="2" customFormat="1">
      <c r="A130" s="40"/>
      <c r="B130" s="41"/>
      <c r="C130" s="42"/>
      <c r="D130" s="219" t="s">
        <v>141</v>
      </c>
      <c r="E130" s="42"/>
      <c r="F130" s="220" t="s">
        <v>937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84</v>
      </c>
    </row>
    <row r="131" s="2" customFormat="1" ht="21.75" customHeight="1">
      <c r="A131" s="40"/>
      <c r="B131" s="41"/>
      <c r="C131" s="247" t="s">
        <v>212</v>
      </c>
      <c r="D131" s="247" t="s">
        <v>249</v>
      </c>
      <c r="E131" s="248" t="s">
        <v>938</v>
      </c>
      <c r="F131" s="249" t="s">
        <v>939</v>
      </c>
      <c r="G131" s="250" t="s">
        <v>137</v>
      </c>
      <c r="H131" s="251">
        <v>21</v>
      </c>
      <c r="I131" s="252"/>
      <c r="J131" s="253">
        <f>ROUND(I131*H131,2)</f>
        <v>0</v>
      </c>
      <c r="K131" s="249" t="s">
        <v>138</v>
      </c>
      <c r="L131" s="254"/>
      <c r="M131" s="255" t="s">
        <v>28</v>
      </c>
      <c r="N131" s="256" t="s">
        <v>45</v>
      </c>
      <c r="O131" s="86"/>
      <c r="P131" s="215">
        <f>O131*H131</f>
        <v>0</v>
      </c>
      <c r="Q131" s="215">
        <v>0.00125</v>
      </c>
      <c r="R131" s="215">
        <f>Q131*H131</f>
        <v>0.026249999999999999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140</v>
      </c>
      <c r="AT131" s="217" t="s">
        <v>249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940</v>
      </c>
    </row>
    <row r="132" s="2" customFormat="1" ht="16.5" customHeight="1">
      <c r="A132" s="40"/>
      <c r="B132" s="41"/>
      <c r="C132" s="247" t="s">
        <v>218</v>
      </c>
      <c r="D132" s="247" t="s">
        <v>249</v>
      </c>
      <c r="E132" s="248" t="s">
        <v>941</v>
      </c>
      <c r="F132" s="249" t="s">
        <v>942</v>
      </c>
      <c r="G132" s="250" t="s">
        <v>137</v>
      </c>
      <c r="H132" s="251">
        <v>4</v>
      </c>
      <c r="I132" s="252"/>
      <c r="J132" s="253">
        <f>ROUND(I132*H132,2)</f>
        <v>0</v>
      </c>
      <c r="K132" s="249" t="s">
        <v>138</v>
      </c>
      <c r="L132" s="254"/>
      <c r="M132" s="255" t="s">
        <v>28</v>
      </c>
      <c r="N132" s="256" t="s">
        <v>45</v>
      </c>
      <c r="O132" s="86"/>
      <c r="P132" s="215">
        <f>O132*H132</f>
        <v>0</v>
      </c>
      <c r="Q132" s="215">
        <v>0.00089999999999999998</v>
      </c>
      <c r="R132" s="215">
        <f>Q132*H132</f>
        <v>0.0035999999999999999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140</v>
      </c>
      <c r="AT132" s="217" t="s">
        <v>249</v>
      </c>
      <c r="AU132" s="217" t="s">
        <v>84</v>
      </c>
      <c r="AY132" s="19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139</v>
      </c>
      <c r="BM132" s="217" t="s">
        <v>943</v>
      </c>
    </row>
    <row r="133" s="2" customFormat="1" ht="24.15" customHeight="1">
      <c r="A133" s="40"/>
      <c r="B133" s="41"/>
      <c r="C133" s="206" t="s">
        <v>159</v>
      </c>
      <c r="D133" s="206" t="s">
        <v>134</v>
      </c>
      <c r="E133" s="207" t="s">
        <v>944</v>
      </c>
      <c r="F133" s="208" t="s">
        <v>945</v>
      </c>
      <c r="G133" s="209" t="s">
        <v>137</v>
      </c>
      <c r="H133" s="210">
        <v>5</v>
      </c>
      <c r="I133" s="211"/>
      <c r="J133" s="212">
        <f>ROUND(I133*H133,2)</f>
        <v>0</v>
      </c>
      <c r="K133" s="208" t="s">
        <v>138</v>
      </c>
      <c r="L133" s="46"/>
      <c r="M133" s="213" t="s">
        <v>28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139</v>
      </c>
      <c r="AT133" s="217" t="s">
        <v>134</v>
      </c>
      <c r="AU133" s="217" t="s">
        <v>84</v>
      </c>
      <c r="AY133" s="19" t="s">
        <v>132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139</v>
      </c>
      <c r="BM133" s="217" t="s">
        <v>267</v>
      </c>
    </row>
    <row r="134" s="2" customFormat="1">
      <c r="A134" s="40"/>
      <c r="B134" s="41"/>
      <c r="C134" s="42"/>
      <c r="D134" s="219" t="s">
        <v>141</v>
      </c>
      <c r="E134" s="42"/>
      <c r="F134" s="220" t="s">
        <v>946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141</v>
      </c>
      <c r="AU134" s="19" t="s">
        <v>84</v>
      </c>
    </row>
    <row r="135" s="2" customFormat="1" ht="24.15" customHeight="1">
      <c r="A135" s="40"/>
      <c r="B135" s="41"/>
      <c r="C135" s="206" t="s">
        <v>228</v>
      </c>
      <c r="D135" s="206" t="s">
        <v>134</v>
      </c>
      <c r="E135" s="207" t="s">
        <v>947</v>
      </c>
      <c r="F135" s="208" t="s">
        <v>948</v>
      </c>
      <c r="G135" s="209" t="s">
        <v>137</v>
      </c>
      <c r="H135" s="210">
        <v>5</v>
      </c>
      <c r="I135" s="211"/>
      <c r="J135" s="212">
        <f>ROUND(I135*H135,2)</f>
        <v>0</v>
      </c>
      <c r="K135" s="208" t="s">
        <v>138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84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279</v>
      </c>
    </row>
    <row r="136" s="2" customFormat="1">
      <c r="A136" s="40"/>
      <c r="B136" s="41"/>
      <c r="C136" s="42"/>
      <c r="D136" s="219" t="s">
        <v>141</v>
      </c>
      <c r="E136" s="42"/>
      <c r="F136" s="220" t="s">
        <v>949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141</v>
      </c>
      <c r="AU136" s="19" t="s">
        <v>84</v>
      </c>
    </row>
    <row r="137" s="2" customFormat="1" ht="24.15" customHeight="1">
      <c r="A137" s="40"/>
      <c r="B137" s="41"/>
      <c r="C137" s="206" t="s">
        <v>233</v>
      </c>
      <c r="D137" s="206" t="s">
        <v>134</v>
      </c>
      <c r="E137" s="207" t="s">
        <v>950</v>
      </c>
      <c r="F137" s="208" t="s">
        <v>951</v>
      </c>
      <c r="G137" s="209" t="s">
        <v>202</v>
      </c>
      <c r="H137" s="210">
        <v>18</v>
      </c>
      <c r="I137" s="211"/>
      <c r="J137" s="212">
        <f>ROUND(I137*H137,2)</f>
        <v>0</v>
      </c>
      <c r="K137" s="208" t="s">
        <v>138</v>
      </c>
      <c r="L137" s="46"/>
      <c r="M137" s="213" t="s">
        <v>28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139</v>
      </c>
      <c r="AT137" s="217" t="s">
        <v>134</v>
      </c>
      <c r="AU137" s="217" t="s">
        <v>84</v>
      </c>
      <c r="AY137" s="19" t="s">
        <v>132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139</v>
      </c>
      <c r="BM137" s="217" t="s">
        <v>291</v>
      </c>
    </row>
    <row r="138" s="2" customFormat="1">
      <c r="A138" s="40"/>
      <c r="B138" s="41"/>
      <c r="C138" s="42"/>
      <c r="D138" s="219" t="s">
        <v>141</v>
      </c>
      <c r="E138" s="42"/>
      <c r="F138" s="220" t="s">
        <v>952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141</v>
      </c>
      <c r="AU138" s="19" t="s">
        <v>84</v>
      </c>
    </row>
    <row r="139" s="2" customFormat="1" ht="16.5" customHeight="1">
      <c r="A139" s="40"/>
      <c r="B139" s="41"/>
      <c r="C139" s="247" t="s">
        <v>7</v>
      </c>
      <c r="D139" s="247" t="s">
        <v>249</v>
      </c>
      <c r="E139" s="248" t="s">
        <v>953</v>
      </c>
      <c r="F139" s="249" t="s">
        <v>954</v>
      </c>
      <c r="G139" s="250" t="s">
        <v>137</v>
      </c>
      <c r="H139" s="251">
        <v>60</v>
      </c>
      <c r="I139" s="252"/>
      <c r="J139" s="253">
        <f>ROUND(I139*H139,2)</f>
        <v>0</v>
      </c>
      <c r="K139" s="249" t="s">
        <v>138</v>
      </c>
      <c r="L139" s="254"/>
      <c r="M139" s="255" t="s">
        <v>28</v>
      </c>
      <c r="N139" s="256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140</v>
      </c>
      <c r="AT139" s="217" t="s">
        <v>249</v>
      </c>
      <c r="AU139" s="217" t="s">
        <v>84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299</v>
      </c>
    </row>
    <row r="140" s="2" customFormat="1" ht="16.5" customHeight="1">
      <c r="A140" s="40"/>
      <c r="B140" s="41"/>
      <c r="C140" s="247" t="s">
        <v>164</v>
      </c>
      <c r="D140" s="247" t="s">
        <v>249</v>
      </c>
      <c r="E140" s="248" t="s">
        <v>955</v>
      </c>
      <c r="F140" s="249" t="s">
        <v>956</v>
      </c>
      <c r="G140" s="250" t="s">
        <v>137</v>
      </c>
      <c r="H140" s="251">
        <v>6</v>
      </c>
      <c r="I140" s="252"/>
      <c r="J140" s="253">
        <f>ROUND(I140*H140,2)</f>
        <v>0</v>
      </c>
      <c r="K140" s="249" t="s">
        <v>138</v>
      </c>
      <c r="L140" s="254"/>
      <c r="M140" s="255" t="s">
        <v>28</v>
      </c>
      <c r="N140" s="256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140</v>
      </c>
      <c r="AT140" s="217" t="s">
        <v>249</v>
      </c>
      <c r="AU140" s="217" t="s">
        <v>84</v>
      </c>
      <c r="AY140" s="19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139</v>
      </c>
      <c r="BM140" s="217" t="s">
        <v>312</v>
      </c>
    </row>
    <row r="141" s="2" customFormat="1" ht="16.5" customHeight="1">
      <c r="A141" s="40"/>
      <c r="B141" s="41"/>
      <c r="C141" s="247" t="s">
        <v>248</v>
      </c>
      <c r="D141" s="247" t="s">
        <v>249</v>
      </c>
      <c r="E141" s="248" t="s">
        <v>957</v>
      </c>
      <c r="F141" s="249" t="s">
        <v>958</v>
      </c>
      <c r="G141" s="250" t="s">
        <v>137</v>
      </c>
      <c r="H141" s="251">
        <v>6</v>
      </c>
      <c r="I141" s="252"/>
      <c r="J141" s="253">
        <f>ROUND(I141*H141,2)</f>
        <v>0</v>
      </c>
      <c r="K141" s="249" t="s">
        <v>138</v>
      </c>
      <c r="L141" s="254"/>
      <c r="M141" s="255" t="s">
        <v>28</v>
      </c>
      <c r="N141" s="256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140</v>
      </c>
      <c r="AT141" s="217" t="s">
        <v>249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323</v>
      </c>
    </row>
    <row r="142" s="12" customFormat="1" ht="22.8" customHeight="1">
      <c r="A142" s="12"/>
      <c r="B142" s="190"/>
      <c r="C142" s="191"/>
      <c r="D142" s="192" t="s">
        <v>73</v>
      </c>
      <c r="E142" s="204" t="s">
        <v>176</v>
      </c>
      <c r="F142" s="204" t="s">
        <v>462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SUM(P143:P151)</f>
        <v>0</v>
      </c>
      <c r="Q142" s="198"/>
      <c r="R142" s="199">
        <f>SUM(R143:R151)</f>
        <v>0</v>
      </c>
      <c r="S142" s="198"/>
      <c r="T142" s="200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82</v>
      </c>
      <c r="AT142" s="202" t="s">
        <v>73</v>
      </c>
      <c r="AU142" s="202" t="s">
        <v>82</v>
      </c>
      <c r="AY142" s="201" t="s">
        <v>132</v>
      </c>
      <c r="BK142" s="203">
        <f>SUM(BK143:BK151)</f>
        <v>0</v>
      </c>
    </row>
    <row r="143" s="2" customFormat="1" ht="16.5" customHeight="1">
      <c r="A143" s="40"/>
      <c r="B143" s="41"/>
      <c r="C143" s="206" t="s">
        <v>255</v>
      </c>
      <c r="D143" s="206" t="s">
        <v>134</v>
      </c>
      <c r="E143" s="207" t="s">
        <v>959</v>
      </c>
      <c r="F143" s="208" t="s">
        <v>960</v>
      </c>
      <c r="G143" s="209" t="s">
        <v>192</v>
      </c>
      <c r="H143" s="210">
        <v>36</v>
      </c>
      <c r="I143" s="211"/>
      <c r="J143" s="212">
        <f>ROUND(I143*H143,2)</f>
        <v>0</v>
      </c>
      <c r="K143" s="208" t="s">
        <v>138</v>
      </c>
      <c r="L143" s="46"/>
      <c r="M143" s="213" t="s">
        <v>28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139</v>
      </c>
      <c r="AT143" s="217" t="s">
        <v>134</v>
      </c>
      <c r="AU143" s="217" t="s">
        <v>84</v>
      </c>
      <c r="AY143" s="19" t="s">
        <v>132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139</v>
      </c>
      <c r="BM143" s="217" t="s">
        <v>170</v>
      </c>
    </row>
    <row r="144" s="2" customFormat="1">
      <c r="A144" s="40"/>
      <c r="B144" s="41"/>
      <c r="C144" s="42"/>
      <c r="D144" s="219" t="s">
        <v>141</v>
      </c>
      <c r="E144" s="42"/>
      <c r="F144" s="220" t="s">
        <v>961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141</v>
      </c>
      <c r="AU144" s="19" t="s">
        <v>84</v>
      </c>
    </row>
    <row r="145" s="2" customFormat="1" ht="16.5" customHeight="1">
      <c r="A145" s="40"/>
      <c r="B145" s="41"/>
      <c r="C145" s="247" t="s">
        <v>260</v>
      </c>
      <c r="D145" s="247" t="s">
        <v>249</v>
      </c>
      <c r="E145" s="248" t="s">
        <v>962</v>
      </c>
      <c r="F145" s="249" t="s">
        <v>963</v>
      </c>
      <c r="G145" s="250" t="s">
        <v>192</v>
      </c>
      <c r="H145" s="251">
        <v>35</v>
      </c>
      <c r="I145" s="252"/>
      <c r="J145" s="253">
        <f>ROUND(I145*H145,2)</f>
        <v>0</v>
      </c>
      <c r="K145" s="249" t="s">
        <v>138</v>
      </c>
      <c r="L145" s="254"/>
      <c r="M145" s="255" t="s">
        <v>28</v>
      </c>
      <c r="N145" s="256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140</v>
      </c>
      <c r="AT145" s="217" t="s">
        <v>249</v>
      </c>
      <c r="AU145" s="217" t="s">
        <v>84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174</v>
      </c>
    </row>
    <row r="146" s="13" customFormat="1">
      <c r="A146" s="13"/>
      <c r="B146" s="224"/>
      <c r="C146" s="225"/>
      <c r="D146" s="226" t="s">
        <v>209</v>
      </c>
      <c r="E146" s="227" t="s">
        <v>28</v>
      </c>
      <c r="F146" s="228" t="s">
        <v>964</v>
      </c>
      <c r="G146" s="225"/>
      <c r="H146" s="229">
        <v>35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209</v>
      </c>
      <c r="AU146" s="235" t="s">
        <v>84</v>
      </c>
      <c r="AV146" s="13" t="s">
        <v>84</v>
      </c>
      <c r="AW146" s="13" t="s">
        <v>35</v>
      </c>
      <c r="AX146" s="13" t="s">
        <v>74</v>
      </c>
      <c r="AY146" s="235" t="s">
        <v>132</v>
      </c>
    </row>
    <row r="147" s="14" customFormat="1">
      <c r="A147" s="14"/>
      <c r="B147" s="236"/>
      <c r="C147" s="237"/>
      <c r="D147" s="226" t="s">
        <v>209</v>
      </c>
      <c r="E147" s="238" t="s">
        <v>28</v>
      </c>
      <c r="F147" s="239" t="s">
        <v>211</v>
      </c>
      <c r="G147" s="237"/>
      <c r="H147" s="240">
        <v>35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209</v>
      </c>
      <c r="AU147" s="246" t="s">
        <v>84</v>
      </c>
      <c r="AV147" s="14" t="s">
        <v>139</v>
      </c>
      <c r="AW147" s="14" t="s">
        <v>35</v>
      </c>
      <c r="AX147" s="14" t="s">
        <v>82</v>
      </c>
      <c r="AY147" s="246" t="s">
        <v>132</v>
      </c>
    </row>
    <row r="148" s="2" customFormat="1" ht="16.5" customHeight="1">
      <c r="A148" s="40"/>
      <c r="B148" s="41"/>
      <c r="C148" s="247" t="s">
        <v>267</v>
      </c>
      <c r="D148" s="247" t="s">
        <v>249</v>
      </c>
      <c r="E148" s="248" t="s">
        <v>965</v>
      </c>
      <c r="F148" s="249" t="s">
        <v>966</v>
      </c>
      <c r="G148" s="250" t="s">
        <v>137</v>
      </c>
      <c r="H148" s="251">
        <v>1</v>
      </c>
      <c r="I148" s="252"/>
      <c r="J148" s="253">
        <f>ROUND(I148*H148,2)</f>
        <v>0</v>
      </c>
      <c r="K148" s="249" t="s">
        <v>138</v>
      </c>
      <c r="L148" s="254"/>
      <c r="M148" s="255" t="s">
        <v>28</v>
      </c>
      <c r="N148" s="256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140</v>
      </c>
      <c r="AT148" s="217" t="s">
        <v>249</v>
      </c>
      <c r="AU148" s="217" t="s">
        <v>84</v>
      </c>
      <c r="AY148" s="19" t="s">
        <v>132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139</v>
      </c>
      <c r="BM148" s="217" t="s">
        <v>179</v>
      </c>
    </row>
    <row r="149" s="2" customFormat="1" ht="16.5" customHeight="1">
      <c r="A149" s="40"/>
      <c r="B149" s="41"/>
      <c r="C149" s="247" t="s">
        <v>273</v>
      </c>
      <c r="D149" s="247" t="s">
        <v>249</v>
      </c>
      <c r="E149" s="248" t="s">
        <v>967</v>
      </c>
      <c r="F149" s="249" t="s">
        <v>968</v>
      </c>
      <c r="G149" s="250" t="s">
        <v>192</v>
      </c>
      <c r="H149" s="251">
        <v>9</v>
      </c>
      <c r="I149" s="252"/>
      <c r="J149" s="253">
        <f>ROUND(I149*H149,2)</f>
        <v>0</v>
      </c>
      <c r="K149" s="249" t="s">
        <v>138</v>
      </c>
      <c r="L149" s="254"/>
      <c r="M149" s="255" t="s">
        <v>28</v>
      </c>
      <c r="N149" s="256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140</v>
      </c>
      <c r="AT149" s="217" t="s">
        <v>249</v>
      </c>
      <c r="AU149" s="217" t="s">
        <v>84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183</v>
      </c>
    </row>
    <row r="150" s="2" customFormat="1" ht="16.5" customHeight="1">
      <c r="A150" s="40"/>
      <c r="B150" s="41"/>
      <c r="C150" s="247" t="s">
        <v>279</v>
      </c>
      <c r="D150" s="247" t="s">
        <v>249</v>
      </c>
      <c r="E150" s="248" t="s">
        <v>969</v>
      </c>
      <c r="F150" s="249" t="s">
        <v>970</v>
      </c>
      <c r="G150" s="250" t="s">
        <v>192</v>
      </c>
      <c r="H150" s="251">
        <v>23</v>
      </c>
      <c r="I150" s="252"/>
      <c r="J150" s="253">
        <f>ROUND(I150*H150,2)</f>
        <v>0</v>
      </c>
      <c r="K150" s="249" t="s">
        <v>138</v>
      </c>
      <c r="L150" s="254"/>
      <c r="M150" s="255" t="s">
        <v>28</v>
      </c>
      <c r="N150" s="256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140</v>
      </c>
      <c r="AT150" s="217" t="s">
        <v>249</v>
      </c>
      <c r="AU150" s="217" t="s">
        <v>84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188</v>
      </c>
    </row>
    <row r="151" s="2" customFormat="1" ht="16.5" customHeight="1">
      <c r="A151" s="40"/>
      <c r="B151" s="41"/>
      <c r="C151" s="247" t="s">
        <v>286</v>
      </c>
      <c r="D151" s="247" t="s">
        <v>249</v>
      </c>
      <c r="E151" s="248" t="s">
        <v>971</v>
      </c>
      <c r="F151" s="249" t="s">
        <v>972</v>
      </c>
      <c r="G151" s="250" t="s">
        <v>192</v>
      </c>
      <c r="H151" s="251">
        <v>4</v>
      </c>
      <c r="I151" s="252"/>
      <c r="J151" s="253">
        <f>ROUND(I151*H151,2)</f>
        <v>0</v>
      </c>
      <c r="K151" s="249" t="s">
        <v>138</v>
      </c>
      <c r="L151" s="254"/>
      <c r="M151" s="255" t="s">
        <v>28</v>
      </c>
      <c r="N151" s="256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249</v>
      </c>
      <c r="AU151" s="217" t="s">
        <v>84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193</v>
      </c>
    </row>
    <row r="152" s="12" customFormat="1" ht="22.8" customHeight="1">
      <c r="A152" s="12"/>
      <c r="B152" s="190"/>
      <c r="C152" s="191"/>
      <c r="D152" s="192" t="s">
        <v>73</v>
      </c>
      <c r="E152" s="204" t="s">
        <v>542</v>
      </c>
      <c r="F152" s="204" t="s">
        <v>543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SUM(P153:P160)</f>
        <v>0</v>
      </c>
      <c r="Q152" s="198"/>
      <c r="R152" s="199">
        <f>SUM(R153:R160)</f>
        <v>0</v>
      </c>
      <c r="S152" s="198"/>
      <c r="T152" s="200">
        <f>SUM(T153:T160)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82</v>
      </c>
      <c r="AT152" s="202" t="s">
        <v>73</v>
      </c>
      <c r="AU152" s="202" t="s">
        <v>82</v>
      </c>
      <c r="AY152" s="201" t="s">
        <v>132</v>
      </c>
      <c r="BK152" s="203">
        <f>SUM(BK153:BK160)</f>
        <v>0</v>
      </c>
    </row>
    <row r="153" s="2" customFormat="1" ht="24.15" customHeight="1">
      <c r="A153" s="40"/>
      <c r="B153" s="41"/>
      <c r="C153" s="206" t="s">
        <v>291</v>
      </c>
      <c r="D153" s="206" t="s">
        <v>134</v>
      </c>
      <c r="E153" s="207" t="s">
        <v>973</v>
      </c>
      <c r="F153" s="208" t="s">
        <v>974</v>
      </c>
      <c r="G153" s="209" t="s">
        <v>240</v>
      </c>
      <c r="H153" s="210">
        <v>1.625</v>
      </c>
      <c r="I153" s="211"/>
      <c r="J153" s="212">
        <f>ROUND(I153*H153,2)</f>
        <v>0</v>
      </c>
      <c r="K153" s="208" t="s">
        <v>138</v>
      </c>
      <c r="L153" s="46"/>
      <c r="M153" s="213" t="s">
        <v>28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139</v>
      </c>
      <c r="AT153" s="217" t="s">
        <v>134</v>
      </c>
      <c r="AU153" s="217" t="s">
        <v>84</v>
      </c>
      <c r="AY153" s="19" t="s">
        <v>132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139</v>
      </c>
      <c r="BM153" s="217" t="s">
        <v>198</v>
      </c>
    </row>
    <row r="154" s="2" customFormat="1">
      <c r="A154" s="40"/>
      <c r="B154" s="41"/>
      <c r="C154" s="42"/>
      <c r="D154" s="219" t="s">
        <v>141</v>
      </c>
      <c r="E154" s="42"/>
      <c r="F154" s="220" t="s">
        <v>975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141</v>
      </c>
      <c r="AU154" s="19" t="s">
        <v>84</v>
      </c>
    </row>
    <row r="155" s="2" customFormat="1" ht="24.15" customHeight="1">
      <c r="A155" s="40"/>
      <c r="B155" s="41"/>
      <c r="C155" s="206" t="s">
        <v>295</v>
      </c>
      <c r="D155" s="206" t="s">
        <v>134</v>
      </c>
      <c r="E155" s="207" t="s">
        <v>976</v>
      </c>
      <c r="F155" s="208" t="s">
        <v>977</v>
      </c>
      <c r="G155" s="209" t="s">
        <v>240</v>
      </c>
      <c r="H155" s="210">
        <v>17.875</v>
      </c>
      <c r="I155" s="211"/>
      <c r="J155" s="212">
        <f>ROUND(I155*H155,2)</f>
        <v>0</v>
      </c>
      <c r="K155" s="208" t="s">
        <v>138</v>
      </c>
      <c r="L155" s="46"/>
      <c r="M155" s="213" t="s">
        <v>28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139</v>
      </c>
      <c r="AT155" s="217" t="s">
        <v>134</v>
      </c>
      <c r="AU155" s="217" t="s">
        <v>84</v>
      </c>
      <c r="AY155" s="19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139</v>
      </c>
      <c r="BM155" s="217" t="s">
        <v>203</v>
      </c>
    </row>
    <row r="156" s="2" customFormat="1">
      <c r="A156" s="40"/>
      <c r="B156" s="41"/>
      <c r="C156" s="42"/>
      <c r="D156" s="219" t="s">
        <v>141</v>
      </c>
      <c r="E156" s="42"/>
      <c r="F156" s="220" t="s">
        <v>978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141</v>
      </c>
      <c r="AU156" s="19" t="s">
        <v>84</v>
      </c>
    </row>
    <row r="157" s="13" customFormat="1">
      <c r="A157" s="13"/>
      <c r="B157" s="224"/>
      <c r="C157" s="225"/>
      <c r="D157" s="226" t="s">
        <v>209</v>
      </c>
      <c r="E157" s="227" t="s">
        <v>28</v>
      </c>
      <c r="F157" s="228" t="s">
        <v>979</v>
      </c>
      <c r="G157" s="225"/>
      <c r="H157" s="229">
        <v>17.875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209</v>
      </c>
      <c r="AU157" s="235" t="s">
        <v>84</v>
      </c>
      <c r="AV157" s="13" t="s">
        <v>84</v>
      </c>
      <c r="AW157" s="13" t="s">
        <v>35</v>
      </c>
      <c r="AX157" s="13" t="s">
        <v>74</v>
      </c>
      <c r="AY157" s="235" t="s">
        <v>132</v>
      </c>
    </row>
    <row r="158" s="14" customFormat="1">
      <c r="A158" s="14"/>
      <c r="B158" s="236"/>
      <c r="C158" s="237"/>
      <c r="D158" s="226" t="s">
        <v>209</v>
      </c>
      <c r="E158" s="238" t="s">
        <v>28</v>
      </c>
      <c r="F158" s="239" t="s">
        <v>211</v>
      </c>
      <c r="G158" s="237"/>
      <c r="H158" s="240">
        <v>17.875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209</v>
      </c>
      <c r="AU158" s="246" t="s">
        <v>84</v>
      </c>
      <c r="AV158" s="14" t="s">
        <v>139</v>
      </c>
      <c r="AW158" s="14" t="s">
        <v>35</v>
      </c>
      <c r="AX158" s="14" t="s">
        <v>82</v>
      </c>
      <c r="AY158" s="246" t="s">
        <v>132</v>
      </c>
    </row>
    <row r="159" s="2" customFormat="1" ht="24.15" customHeight="1">
      <c r="A159" s="40"/>
      <c r="B159" s="41"/>
      <c r="C159" s="206" t="s">
        <v>299</v>
      </c>
      <c r="D159" s="206" t="s">
        <v>134</v>
      </c>
      <c r="E159" s="207" t="s">
        <v>980</v>
      </c>
      <c r="F159" s="208" t="s">
        <v>981</v>
      </c>
      <c r="G159" s="209" t="s">
        <v>240</v>
      </c>
      <c r="H159" s="210">
        <v>1.625</v>
      </c>
      <c r="I159" s="211"/>
      <c r="J159" s="212">
        <f>ROUND(I159*H159,2)</f>
        <v>0</v>
      </c>
      <c r="K159" s="208" t="s">
        <v>138</v>
      </c>
      <c r="L159" s="46"/>
      <c r="M159" s="213" t="s">
        <v>28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139</v>
      </c>
      <c r="AT159" s="217" t="s">
        <v>134</v>
      </c>
      <c r="AU159" s="217" t="s">
        <v>84</v>
      </c>
      <c r="AY159" s="19" t="s">
        <v>132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139</v>
      </c>
      <c r="BM159" s="217" t="s">
        <v>207</v>
      </c>
    </row>
    <row r="160" s="2" customFormat="1">
      <c r="A160" s="40"/>
      <c r="B160" s="41"/>
      <c r="C160" s="42"/>
      <c r="D160" s="219" t="s">
        <v>141</v>
      </c>
      <c r="E160" s="42"/>
      <c r="F160" s="220" t="s">
        <v>982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141</v>
      </c>
      <c r="AU160" s="19" t="s">
        <v>84</v>
      </c>
    </row>
    <row r="161" s="12" customFormat="1" ht="22.8" customHeight="1">
      <c r="A161" s="12"/>
      <c r="B161" s="190"/>
      <c r="C161" s="191"/>
      <c r="D161" s="192" t="s">
        <v>73</v>
      </c>
      <c r="E161" s="204" t="s">
        <v>563</v>
      </c>
      <c r="F161" s="204" t="s">
        <v>564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SUM(P162:P163)</f>
        <v>0</v>
      </c>
      <c r="Q161" s="198"/>
      <c r="R161" s="199">
        <f>SUM(R162:R163)</f>
        <v>0</v>
      </c>
      <c r="S161" s="198"/>
      <c r="T161" s="200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82</v>
      </c>
      <c r="AT161" s="202" t="s">
        <v>73</v>
      </c>
      <c r="AU161" s="202" t="s">
        <v>82</v>
      </c>
      <c r="AY161" s="201" t="s">
        <v>132</v>
      </c>
      <c r="BK161" s="203">
        <f>SUM(BK162:BK163)</f>
        <v>0</v>
      </c>
    </row>
    <row r="162" s="2" customFormat="1" ht="24.15" customHeight="1">
      <c r="A162" s="40"/>
      <c r="B162" s="41"/>
      <c r="C162" s="206" t="s">
        <v>304</v>
      </c>
      <c r="D162" s="206" t="s">
        <v>134</v>
      </c>
      <c r="E162" s="207" t="s">
        <v>983</v>
      </c>
      <c r="F162" s="208" t="s">
        <v>984</v>
      </c>
      <c r="G162" s="209" t="s">
        <v>240</v>
      </c>
      <c r="H162" s="210">
        <v>130.309</v>
      </c>
      <c r="I162" s="211"/>
      <c r="J162" s="212">
        <f>ROUND(I162*H162,2)</f>
        <v>0</v>
      </c>
      <c r="K162" s="208" t="s">
        <v>138</v>
      </c>
      <c r="L162" s="46"/>
      <c r="M162" s="213" t="s">
        <v>28</v>
      </c>
      <c r="N162" s="214" t="s">
        <v>45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139</v>
      </c>
      <c r="AT162" s="217" t="s">
        <v>134</v>
      </c>
      <c r="AU162" s="217" t="s">
        <v>84</v>
      </c>
      <c r="AY162" s="19" t="s">
        <v>132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139</v>
      </c>
      <c r="BM162" s="217" t="s">
        <v>985</v>
      </c>
    </row>
    <row r="163" s="2" customFormat="1">
      <c r="A163" s="40"/>
      <c r="B163" s="41"/>
      <c r="C163" s="42"/>
      <c r="D163" s="219" t="s">
        <v>141</v>
      </c>
      <c r="E163" s="42"/>
      <c r="F163" s="220" t="s">
        <v>986</v>
      </c>
      <c r="G163" s="42"/>
      <c r="H163" s="42"/>
      <c r="I163" s="221"/>
      <c r="J163" s="42"/>
      <c r="K163" s="42"/>
      <c r="L163" s="46"/>
      <c r="M163" s="272"/>
      <c r="N163" s="273"/>
      <c r="O163" s="274"/>
      <c r="P163" s="274"/>
      <c r="Q163" s="274"/>
      <c r="R163" s="274"/>
      <c r="S163" s="274"/>
      <c r="T163" s="2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84</v>
      </c>
    </row>
    <row r="164" s="2" customFormat="1" ht="6.96" customHeight="1">
      <c r="A164" s="40"/>
      <c r="B164" s="61"/>
      <c r="C164" s="62"/>
      <c r="D164" s="62"/>
      <c r="E164" s="62"/>
      <c r="F164" s="62"/>
      <c r="G164" s="62"/>
      <c r="H164" s="62"/>
      <c r="I164" s="62"/>
      <c r="J164" s="62"/>
      <c r="K164" s="62"/>
      <c r="L164" s="46"/>
      <c r="M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</row>
  </sheetData>
  <sheetProtection sheet="1" autoFilter="0" formatColumns="0" formatRows="0" objects="1" scenarios="1" spinCount="100000" saltValue="xMnJCMVvG0bubAaNZHO/nY7HuSDnke9OFNHAUZObwKt3hS/RrT2sSSeHSLDZewxRjs+JJYydmMMMtJP50iBm+A==" hashValue="e2Rak6BYptsswhDzqaWPBp5SRdLItfzwx6BCXDgGur0PIEncUxipsP8Ufo3MuM+UQfJvBxs7P0fIWXymNOnURg==" algorithmName="SHA-512" password="CC35"/>
  <autoFilter ref="C86:K16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31151203"/>
    <hyperlink ref="F93" r:id="rId2" display="https://podminky.urs.cz/item/CS_URS_2025_02/132154104"/>
    <hyperlink ref="F95" r:id="rId3" display="https://podminky.urs.cz/item/CS_URS_2025_02/162751117"/>
    <hyperlink ref="F99" r:id="rId4" display="https://podminky.urs.cz/item/CS_URS_2025_02/162751119"/>
    <hyperlink ref="F103" r:id="rId5" display="https://podminky.urs.cz/item/CS_URS_2025_02/171201201"/>
    <hyperlink ref="F107" r:id="rId6" display="https://podminky.urs.cz/item/CS_URS_2025_02/171201231"/>
    <hyperlink ref="F110" r:id="rId7" display="https://podminky.urs.cz/item/CS_URS_2025_02/175151101"/>
    <hyperlink ref="F116" r:id="rId8" display="https://podminky.urs.cz/item/CS_URS_2025_02/212752111"/>
    <hyperlink ref="F118" r:id="rId9" display="https://podminky.urs.cz/item/CS_URS_2025_02/212752113"/>
    <hyperlink ref="F121" r:id="rId10" display="https://podminky.urs.cz/item/CS_URS_2025_02/359901111"/>
    <hyperlink ref="F125" r:id="rId11" display="https://podminky.urs.cz/item/CS_URS_2025_02/830361811"/>
    <hyperlink ref="F127" r:id="rId12" display="https://podminky.urs.cz/item/CS_URS_2025_02/877260330"/>
    <hyperlink ref="F130" r:id="rId13" display="https://podminky.urs.cz/item/CS_URS_2025_02/877350330"/>
    <hyperlink ref="F134" r:id="rId14" display="https://podminky.urs.cz/item/CS_URS_2025_02/895270101"/>
    <hyperlink ref="F136" r:id="rId15" display="https://podminky.urs.cz/item/CS_URS_2025_02/895270151"/>
    <hyperlink ref="F138" r:id="rId16" display="https://podminky.urs.cz/item/CS_URS_2025_02/897171112"/>
    <hyperlink ref="F144" r:id="rId17" display="https://podminky.urs.cz/item/CS_URS_2025_02/935113111"/>
    <hyperlink ref="F154" r:id="rId18" display="https://podminky.urs.cz/item/CS_URS_2025_02/997221561"/>
    <hyperlink ref="F156" r:id="rId19" display="https://podminky.urs.cz/item/CS_URS_2025_02/997221569"/>
    <hyperlink ref="F160" r:id="rId20" display="https://podminky.urs.cz/item/CS_URS_2025_02/997221615"/>
    <hyperlink ref="F163" r:id="rId21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987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8. 10. 2025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ROUND((SUM(BE85:BE188)),  2)</f>
        <v>0</v>
      </c>
      <c r="G33" s="40"/>
      <c r="H33" s="40"/>
      <c r="I33" s="150">
        <v>0.20999999999999999</v>
      </c>
      <c r="J33" s="149">
        <f>ROUND(((SUM(BE85:BE188))*I33),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ROUND((SUM(BF85:BF188)),  2)</f>
        <v>0</v>
      </c>
      <c r="G34" s="40"/>
      <c r="H34" s="40"/>
      <c r="I34" s="150">
        <v>0.14999999999999999</v>
      </c>
      <c r="J34" s="149">
        <f>ROUND(((SUM(BF85:BF188))*I34),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ROUND((SUM(BG85:BG188)),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ROUND((SUM(BH85:BH188)),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ROUND((SUM(BI85:BI188)),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D.4 - Veřejné osvětlení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8. 10. 2025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988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989</v>
      </c>
      <c r="E61" s="170"/>
      <c r="F61" s="170"/>
      <c r="G61" s="170"/>
      <c r="H61" s="170"/>
      <c r="I61" s="170"/>
      <c r="J61" s="171">
        <f>J96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990</v>
      </c>
      <c r="E62" s="170"/>
      <c r="F62" s="170"/>
      <c r="G62" s="170"/>
      <c r="H62" s="170"/>
      <c r="I62" s="170"/>
      <c r="J62" s="171">
        <f>J123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991</v>
      </c>
      <c r="E63" s="170"/>
      <c r="F63" s="170"/>
      <c r="G63" s="170"/>
      <c r="H63" s="170"/>
      <c r="I63" s="170"/>
      <c r="J63" s="171">
        <f>J130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992</v>
      </c>
      <c r="E64" s="170"/>
      <c r="F64" s="170"/>
      <c r="G64" s="170"/>
      <c r="H64" s="170"/>
      <c r="I64" s="170"/>
      <c r="J64" s="171">
        <f>J162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993</v>
      </c>
      <c r="E65" s="170"/>
      <c r="F65" s="170"/>
      <c r="G65" s="170"/>
      <c r="H65" s="170"/>
      <c r="I65" s="170"/>
      <c r="J65" s="171">
        <f>J178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117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MODERNIZACE A ROZŠÍŘENÍ ŠKOLNÍHO HŘIŠTĚ - ZŠ 1.Máje K.Vary-Dvory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98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D.4 - Veřejné osvětlení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 xml:space="preserve"> Karlovy Vary - Dvory_ p.p.č. 290/5</v>
      </c>
      <c r="G79" s="42"/>
      <c r="H79" s="42"/>
      <c r="I79" s="34" t="s">
        <v>24</v>
      </c>
      <c r="J79" s="74" t="str">
        <f>IF(J12="","",J12)</f>
        <v>8. 10. 2025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Statutární město K.Vary</v>
      </c>
      <c r="G81" s="42"/>
      <c r="H81" s="42"/>
      <c r="I81" s="34" t="s">
        <v>33</v>
      </c>
      <c r="J81" s="38" t="str">
        <f>E21</f>
        <v>Michal Jung, Ostrov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FJ Atelier - Michal Jung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118</v>
      </c>
      <c r="D84" s="182" t="s">
        <v>59</v>
      </c>
      <c r="E84" s="182" t="s">
        <v>55</v>
      </c>
      <c r="F84" s="182" t="s">
        <v>56</v>
      </c>
      <c r="G84" s="182" t="s">
        <v>119</v>
      </c>
      <c r="H84" s="182" t="s">
        <v>120</v>
      </c>
      <c r="I84" s="182" t="s">
        <v>121</v>
      </c>
      <c r="J84" s="182" t="s">
        <v>102</v>
      </c>
      <c r="K84" s="183" t="s">
        <v>122</v>
      </c>
      <c r="L84" s="184"/>
      <c r="M84" s="94" t="s">
        <v>28</v>
      </c>
      <c r="N84" s="95" t="s">
        <v>44</v>
      </c>
      <c r="O84" s="95" t="s">
        <v>123</v>
      </c>
      <c r="P84" s="95" t="s">
        <v>124</v>
      </c>
      <c r="Q84" s="95" t="s">
        <v>125</v>
      </c>
      <c r="R84" s="95" t="s">
        <v>126</v>
      </c>
      <c r="S84" s="95" t="s">
        <v>127</v>
      </c>
      <c r="T84" s="96" t="s">
        <v>128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129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P86+P96+P123+P130+P162+P178</f>
        <v>0</v>
      </c>
      <c r="Q85" s="98"/>
      <c r="R85" s="187">
        <f>R86+R96+R123+R130+R162+R178</f>
        <v>0</v>
      </c>
      <c r="S85" s="98"/>
      <c r="T85" s="188">
        <f>T86+T96+T123+T130+T162+T178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103</v>
      </c>
      <c r="BK85" s="189">
        <f>BK86+BK96+BK123+BK130+BK162+BK178</f>
        <v>0</v>
      </c>
    </row>
    <row r="86" s="12" customFormat="1" ht="25.92" customHeight="1">
      <c r="A86" s="12"/>
      <c r="B86" s="190"/>
      <c r="C86" s="191"/>
      <c r="D86" s="192" t="s">
        <v>73</v>
      </c>
      <c r="E86" s="193" t="s">
        <v>994</v>
      </c>
      <c r="F86" s="193" t="s">
        <v>995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SUM(P87:P95)</f>
        <v>0</v>
      </c>
      <c r="Q86" s="198"/>
      <c r="R86" s="199">
        <f>SUM(R87:R95)</f>
        <v>0</v>
      </c>
      <c r="S86" s="198"/>
      <c r="T86" s="200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82</v>
      </c>
      <c r="AT86" s="202" t="s">
        <v>73</v>
      </c>
      <c r="AU86" s="202" t="s">
        <v>74</v>
      </c>
      <c r="AY86" s="201" t="s">
        <v>132</v>
      </c>
      <c r="BK86" s="203">
        <f>SUM(BK87:BK95)</f>
        <v>0</v>
      </c>
    </row>
    <row r="87" s="2" customFormat="1" ht="16.5" customHeight="1">
      <c r="A87" s="40"/>
      <c r="B87" s="41"/>
      <c r="C87" s="247" t="s">
        <v>82</v>
      </c>
      <c r="D87" s="247" t="s">
        <v>249</v>
      </c>
      <c r="E87" s="248" t="s">
        <v>996</v>
      </c>
      <c r="F87" s="249" t="s">
        <v>997</v>
      </c>
      <c r="G87" s="250" t="s">
        <v>576</v>
      </c>
      <c r="H87" s="251">
        <v>1</v>
      </c>
      <c r="I87" s="252"/>
      <c r="J87" s="253">
        <f>ROUND(I87*H87,2)</f>
        <v>0</v>
      </c>
      <c r="K87" s="249" t="s">
        <v>28</v>
      </c>
      <c r="L87" s="254"/>
      <c r="M87" s="255" t="s">
        <v>28</v>
      </c>
      <c r="N87" s="256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140</v>
      </c>
      <c r="AT87" s="217" t="s">
        <v>249</v>
      </c>
      <c r="AU87" s="217" t="s">
        <v>82</v>
      </c>
      <c r="AY87" s="19" t="s">
        <v>132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139</v>
      </c>
      <c r="BM87" s="217" t="s">
        <v>998</v>
      </c>
    </row>
    <row r="88" s="2" customFormat="1" ht="16.5" customHeight="1">
      <c r="A88" s="40"/>
      <c r="B88" s="41"/>
      <c r="C88" s="247" t="s">
        <v>84</v>
      </c>
      <c r="D88" s="247" t="s">
        <v>249</v>
      </c>
      <c r="E88" s="248" t="s">
        <v>999</v>
      </c>
      <c r="F88" s="249" t="s">
        <v>1000</v>
      </c>
      <c r="G88" s="250" t="s">
        <v>576</v>
      </c>
      <c r="H88" s="251">
        <v>1</v>
      </c>
      <c r="I88" s="252"/>
      <c r="J88" s="253">
        <f>ROUND(I88*H88,2)</f>
        <v>0</v>
      </c>
      <c r="K88" s="249" t="s">
        <v>28</v>
      </c>
      <c r="L88" s="254"/>
      <c r="M88" s="255" t="s">
        <v>28</v>
      </c>
      <c r="N88" s="256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140</v>
      </c>
      <c r="AT88" s="217" t="s">
        <v>249</v>
      </c>
      <c r="AU88" s="217" t="s">
        <v>82</v>
      </c>
      <c r="AY88" s="19" t="s">
        <v>132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139</v>
      </c>
      <c r="BM88" s="217" t="s">
        <v>1001</v>
      </c>
    </row>
    <row r="89" s="2" customFormat="1" ht="16.5" customHeight="1">
      <c r="A89" s="40"/>
      <c r="B89" s="41"/>
      <c r="C89" s="247" t="s">
        <v>147</v>
      </c>
      <c r="D89" s="247" t="s">
        <v>249</v>
      </c>
      <c r="E89" s="248" t="s">
        <v>1002</v>
      </c>
      <c r="F89" s="249" t="s">
        <v>1003</v>
      </c>
      <c r="G89" s="250" t="s">
        <v>576</v>
      </c>
      <c r="H89" s="251">
        <v>1</v>
      </c>
      <c r="I89" s="252"/>
      <c r="J89" s="253">
        <f>ROUND(I89*H89,2)</f>
        <v>0</v>
      </c>
      <c r="K89" s="249" t="s">
        <v>28</v>
      </c>
      <c r="L89" s="254"/>
      <c r="M89" s="255" t="s">
        <v>28</v>
      </c>
      <c r="N89" s="256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140</v>
      </c>
      <c r="AT89" s="217" t="s">
        <v>249</v>
      </c>
      <c r="AU89" s="217" t="s">
        <v>82</v>
      </c>
      <c r="AY89" s="19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139</v>
      </c>
      <c r="BM89" s="217" t="s">
        <v>1004</v>
      </c>
    </row>
    <row r="90" s="2" customFormat="1" ht="16.5" customHeight="1">
      <c r="A90" s="40"/>
      <c r="B90" s="41"/>
      <c r="C90" s="247" t="s">
        <v>139</v>
      </c>
      <c r="D90" s="247" t="s">
        <v>249</v>
      </c>
      <c r="E90" s="248" t="s">
        <v>1005</v>
      </c>
      <c r="F90" s="249" t="s">
        <v>1006</v>
      </c>
      <c r="G90" s="250" t="s">
        <v>576</v>
      </c>
      <c r="H90" s="251">
        <v>8</v>
      </c>
      <c r="I90" s="252"/>
      <c r="J90" s="253">
        <f>ROUND(I90*H90,2)</f>
        <v>0</v>
      </c>
      <c r="K90" s="249" t="s">
        <v>28</v>
      </c>
      <c r="L90" s="254"/>
      <c r="M90" s="255" t="s">
        <v>28</v>
      </c>
      <c r="N90" s="256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140</v>
      </c>
      <c r="AT90" s="217" t="s">
        <v>249</v>
      </c>
      <c r="AU90" s="217" t="s">
        <v>82</v>
      </c>
      <c r="AY90" s="19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139</v>
      </c>
      <c r="BM90" s="217" t="s">
        <v>1007</v>
      </c>
    </row>
    <row r="91" s="2" customFormat="1" ht="16.5" customHeight="1">
      <c r="A91" s="40"/>
      <c r="B91" s="41"/>
      <c r="C91" s="247" t="s">
        <v>156</v>
      </c>
      <c r="D91" s="247" t="s">
        <v>249</v>
      </c>
      <c r="E91" s="248" t="s">
        <v>1008</v>
      </c>
      <c r="F91" s="249" t="s">
        <v>1009</v>
      </c>
      <c r="G91" s="250" t="s">
        <v>576</v>
      </c>
      <c r="H91" s="251">
        <v>12</v>
      </c>
      <c r="I91" s="252"/>
      <c r="J91" s="253">
        <f>ROUND(I91*H91,2)</f>
        <v>0</v>
      </c>
      <c r="K91" s="249" t="s">
        <v>28</v>
      </c>
      <c r="L91" s="254"/>
      <c r="M91" s="255" t="s">
        <v>28</v>
      </c>
      <c r="N91" s="256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140</v>
      </c>
      <c r="AT91" s="217" t="s">
        <v>249</v>
      </c>
      <c r="AU91" s="217" t="s">
        <v>82</v>
      </c>
      <c r="AY91" s="19" t="s">
        <v>132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139</v>
      </c>
      <c r="BM91" s="217" t="s">
        <v>1010</v>
      </c>
    </row>
    <row r="92" s="2" customFormat="1" ht="16.5" customHeight="1">
      <c r="A92" s="40"/>
      <c r="B92" s="41"/>
      <c r="C92" s="247" t="s">
        <v>161</v>
      </c>
      <c r="D92" s="247" t="s">
        <v>249</v>
      </c>
      <c r="E92" s="248" t="s">
        <v>1011</v>
      </c>
      <c r="F92" s="249" t="s">
        <v>1012</v>
      </c>
      <c r="G92" s="250" t="s">
        <v>576</v>
      </c>
      <c r="H92" s="251">
        <v>8</v>
      </c>
      <c r="I92" s="252"/>
      <c r="J92" s="253">
        <f>ROUND(I92*H92,2)</f>
        <v>0</v>
      </c>
      <c r="K92" s="249" t="s">
        <v>28</v>
      </c>
      <c r="L92" s="254"/>
      <c r="M92" s="255" t="s">
        <v>28</v>
      </c>
      <c r="N92" s="256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140</v>
      </c>
      <c r="AT92" s="217" t="s">
        <v>249</v>
      </c>
      <c r="AU92" s="217" t="s">
        <v>82</v>
      </c>
      <c r="AY92" s="19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139</v>
      </c>
      <c r="BM92" s="217" t="s">
        <v>1013</v>
      </c>
    </row>
    <row r="93" s="2" customFormat="1" ht="16.5" customHeight="1">
      <c r="A93" s="40"/>
      <c r="B93" s="41"/>
      <c r="C93" s="247" t="s">
        <v>166</v>
      </c>
      <c r="D93" s="247" t="s">
        <v>249</v>
      </c>
      <c r="E93" s="248" t="s">
        <v>1014</v>
      </c>
      <c r="F93" s="249" t="s">
        <v>1015</v>
      </c>
      <c r="G93" s="250" t="s">
        <v>576</v>
      </c>
      <c r="H93" s="251">
        <v>8</v>
      </c>
      <c r="I93" s="252"/>
      <c r="J93" s="253">
        <f>ROUND(I93*H93,2)</f>
        <v>0</v>
      </c>
      <c r="K93" s="249" t="s">
        <v>28</v>
      </c>
      <c r="L93" s="254"/>
      <c r="M93" s="255" t="s">
        <v>28</v>
      </c>
      <c r="N93" s="256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140</v>
      </c>
      <c r="AT93" s="217" t="s">
        <v>249</v>
      </c>
      <c r="AU93" s="217" t="s">
        <v>82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139</v>
      </c>
      <c r="BM93" s="217" t="s">
        <v>1016</v>
      </c>
    </row>
    <row r="94" s="2" customFormat="1" ht="16.5" customHeight="1">
      <c r="A94" s="40"/>
      <c r="B94" s="41"/>
      <c r="C94" s="247" t="s">
        <v>140</v>
      </c>
      <c r="D94" s="247" t="s">
        <v>249</v>
      </c>
      <c r="E94" s="248" t="s">
        <v>1017</v>
      </c>
      <c r="F94" s="249" t="s">
        <v>1018</v>
      </c>
      <c r="G94" s="250" t="s">
        <v>576</v>
      </c>
      <c r="H94" s="251">
        <v>4</v>
      </c>
      <c r="I94" s="252"/>
      <c r="J94" s="253">
        <f>ROUND(I94*H94,2)</f>
        <v>0</v>
      </c>
      <c r="K94" s="249" t="s">
        <v>28</v>
      </c>
      <c r="L94" s="254"/>
      <c r="M94" s="255" t="s">
        <v>28</v>
      </c>
      <c r="N94" s="256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140</v>
      </c>
      <c r="AT94" s="217" t="s">
        <v>249</v>
      </c>
      <c r="AU94" s="217" t="s">
        <v>82</v>
      </c>
      <c r="AY94" s="19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139</v>
      </c>
      <c r="BM94" s="217" t="s">
        <v>1019</v>
      </c>
    </row>
    <row r="95" s="2" customFormat="1" ht="16.5" customHeight="1">
      <c r="A95" s="40"/>
      <c r="B95" s="41"/>
      <c r="C95" s="247" t="s">
        <v>176</v>
      </c>
      <c r="D95" s="247" t="s">
        <v>249</v>
      </c>
      <c r="E95" s="248" t="s">
        <v>1020</v>
      </c>
      <c r="F95" s="249" t="s">
        <v>1021</v>
      </c>
      <c r="G95" s="250" t="s">
        <v>576</v>
      </c>
      <c r="H95" s="251">
        <v>4</v>
      </c>
      <c r="I95" s="252"/>
      <c r="J95" s="253">
        <f>ROUND(I95*H95,2)</f>
        <v>0</v>
      </c>
      <c r="K95" s="249" t="s">
        <v>28</v>
      </c>
      <c r="L95" s="254"/>
      <c r="M95" s="255" t="s">
        <v>28</v>
      </c>
      <c r="N95" s="256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140</v>
      </c>
      <c r="AT95" s="217" t="s">
        <v>249</v>
      </c>
      <c r="AU95" s="217" t="s">
        <v>82</v>
      </c>
      <c r="AY95" s="19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139</v>
      </c>
      <c r="BM95" s="217" t="s">
        <v>1022</v>
      </c>
    </row>
    <row r="96" s="12" customFormat="1" ht="25.92" customHeight="1">
      <c r="A96" s="12"/>
      <c r="B96" s="190"/>
      <c r="C96" s="191"/>
      <c r="D96" s="192" t="s">
        <v>73</v>
      </c>
      <c r="E96" s="193" t="s">
        <v>1023</v>
      </c>
      <c r="F96" s="193" t="s">
        <v>1024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SUM(P97:P122)</f>
        <v>0</v>
      </c>
      <c r="Q96" s="198"/>
      <c r="R96" s="199">
        <f>SUM(R97:R122)</f>
        <v>0</v>
      </c>
      <c r="S96" s="198"/>
      <c r="T96" s="200">
        <f>SUM(T97:T122)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82</v>
      </c>
      <c r="AT96" s="202" t="s">
        <v>73</v>
      </c>
      <c r="AU96" s="202" t="s">
        <v>74</v>
      </c>
      <c r="AY96" s="201" t="s">
        <v>132</v>
      </c>
      <c r="BK96" s="203">
        <f>SUM(BK97:BK122)</f>
        <v>0</v>
      </c>
    </row>
    <row r="97" s="2" customFormat="1" ht="16.5" customHeight="1">
      <c r="A97" s="40"/>
      <c r="B97" s="41"/>
      <c r="C97" s="247" t="s">
        <v>145</v>
      </c>
      <c r="D97" s="247" t="s">
        <v>249</v>
      </c>
      <c r="E97" s="248" t="s">
        <v>1025</v>
      </c>
      <c r="F97" s="249" t="s">
        <v>1026</v>
      </c>
      <c r="G97" s="250" t="s">
        <v>576</v>
      </c>
      <c r="H97" s="251">
        <v>1</v>
      </c>
      <c r="I97" s="252"/>
      <c r="J97" s="253">
        <f>ROUND(I97*H97,2)</f>
        <v>0</v>
      </c>
      <c r="K97" s="249" t="s">
        <v>28</v>
      </c>
      <c r="L97" s="254"/>
      <c r="M97" s="255" t="s">
        <v>28</v>
      </c>
      <c r="N97" s="256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140</v>
      </c>
      <c r="AT97" s="217" t="s">
        <v>249</v>
      </c>
      <c r="AU97" s="217" t="s">
        <v>82</v>
      </c>
      <c r="AY97" s="19" t="s">
        <v>132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139</v>
      </c>
      <c r="BM97" s="217" t="s">
        <v>1027</v>
      </c>
    </row>
    <row r="98" s="2" customFormat="1" ht="16.5" customHeight="1">
      <c r="A98" s="40"/>
      <c r="B98" s="41"/>
      <c r="C98" s="247" t="s">
        <v>185</v>
      </c>
      <c r="D98" s="247" t="s">
        <v>249</v>
      </c>
      <c r="E98" s="248" t="s">
        <v>1028</v>
      </c>
      <c r="F98" s="249" t="s">
        <v>1029</v>
      </c>
      <c r="G98" s="250" t="s">
        <v>576</v>
      </c>
      <c r="H98" s="251">
        <v>3</v>
      </c>
      <c r="I98" s="252"/>
      <c r="J98" s="253">
        <f>ROUND(I98*H98,2)</f>
        <v>0</v>
      </c>
      <c r="K98" s="249" t="s">
        <v>28</v>
      </c>
      <c r="L98" s="254"/>
      <c r="M98" s="255" t="s">
        <v>28</v>
      </c>
      <c r="N98" s="256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140</v>
      </c>
      <c r="AT98" s="217" t="s">
        <v>249</v>
      </c>
      <c r="AU98" s="217" t="s">
        <v>82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139</v>
      </c>
      <c r="BM98" s="217" t="s">
        <v>1030</v>
      </c>
    </row>
    <row r="99" s="2" customFormat="1" ht="16.5" customHeight="1">
      <c r="A99" s="40"/>
      <c r="B99" s="41"/>
      <c r="C99" s="247" t="s">
        <v>150</v>
      </c>
      <c r="D99" s="247" t="s">
        <v>249</v>
      </c>
      <c r="E99" s="248" t="s">
        <v>1031</v>
      </c>
      <c r="F99" s="249" t="s">
        <v>1032</v>
      </c>
      <c r="G99" s="250" t="s">
        <v>576</v>
      </c>
      <c r="H99" s="251">
        <v>2</v>
      </c>
      <c r="I99" s="252"/>
      <c r="J99" s="253">
        <f>ROUND(I99*H99,2)</f>
        <v>0</v>
      </c>
      <c r="K99" s="249" t="s">
        <v>28</v>
      </c>
      <c r="L99" s="254"/>
      <c r="M99" s="255" t="s">
        <v>28</v>
      </c>
      <c r="N99" s="256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140</v>
      </c>
      <c r="AT99" s="217" t="s">
        <v>249</v>
      </c>
      <c r="AU99" s="217" t="s">
        <v>82</v>
      </c>
      <c r="AY99" s="19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139</v>
      </c>
      <c r="BM99" s="217" t="s">
        <v>1033</v>
      </c>
    </row>
    <row r="100" s="2" customFormat="1" ht="16.5" customHeight="1">
      <c r="A100" s="40"/>
      <c r="B100" s="41"/>
      <c r="C100" s="247" t="s">
        <v>195</v>
      </c>
      <c r="D100" s="247" t="s">
        <v>249</v>
      </c>
      <c r="E100" s="248" t="s">
        <v>1034</v>
      </c>
      <c r="F100" s="249" t="s">
        <v>1035</v>
      </c>
      <c r="G100" s="250" t="s">
        <v>576</v>
      </c>
      <c r="H100" s="251">
        <v>1</v>
      </c>
      <c r="I100" s="252"/>
      <c r="J100" s="253">
        <f>ROUND(I100*H100,2)</f>
        <v>0</v>
      </c>
      <c r="K100" s="249" t="s">
        <v>28</v>
      </c>
      <c r="L100" s="254"/>
      <c r="M100" s="255" t="s">
        <v>28</v>
      </c>
      <c r="N100" s="256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140</v>
      </c>
      <c r="AT100" s="217" t="s">
        <v>249</v>
      </c>
      <c r="AU100" s="217" t="s">
        <v>82</v>
      </c>
      <c r="AY100" s="19" t="s">
        <v>132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139</v>
      </c>
      <c r="BM100" s="217" t="s">
        <v>1036</v>
      </c>
    </row>
    <row r="101" s="2" customFormat="1" ht="16.5" customHeight="1">
      <c r="A101" s="40"/>
      <c r="B101" s="41"/>
      <c r="C101" s="247" t="s">
        <v>154</v>
      </c>
      <c r="D101" s="247" t="s">
        <v>249</v>
      </c>
      <c r="E101" s="248" t="s">
        <v>1037</v>
      </c>
      <c r="F101" s="249" t="s">
        <v>1038</v>
      </c>
      <c r="G101" s="250" t="s">
        <v>576</v>
      </c>
      <c r="H101" s="251">
        <v>3</v>
      </c>
      <c r="I101" s="252"/>
      <c r="J101" s="253">
        <f>ROUND(I101*H101,2)</f>
        <v>0</v>
      </c>
      <c r="K101" s="249" t="s">
        <v>28</v>
      </c>
      <c r="L101" s="254"/>
      <c r="M101" s="255" t="s">
        <v>28</v>
      </c>
      <c r="N101" s="256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140</v>
      </c>
      <c r="AT101" s="217" t="s">
        <v>249</v>
      </c>
      <c r="AU101" s="217" t="s">
        <v>82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1039</v>
      </c>
    </row>
    <row r="102" s="2" customFormat="1" ht="16.5" customHeight="1">
      <c r="A102" s="40"/>
      <c r="B102" s="41"/>
      <c r="C102" s="247" t="s">
        <v>8</v>
      </c>
      <c r="D102" s="247" t="s">
        <v>249</v>
      </c>
      <c r="E102" s="248" t="s">
        <v>1040</v>
      </c>
      <c r="F102" s="249" t="s">
        <v>1041</v>
      </c>
      <c r="G102" s="250" t="s">
        <v>576</v>
      </c>
      <c r="H102" s="251">
        <v>9</v>
      </c>
      <c r="I102" s="252"/>
      <c r="J102" s="253">
        <f>ROUND(I102*H102,2)</f>
        <v>0</v>
      </c>
      <c r="K102" s="249" t="s">
        <v>28</v>
      </c>
      <c r="L102" s="254"/>
      <c r="M102" s="255" t="s">
        <v>28</v>
      </c>
      <c r="N102" s="256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140</v>
      </c>
      <c r="AT102" s="217" t="s">
        <v>249</v>
      </c>
      <c r="AU102" s="217" t="s">
        <v>82</v>
      </c>
      <c r="AY102" s="19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139</v>
      </c>
      <c r="BM102" s="217" t="s">
        <v>1042</v>
      </c>
    </row>
    <row r="103" s="2" customFormat="1" ht="16.5" customHeight="1">
      <c r="A103" s="40"/>
      <c r="B103" s="41"/>
      <c r="C103" s="247" t="s">
        <v>212</v>
      </c>
      <c r="D103" s="247" t="s">
        <v>249</v>
      </c>
      <c r="E103" s="248" t="s">
        <v>1043</v>
      </c>
      <c r="F103" s="249" t="s">
        <v>1044</v>
      </c>
      <c r="G103" s="250" t="s">
        <v>576</v>
      </c>
      <c r="H103" s="251">
        <v>1</v>
      </c>
      <c r="I103" s="252"/>
      <c r="J103" s="253">
        <f>ROUND(I103*H103,2)</f>
        <v>0</v>
      </c>
      <c r="K103" s="249" t="s">
        <v>28</v>
      </c>
      <c r="L103" s="254"/>
      <c r="M103" s="255" t="s">
        <v>28</v>
      </c>
      <c r="N103" s="256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140</v>
      </c>
      <c r="AT103" s="217" t="s">
        <v>249</v>
      </c>
      <c r="AU103" s="217" t="s">
        <v>82</v>
      </c>
      <c r="AY103" s="19" t="s">
        <v>132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139</v>
      </c>
      <c r="BM103" s="217" t="s">
        <v>1045</v>
      </c>
    </row>
    <row r="104" s="2" customFormat="1" ht="16.5" customHeight="1">
      <c r="A104" s="40"/>
      <c r="B104" s="41"/>
      <c r="C104" s="247" t="s">
        <v>218</v>
      </c>
      <c r="D104" s="247" t="s">
        <v>249</v>
      </c>
      <c r="E104" s="248" t="s">
        <v>1040</v>
      </c>
      <c r="F104" s="249" t="s">
        <v>1041</v>
      </c>
      <c r="G104" s="250" t="s">
        <v>576</v>
      </c>
      <c r="H104" s="251">
        <v>3</v>
      </c>
      <c r="I104" s="252"/>
      <c r="J104" s="253">
        <f>ROUND(I104*H104,2)</f>
        <v>0</v>
      </c>
      <c r="K104" s="249" t="s">
        <v>28</v>
      </c>
      <c r="L104" s="254"/>
      <c r="M104" s="255" t="s">
        <v>28</v>
      </c>
      <c r="N104" s="256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140</v>
      </c>
      <c r="AT104" s="217" t="s">
        <v>249</v>
      </c>
      <c r="AU104" s="217" t="s">
        <v>82</v>
      </c>
      <c r="AY104" s="19" t="s">
        <v>132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139</v>
      </c>
      <c r="BM104" s="217" t="s">
        <v>1046</v>
      </c>
    </row>
    <row r="105" s="2" customFormat="1" ht="16.5" customHeight="1">
      <c r="A105" s="40"/>
      <c r="B105" s="41"/>
      <c r="C105" s="247" t="s">
        <v>159</v>
      </c>
      <c r="D105" s="247" t="s">
        <v>249</v>
      </c>
      <c r="E105" s="248" t="s">
        <v>1047</v>
      </c>
      <c r="F105" s="249" t="s">
        <v>1048</v>
      </c>
      <c r="G105" s="250" t="s">
        <v>576</v>
      </c>
      <c r="H105" s="251">
        <v>3</v>
      </c>
      <c r="I105" s="252"/>
      <c r="J105" s="253">
        <f>ROUND(I105*H105,2)</f>
        <v>0</v>
      </c>
      <c r="K105" s="249" t="s">
        <v>28</v>
      </c>
      <c r="L105" s="254"/>
      <c r="M105" s="255" t="s">
        <v>28</v>
      </c>
      <c r="N105" s="256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140</v>
      </c>
      <c r="AT105" s="217" t="s">
        <v>249</v>
      </c>
      <c r="AU105" s="217" t="s">
        <v>82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139</v>
      </c>
      <c r="BM105" s="217" t="s">
        <v>1049</v>
      </c>
    </row>
    <row r="106" s="2" customFormat="1" ht="16.5" customHeight="1">
      <c r="A106" s="40"/>
      <c r="B106" s="41"/>
      <c r="C106" s="247" t="s">
        <v>228</v>
      </c>
      <c r="D106" s="247" t="s">
        <v>249</v>
      </c>
      <c r="E106" s="248" t="s">
        <v>1040</v>
      </c>
      <c r="F106" s="249" t="s">
        <v>1041</v>
      </c>
      <c r="G106" s="250" t="s">
        <v>576</v>
      </c>
      <c r="H106" s="251">
        <v>6</v>
      </c>
      <c r="I106" s="252"/>
      <c r="J106" s="253">
        <f>ROUND(I106*H106,2)</f>
        <v>0</v>
      </c>
      <c r="K106" s="249" t="s">
        <v>28</v>
      </c>
      <c r="L106" s="254"/>
      <c r="M106" s="255" t="s">
        <v>28</v>
      </c>
      <c r="N106" s="256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140</v>
      </c>
      <c r="AT106" s="217" t="s">
        <v>249</v>
      </c>
      <c r="AU106" s="217" t="s">
        <v>82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1050</v>
      </c>
    </row>
    <row r="107" s="2" customFormat="1" ht="16.5" customHeight="1">
      <c r="A107" s="40"/>
      <c r="B107" s="41"/>
      <c r="C107" s="247" t="s">
        <v>233</v>
      </c>
      <c r="D107" s="247" t="s">
        <v>249</v>
      </c>
      <c r="E107" s="248" t="s">
        <v>1051</v>
      </c>
      <c r="F107" s="249" t="s">
        <v>1052</v>
      </c>
      <c r="G107" s="250" t="s">
        <v>576</v>
      </c>
      <c r="H107" s="251">
        <v>1</v>
      </c>
      <c r="I107" s="252"/>
      <c r="J107" s="253">
        <f>ROUND(I107*H107,2)</f>
        <v>0</v>
      </c>
      <c r="K107" s="249" t="s">
        <v>28</v>
      </c>
      <c r="L107" s="254"/>
      <c r="M107" s="255" t="s">
        <v>28</v>
      </c>
      <c r="N107" s="256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140</v>
      </c>
      <c r="AT107" s="217" t="s">
        <v>249</v>
      </c>
      <c r="AU107" s="217" t="s">
        <v>82</v>
      </c>
      <c r="AY107" s="19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139</v>
      </c>
      <c r="BM107" s="217" t="s">
        <v>1053</v>
      </c>
    </row>
    <row r="108" s="2" customFormat="1" ht="16.5" customHeight="1">
      <c r="A108" s="40"/>
      <c r="B108" s="41"/>
      <c r="C108" s="247" t="s">
        <v>7</v>
      </c>
      <c r="D108" s="247" t="s">
        <v>249</v>
      </c>
      <c r="E108" s="248" t="s">
        <v>1040</v>
      </c>
      <c r="F108" s="249" t="s">
        <v>1041</v>
      </c>
      <c r="G108" s="250" t="s">
        <v>576</v>
      </c>
      <c r="H108" s="251">
        <v>2</v>
      </c>
      <c r="I108" s="252"/>
      <c r="J108" s="253">
        <f>ROUND(I108*H108,2)</f>
        <v>0</v>
      </c>
      <c r="K108" s="249" t="s">
        <v>28</v>
      </c>
      <c r="L108" s="254"/>
      <c r="M108" s="255" t="s">
        <v>28</v>
      </c>
      <c r="N108" s="256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140</v>
      </c>
      <c r="AT108" s="217" t="s">
        <v>249</v>
      </c>
      <c r="AU108" s="217" t="s">
        <v>82</v>
      </c>
      <c r="AY108" s="19" t="s">
        <v>132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139</v>
      </c>
      <c r="BM108" s="217" t="s">
        <v>1054</v>
      </c>
    </row>
    <row r="109" s="2" customFormat="1" ht="16.5" customHeight="1">
      <c r="A109" s="40"/>
      <c r="B109" s="41"/>
      <c r="C109" s="247" t="s">
        <v>164</v>
      </c>
      <c r="D109" s="247" t="s">
        <v>249</v>
      </c>
      <c r="E109" s="248" t="s">
        <v>1055</v>
      </c>
      <c r="F109" s="249" t="s">
        <v>1056</v>
      </c>
      <c r="G109" s="250" t="s">
        <v>192</v>
      </c>
      <c r="H109" s="251">
        <v>10</v>
      </c>
      <c r="I109" s="252"/>
      <c r="J109" s="253">
        <f>ROUND(I109*H109,2)</f>
        <v>0</v>
      </c>
      <c r="K109" s="249" t="s">
        <v>28</v>
      </c>
      <c r="L109" s="254"/>
      <c r="M109" s="255" t="s">
        <v>28</v>
      </c>
      <c r="N109" s="256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140</v>
      </c>
      <c r="AT109" s="217" t="s">
        <v>249</v>
      </c>
      <c r="AU109" s="217" t="s">
        <v>82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1057</v>
      </c>
    </row>
    <row r="110" s="2" customFormat="1" ht="16.5" customHeight="1">
      <c r="A110" s="40"/>
      <c r="B110" s="41"/>
      <c r="C110" s="247" t="s">
        <v>248</v>
      </c>
      <c r="D110" s="247" t="s">
        <v>249</v>
      </c>
      <c r="E110" s="248" t="s">
        <v>1058</v>
      </c>
      <c r="F110" s="249" t="s">
        <v>1059</v>
      </c>
      <c r="G110" s="250" t="s">
        <v>192</v>
      </c>
      <c r="H110" s="251">
        <v>200</v>
      </c>
      <c r="I110" s="252"/>
      <c r="J110" s="253">
        <f>ROUND(I110*H110,2)</f>
        <v>0</v>
      </c>
      <c r="K110" s="249" t="s">
        <v>28</v>
      </c>
      <c r="L110" s="254"/>
      <c r="M110" s="255" t="s">
        <v>28</v>
      </c>
      <c r="N110" s="256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140</v>
      </c>
      <c r="AT110" s="217" t="s">
        <v>249</v>
      </c>
      <c r="AU110" s="217" t="s">
        <v>82</v>
      </c>
      <c r="AY110" s="19" t="s">
        <v>132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139</v>
      </c>
      <c r="BM110" s="217" t="s">
        <v>1060</v>
      </c>
    </row>
    <row r="111" s="2" customFormat="1" ht="16.5" customHeight="1">
      <c r="A111" s="40"/>
      <c r="B111" s="41"/>
      <c r="C111" s="247" t="s">
        <v>255</v>
      </c>
      <c r="D111" s="247" t="s">
        <v>249</v>
      </c>
      <c r="E111" s="248" t="s">
        <v>1061</v>
      </c>
      <c r="F111" s="249" t="s">
        <v>1062</v>
      </c>
      <c r="G111" s="250" t="s">
        <v>192</v>
      </c>
      <c r="H111" s="251">
        <v>200</v>
      </c>
      <c r="I111" s="252"/>
      <c r="J111" s="253">
        <f>ROUND(I111*H111,2)</f>
        <v>0</v>
      </c>
      <c r="K111" s="249" t="s">
        <v>28</v>
      </c>
      <c r="L111" s="254"/>
      <c r="M111" s="255" t="s">
        <v>28</v>
      </c>
      <c r="N111" s="256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249</v>
      </c>
      <c r="AU111" s="217" t="s">
        <v>82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1063</v>
      </c>
    </row>
    <row r="112" s="2" customFormat="1" ht="16.5" customHeight="1">
      <c r="A112" s="40"/>
      <c r="B112" s="41"/>
      <c r="C112" s="247" t="s">
        <v>260</v>
      </c>
      <c r="D112" s="247" t="s">
        <v>249</v>
      </c>
      <c r="E112" s="248" t="s">
        <v>1064</v>
      </c>
      <c r="F112" s="249" t="s">
        <v>1065</v>
      </c>
      <c r="G112" s="250" t="s">
        <v>192</v>
      </c>
      <c r="H112" s="251">
        <v>3</v>
      </c>
      <c r="I112" s="252"/>
      <c r="J112" s="253">
        <f>ROUND(I112*H112,2)</f>
        <v>0</v>
      </c>
      <c r="K112" s="249" t="s">
        <v>28</v>
      </c>
      <c r="L112" s="254"/>
      <c r="M112" s="255" t="s">
        <v>28</v>
      </c>
      <c r="N112" s="256" t="s">
        <v>45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140</v>
      </c>
      <c r="AT112" s="217" t="s">
        <v>249</v>
      </c>
      <c r="AU112" s="217" t="s">
        <v>82</v>
      </c>
      <c r="AY112" s="19" t="s">
        <v>132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139</v>
      </c>
      <c r="BM112" s="217" t="s">
        <v>1066</v>
      </c>
    </row>
    <row r="113" s="2" customFormat="1" ht="16.5" customHeight="1">
      <c r="A113" s="40"/>
      <c r="B113" s="41"/>
      <c r="C113" s="247" t="s">
        <v>267</v>
      </c>
      <c r="D113" s="247" t="s">
        <v>249</v>
      </c>
      <c r="E113" s="248" t="s">
        <v>1067</v>
      </c>
      <c r="F113" s="249" t="s">
        <v>1068</v>
      </c>
      <c r="G113" s="250" t="s">
        <v>192</v>
      </c>
      <c r="H113" s="251">
        <v>200</v>
      </c>
      <c r="I113" s="252"/>
      <c r="J113" s="253">
        <f>ROUND(I113*H113,2)</f>
        <v>0</v>
      </c>
      <c r="K113" s="249" t="s">
        <v>28</v>
      </c>
      <c r="L113" s="254"/>
      <c r="M113" s="255" t="s">
        <v>28</v>
      </c>
      <c r="N113" s="256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140</v>
      </c>
      <c r="AT113" s="217" t="s">
        <v>249</v>
      </c>
      <c r="AU113" s="217" t="s">
        <v>82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1069</v>
      </c>
    </row>
    <row r="114" s="2" customFormat="1" ht="16.5" customHeight="1">
      <c r="A114" s="40"/>
      <c r="B114" s="41"/>
      <c r="C114" s="247" t="s">
        <v>273</v>
      </c>
      <c r="D114" s="247" t="s">
        <v>249</v>
      </c>
      <c r="E114" s="248" t="s">
        <v>1070</v>
      </c>
      <c r="F114" s="249" t="s">
        <v>1071</v>
      </c>
      <c r="G114" s="250" t="s">
        <v>192</v>
      </c>
      <c r="H114" s="251">
        <v>280</v>
      </c>
      <c r="I114" s="252"/>
      <c r="J114" s="253">
        <f>ROUND(I114*H114,2)</f>
        <v>0</v>
      </c>
      <c r="K114" s="249" t="s">
        <v>28</v>
      </c>
      <c r="L114" s="254"/>
      <c r="M114" s="255" t="s">
        <v>28</v>
      </c>
      <c r="N114" s="256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140</v>
      </c>
      <c r="AT114" s="217" t="s">
        <v>249</v>
      </c>
      <c r="AU114" s="217" t="s">
        <v>82</v>
      </c>
      <c r="AY114" s="19" t="s">
        <v>132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139</v>
      </c>
      <c r="BM114" s="217" t="s">
        <v>1072</v>
      </c>
    </row>
    <row r="115" s="2" customFormat="1" ht="16.5" customHeight="1">
      <c r="A115" s="40"/>
      <c r="B115" s="41"/>
      <c r="C115" s="247" t="s">
        <v>279</v>
      </c>
      <c r="D115" s="247" t="s">
        <v>249</v>
      </c>
      <c r="E115" s="248" t="s">
        <v>1073</v>
      </c>
      <c r="F115" s="249" t="s">
        <v>1074</v>
      </c>
      <c r="G115" s="250" t="s">
        <v>192</v>
      </c>
      <c r="H115" s="251">
        <v>200</v>
      </c>
      <c r="I115" s="252"/>
      <c r="J115" s="253">
        <f>ROUND(I115*H115,2)</f>
        <v>0</v>
      </c>
      <c r="K115" s="249" t="s">
        <v>28</v>
      </c>
      <c r="L115" s="254"/>
      <c r="M115" s="255" t="s">
        <v>28</v>
      </c>
      <c r="N115" s="256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140</v>
      </c>
      <c r="AT115" s="217" t="s">
        <v>249</v>
      </c>
      <c r="AU115" s="217" t="s">
        <v>82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1075</v>
      </c>
    </row>
    <row r="116" s="2" customFormat="1" ht="16.5" customHeight="1">
      <c r="A116" s="40"/>
      <c r="B116" s="41"/>
      <c r="C116" s="247" t="s">
        <v>286</v>
      </c>
      <c r="D116" s="247" t="s">
        <v>249</v>
      </c>
      <c r="E116" s="248" t="s">
        <v>1076</v>
      </c>
      <c r="F116" s="249" t="s">
        <v>1077</v>
      </c>
      <c r="G116" s="250" t="s">
        <v>192</v>
      </c>
      <c r="H116" s="251">
        <v>6</v>
      </c>
      <c r="I116" s="252"/>
      <c r="J116" s="253">
        <f>ROUND(I116*H116,2)</f>
        <v>0</v>
      </c>
      <c r="K116" s="249" t="s">
        <v>28</v>
      </c>
      <c r="L116" s="254"/>
      <c r="M116" s="255" t="s">
        <v>28</v>
      </c>
      <c r="N116" s="256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140</v>
      </c>
      <c r="AT116" s="217" t="s">
        <v>249</v>
      </c>
      <c r="AU116" s="217" t="s">
        <v>82</v>
      </c>
      <c r="AY116" s="19" t="s">
        <v>132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139</v>
      </c>
      <c r="BM116" s="217" t="s">
        <v>1078</v>
      </c>
    </row>
    <row r="117" s="2" customFormat="1" ht="16.5" customHeight="1">
      <c r="A117" s="40"/>
      <c r="B117" s="41"/>
      <c r="C117" s="247" t="s">
        <v>291</v>
      </c>
      <c r="D117" s="247" t="s">
        <v>249</v>
      </c>
      <c r="E117" s="248" t="s">
        <v>1079</v>
      </c>
      <c r="F117" s="249" t="s">
        <v>1080</v>
      </c>
      <c r="G117" s="250" t="s">
        <v>192</v>
      </c>
      <c r="H117" s="251">
        <v>800</v>
      </c>
      <c r="I117" s="252"/>
      <c r="J117" s="253">
        <f>ROUND(I117*H117,2)</f>
        <v>0</v>
      </c>
      <c r="K117" s="249" t="s">
        <v>28</v>
      </c>
      <c r="L117" s="254"/>
      <c r="M117" s="255" t="s">
        <v>28</v>
      </c>
      <c r="N117" s="256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140</v>
      </c>
      <c r="AT117" s="217" t="s">
        <v>249</v>
      </c>
      <c r="AU117" s="217" t="s">
        <v>82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1081</v>
      </c>
    </row>
    <row r="118" s="2" customFormat="1" ht="16.5" customHeight="1">
      <c r="A118" s="40"/>
      <c r="B118" s="41"/>
      <c r="C118" s="247" t="s">
        <v>295</v>
      </c>
      <c r="D118" s="247" t="s">
        <v>249</v>
      </c>
      <c r="E118" s="248" t="s">
        <v>1082</v>
      </c>
      <c r="F118" s="249" t="s">
        <v>1083</v>
      </c>
      <c r="G118" s="250" t="s">
        <v>576</v>
      </c>
      <c r="H118" s="251">
        <v>1</v>
      </c>
      <c r="I118" s="252"/>
      <c r="J118" s="253">
        <f>ROUND(I118*H118,2)</f>
        <v>0</v>
      </c>
      <c r="K118" s="249" t="s">
        <v>28</v>
      </c>
      <c r="L118" s="254"/>
      <c r="M118" s="255" t="s">
        <v>28</v>
      </c>
      <c r="N118" s="256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140</v>
      </c>
      <c r="AT118" s="217" t="s">
        <v>249</v>
      </c>
      <c r="AU118" s="217" t="s">
        <v>82</v>
      </c>
      <c r="AY118" s="19" t="s">
        <v>132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139</v>
      </c>
      <c r="BM118" s="217" t="s">
        <v>1084</v>
      </c>
    </row>
    <row r="119" s="2" customFormat="1" ht="16.5" customHeight="1">
      <c r="A119" s="40"/>
      <c r="B119" s="41"/>
      <c r="C119" s="247" t="s">
        <v>299</v>
      </c>
      <c r="D119" s="247" t="s">
        <v>249</v>
      </c>
      <c r="E119" s="248" t="s">
        <v>1085</v>
      </c>
      <c r="F119" s="249" t="s">
        <v>1086</v>
      </c>
      <c r="G119" s="250" t="s">
        <v>192</v>
      </c>
      <c r="H119" s="251">
        <v>220</v>
      </c>
      <c r="I119" s="252"/>
      <c r="J119" s="253">
        <f>ROUND(I119*H119,2)</f>
        <v>0</v>
      </c>
      <c r="K119" s="249" t="s">
        <v>28</v>
      </c>
      <c r="L119" s="254"/>
      <c r="M119" s="255" t="s">
        <v>28</v>
      </c>
      <c r="N119" s="256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140</v>
      </c>
      <c r="AT119" s="217" t="s">
        <v>249</v>
      </c>
      <c r="AU119" s="217" t="s">
        <v>82</v>
      </c>
      <c r="AY119" s="19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139</v>
      </c>
      <c r="BM119" s="217" t="s">
        <v>1087</v>
      </c>
    </row>
    <row r="120" s="2" customFormat="1" ht="16.5" customHeight="1">
      <c r="A120" s="40"/>
      <c r="B120" s="41"/>
      <c r="C120" s="247" t="s">
        <v>304</v>
      </c>
      <c r="D120" s="247" t="s">
        <v>249</v>
      </c>
      <c r="E120" s="248" t="s">
        <v>1088</v>
      </c>
      <c r="F120" s="249" t="s">
        <v>1089</v>
      </c>
      <c r="G120" s="250" t="s">
        <v>576</v>
      </c>
      <c r="H120" s="251">
        <v>8</v>
      </c>
      <c r="I120" s="252"/>
      <c r="J120" s="253">
        <f>ROUND(I120*H120,2)</f>
        <v>0</v>
      </c>
      <c r="K120" s="249" t="s">
        <v>28</v>
      </c>
      <c r="L120" s="254"/>
      <c r="M120" s="255" t="s">
        <v>28</v>
      </c>
      <c r="N120" s="256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140</v>
      </c>
      <c r="AT120" s="217" t="s">
        <v>249</v>
      </c>
      <c r="AU120" s="217" t="s">
        <v>82</v>
      </c>
      <c r="AY120" s="19" t="s">
        <v>132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139</v>
      </c>
      <c r="BM120" s="217" t="s">
        <v>1090</v>
      </c>
    </row>
    <row r="121" s="2" customFormat="1" ht="16.5" customHeight="1">
      <c r="A121" s="40"/>
      <c r="B121" s="41"/>
      <c r="C121" s="247" t="s">
        <v>312</v>
      </c>
      <c r="D121" s="247" t="s">
        <v>249</v>
      </c>
      <c r="E121" s="248" t="s">
        <v>1091</v>
      </c>
      <c r="F121" s="249" t="s">
        <v>1092</v>
      </c>
      <c r="G121" s="250" t="s">
        <v>576</v>
      </c>
      <c r="H121" s="251">
        <v>14</v>
      </c>
      <c r="I121" s="252"/>
      <c r="J121" s="253">
        <f>ROUND(I121*H121,2)</f>
        <v>0</v>
      </c>
      <c r="K121" s="249" t="s">
        <v>28</v>
      </c>
      <c r="L121" s="254"/>
      <c r="M121" s="255" t="s">
        <v>28</v>
      </c>
      <c r="N121" s="256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140</v>
      </c>
      <c r="AT121" s="217" t="s">
        <v>249</v>
      </c>
      <c r="AU121" s="217" t="s">
        <v>82</v>
      </c>
      <c r="AY121" s="19" t="s">
        <v>132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139</v>
      </c>
      <c r="BM121" s="217" t="s">
        <v>1093</v>
      </c>
    </row>
    <row r="122" s="2" customFormat="1" ht="16.5" customHeight="1">
      <c r="A122" s="40"/>
      <c r="B122" s="41"/>
      <c r="C122" s="247" t="s">
        <v>318</v>
      </c>
      <c r="D122" s="247" t="s">
        <v>249</v>
      </c>
      <c r="E122" s="248" t="s">
        <v>1094</v>
      </c>
      <c r="F122" s="249" t="s">
        <v>1095</v>
      </c>
      <c r="G122" s="250" t="s">
        <v>1096</v>
      </c>
      <c r="H122" s="251">
        <v>1</v>
      </c>
      <c r="I122" s="252"/>
      <c r="J122" s="253">
        <f>ROUND(I122*H122,2)</f>
        <v>0</v>
      </c>
      <c r="K122" s="249" t="s">
        <v>28</v>
      </c>
      <c r="L122" s="254"/>
      <c r="M122" s="255" t="s">
        <v>28</v>
      </c>
      <c r="N122" s="256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140</v>
      </c>
      <c r="AT122" s="217" t="s">
        <v>249</v>
      </c>
      <c r="AU122" s="217" t="s">
        <v>82</v>
      </c>
      <c r="AY122" s="19" t="s">
        <v>132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139</v>
      </c>
      <c r="BM122" s="217" t="s">
        <v>1097</v>
      </c>
    </row>
    <row r="123" s="12" customFormat="1" ht="25.92" customHeight="1">
      <c r="A123" s="12"/>
      <c r="B123" s="190"/>
      <c r="C123" s="191"/>
      <c r="D123" s="192" t="s">
        <v>73</v>
      </c>
      <c r="E123" s="193" t="s">
        <v>1098</v>
      </c>
      <c r="F123" s="193" t="s">
        <v>1099</v>
      </c>
      <c r="G123" s="191"/>
      <c r="H123" s="191"/>
      <c r="I123" s="194"/>
      <c r="J123" s="195">
        <f>BK123</f>
        <v>0</v>
      </c>
      <c r="K123" s="191"/>
      <c r="L123" s="196"/>
      <c r="M123" s="197"/>
      <c r="N123" s="198"/>
      <c r="O123" s="198"/>
      <c r="P123" s="199">
        <f>SUM(P124:P129)</f>
        <v>0</v>
      </c>
      <c r="Q123" s="198"/>
      <c r="R123" s="199">
        <f>SUM(R124:R129)</f>
        <v>0</v>
      </c>
      <c r="S123" s="198"/>
      <c r="T123" s="200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73</v>
      </c>
      <c r="AU123" s="202" t="s">
        <v>74</v>
      </c>
      <c r="AY123" s="201" t="s">
        <v>132</v>
      </c>
      <c r="BK123" s="203">
        <f>SUM(BK124:BK129)</f>
        <v>0</v>
      </c>
    </row>
    <row r="124" s="2" customFormat="1" ht="16.5" customHeight="1">
      <c r="A124" s="40"/>
      <c r="B124" s="41"/>
      <c r="C124" s="247" t="s">
        <v>323</v>
      </c>
      <c r="D124" s="247" t="s">
        <v>249</v>
      </c>
      <c r="E124" s="248" t="s">
        <v>1100</v>
      </c>
      <c r="F124" s="249" t="s">
        <v>1101</v>
      </c>
      <c r="G124" s="250" t="s">
        <v>202</v>
      </c>
      <c r="H124" s="251">
        <v>6.0800000000000001</v>
      </c>
      <c r="I124" s="252"/>
      <c r="J124" s="253">
        <f>ROUND(I124*H124,2)</f>
        <v>0</v>
      </c>
      <c r="K124" s="249" t="s">
        <v>28</v>
      </c>
      <c r="L124" s="254"/>
      <c r="M124" s="255" t="s">
        <v>28</v>
      </c>
      <c r="N124" s="256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140</v>
      </c>
      <c r="AT124" s="217" t="s">
        <v>249</v>
      </c>
      <c r="AU124" s="217" t="s">
        <v>82</v>
      </c>
      <c r="AY124" s="19" t="s">
        <v>132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139</v>
      </c>
      <c r="BM124" s="217" t="s">
        <v>1102</v>
      </c>
    </row>
    <row r="125" s="2" customFormat="1" ht="16.5" customHeight="1">
      <c r="A125" s="40"/>
      <c r="B125" s="41"/>
      <c r="C125" s="247" t="s">
        <v>329</v>
      </c>
      <c r="D125" s="247" t="s">
        <v>249</v>
      </c>
      <c r="E125" s="248" t="s">
        <v>1103</v>
      </c>
      <c r="F125" s="249" t="s">
        <v>1104</v>
      </c>
      <c r="G125" s="250" t="s">
        <v>576</v>
      </c>
      <c r="H125" s="251">
        <v>8</v>
      </c>
      <c r="I125" s="252"/>
      <c r="J125" s="253">
        <f>ROUND(I125*H125,2)</f>
        <v>0</v>
      </c>
      <c r="K125" s="249" t="s">
        <v>28</v>
      </c>
      <c r="L125" s="254"/>
      <c r="M125" s="255" t="s">
        <v>28</v>
      </c>
      <c r="N125" s="256" t="s">
        <v>45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140</v>
      </c>
      <c r="AT125" s="217" t="s">
        <v>249</v>
      </c>
      <c r="AU125" s="217" t="s">
        <v>82</v>
      </c>
      <c r="AY125" s="19" t="s">
        <v>132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139</v>
      </c>
      <c r="BM125" s="217" t="s">
        <v>1105</v>
      </c>
    </row>
    <row r="126" s="2" customFormat="1" ht="16.5" customHeight="1">
      <c r="A126" s="40"/>
      <c r="B126" s="41"/>
      <c r="C126" s="247" t="s">
        <v>170</v>
      </c>
      <c r="D126" s="247" t="s">
        <v>249</v>
      </c>
      <c r="E126" s="248" t="s">
        <v>1106</v>
      </c>
      <c r="F126" s="249" t="s">
        <v>1107</v>
      </c>
      <c r="G126" s="250" t="s">
        <v>202</v>
      </c>
      <c r="H126" s="251">
        <v>7.3499999999999996</v>
      </c>
      <c r="I126" s="252"/>
      <c r="J126" s="253">
        <f>ROUND(I126*H126,2)</f>
        <v>0</v>
      </c>
      <c r="K126" s="249" t="s">
        <v>28</v>
      </c>
      <c r="L126" s="254"/>
      <c r="M126" s="255" t="s">
        <v>28</v>
      </c>
      <c r="N126" s="256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140</v>
      </c>
      <c r="AT126" s="217" t="s">
        <v>249</v>
      </c>
      <c r="AU126" s="217" t="s">
        <v>82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1108</v>
      </c>
    </row>
    <row r="127" s="2" customFormat="1" ht="16.5" customHeight="1">
      <c r="A127" s="40"/>
      <c r="B127" s="41"/>
      <c r="C127" s="247" t="s">
        <v>340</v>
      </c>
      <c r="D127" s="247" t="s">
        <v>249</v>
      </c>
      <c r="E127" s="248" t="s">
        <v>1109</v>
      </c>
      <c r="F127" s="249" t="s">
        <v>1110</v>
      </c>
      <c r="G127" s="250" t="s">
        <v>192</v>
      </c>
      <c r="H127" s="251">
        <v>105</v>
      </c>
      <c r="I127" s="252"/>
      <c r="J127" s="253">
        <f>ROUND(I127*H127,2)</f>
        <v>0</v>
      </c>
      <c r="K127" s="249" t="s">
        <v>28</v>
      </c>
      <c r="L127" s="254"/>
      <c r="M127" s="255" t="s">
        <v>28</v>
      </c>
      <c r="N127" s="256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140</v>
      </c>
      <c r="AT127" s="217" t="s">
        <v>249</v>
      </c>
      <c r="AU127" s="217" t="s">
        <v>82</v>
      </c>
      <c r="AY127" s="19" t="s">
        <v>132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139</v>
      </c>
      <c r="BM127" s="217" t="s">
        <v>1111</v>
      </c>
    </row>
    <row r="128" s="2" customFormat="1" ht="16.5" customHeight="1">
      <c r="A128" s="40"/>
      <c r="B128" s="41"/>
      <c r="C128" s="247" t="s">
        <v>174</v>
      </c>
      <c r="D128" s="247" t="s">
        <v>249</v>
      </c>
      <c r="E128" s="248" t="s">
        <v>1106</v>
      </c>
      <c r="F128" s="249" t="s">
        <v>1107</v>
      </c>
      <c r="G128" s="250" t="s">
        <v>202</v>
      </c>
      <c r="H128" s="251">
        <v>9</v>
      </c>
      <c r="I128" s="252"/>
      <c r="J128" s="253">
        <f>ROUND(I128*H128,2)</f>
        <v>0</v>
      </c>
      <c r="K128" s="249" t="s">
        <v>28</v>
      </c>
      <c r="L128" s="254"/>
      <c r="M128" s="255" t="s">
        <v>28</v>
      </c>
      <c r="N128" s="256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140</v>
      </c>
      <c r="AT128" s="217" t="s">
        <v>249</v>
      </c>
      <c r="AU128" s="217" t="s">
        <v>82</v>
      </c>
      <c r="AY128" s="19" t="s">
        <v>132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139</v>
      </c>
      <c r="BM128" s="217" t="s">
        <v>1112</v>
      </c>
    </row>
    <row r="129" s="2" customFormat="1" ht="16.5" customHeight="1">
      <c r="A129" s="40"/>
      <c r="B129" s="41"/>
      <c r="C129" s="247" t="s">
        <v>349</v>
      </c>
      <c r="D129" s="247" t="s">
        <v>249</v>
      </c>
      <c r="E129" s="248" t="s">
        <v>1109</v>
      </c>
      <c r="F129" s="249" t="s">
        <v>1110</v>
      </c>
      <c r="G129" s="250" t="s">
        <v>192</v>
      </c>
      <c r="H129" s="251">
        <v>90</v>
      </c>
      <c r="I129" s="252"/>
      <c r="J129" s="253">
        <f>ROUND(I129*H129,2)</f>
        <v>0</v>
      </c>
      <c r="K129" s="249" t="s">
        <v>28</v>
      </c>
      <c r="L129" s="254"/>
      <c r="M129" s="255" t="s">
        <v>28</v>
      </c>
      <c r="N129" s="256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140</v>
      </c>
      <c r="AT129" s="217" t="s">
        <v>249</v>
      </c>
      <c r="AU129" s="217" t="s">
        <v>82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1113</v>
      </c>
    </row>
    <row r="130" s="12" customFormat="1" ht="25.92" customHeight="1">
      <c r="A130" s="12"/>
      <c r="B130" s="190"/>
      <c r="C130" s="191"/>
      <c r="D130" s="192" t="s">
        <v>73</v>
      </c>
      <c r="E130" s="193" t="s">
        <v>1114</v>
      </c>
      <c r="F130" s="193" t="s">
        <v>1115</v>
      </c>
      <c r="G130" s="191"/>
      <c r="H130" s="191"/>
      <c r="I130" s="194"/>
      <c r="J130" s="195">
        <f>BK130</f>
        <v>0</v>
      </c>
      <c r="K130" s="191"/>
      <c r="L130" s="196"/>
      <c r="M130" s="197"/>
      <c r="N130" s="198"/>
      <c r="O130" s="198"/>
      <c r="P130" s="199">
        <f>SUM(P131:P161)</f>
        <v>0</v>
      </c>
      <c r="Q130" s="198"/>
      <c r="R130" s="199">
        <f>SUM(R131:R161)</f>
        <v>0</v>
      </c>
      <c r="S130" s="198"/>
      <c r="T130" s="200">
        <f>SUM(T131:T161)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82</v>
      </c>
      <c r="AT130" s="202" t="s">
        <v>73</v>
      </c>
      <c r="AU130" s="202" t="s">
        <v>74</v>
      </c>
      <c r="AY130" s="201" t="s">
        <v>132</v>
      </c>
      <c r="BK130" s="203">
        <f>SUM(BK131:BK161)</f>
        <v>0</v>
      </c>
    </row>
    <row r="131" s="2" customFormat="1" ht="16.5" customHeight="1">
      <c r="A131" s="40"/>
      <c r="B131" s="41"/>
      <c r="C131" s="206" t="s">
        <v>179</v>
      </c>
      <c r="D131" s="206" t="s">
        <v>134</v>
      </c>
      <c r="E131" s="207" t="s">
        <v>1116</v>
      </c>
      <c r="F131" s="208" t="s">
        <v>1117</v>
      </c>
      <c r="G131" s="209" t="s">
        <v>192</v>
      </c>
      <c r="H131" s="210">
        <v>6</v>
      </c>
      <c r="I131" s="211"/>
      <c r="J131" s="212">
        <f>ROUND(I131*H131,2)</f>
        <v>0</v>
      </c>
      <c r="K131" s="208" t="s">
        <v>28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82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1118</v>
      </c>
    </row>
    <row r="132" s="2" customFormat="1" ht="16.5" customHeight="1">
      <c r="A132" s="40"/>
      <c r="B132" s="41"/>
      <c r="C132" s="206" t="s">
        <v>359</v>
      </c>
      <c r="D132" s="206" t="s">
        <v>134</v>
      </c>
      <c r="E132" s="207" t="s">
        <v>1116</v>
      </c>
      <c r="F132" s="208" t="s">
        <v>1117</v>
      </c>
      <c r="G132" s="209" t="s">
        <v>192</v>
      </c>
      <c r="H132" s="210">
        <v>800</v>
      </c>
      <c r="I132" s="211"/>
      <c r="J132" s="212">
        <f>ROUND(I132*H132,2)</f>
        <v>0</v>
      </c>
      <c r="K132" s="208" t="s">
        <v>28</v>
      </c>
      <c r="L132" s="46"/>
      <c r="M132" s="213" t="s">
        <v>28</v>
      </c>
      <c r="N132" s="214" t="s">
        <v>45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139</v>
      </c>
      <c r="AT132" s="217" t="s">
        <v>134</v>
      </c>
      <c r="AU132" s="217" t="s">
        <v>82</v>
      </c>
      <c r="AY132" s="19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139</v>
      </c>
      <c r="BM132" s="217" t="s">
        <v>1119</v>
      </c>
    </row>
    <row r="133" s="2" customFormat="1" ht="16.5" customHeight="1">
      <c r="A133" s="40"/>
      <c r="B133" s="41"/>
      <c r="C133" s="206" t="s">
        <v>183</v>
      </c>
      <c r="D133" s="206" t="s">
        <v>134</v>
      </c>
      <c r="E133" s="207" t="s">
        <v>1120</v>
      </c>
      <c r="F133" s="208" t="s">
        <v>1121</v>
      </c>
      <c r="G133" s="209" t="s">
        <v>576</v>
      </c>
      <c r="H133" s="210">
        <v>1</v>
      </c>
      <c r="I133" s="211"/>
      <c r="J133" s="212">
        <f>ROUND(I133*H133,2)</f>
        <v>0</v>
      </c>
      <c r="K133" s="208" t="s">
        <v>28</v>
      </c>
      <c r="L133" s="46"/>
      <c r="M133" s="213" t="s">
        <v>28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139</v>
      </c>
      <c r="AT133" s="217" t="s">
        <v>134</v>
      </c>
      <c r="AU133" s="217" t="s">
        <v>82</v>
      </c>
      <c r="AY133" s="19" t="s">
        <v>132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139</v>
      </c>
      <c r="BM133" s="217" t="s">
        <v>1122</v>
      </c>
    </row>
    <row r="134" s="2" customFormat="1" ht="16.5" customHeight="1">
      <c r="A134" s="40"/>
      <c r="B134" s="41"/>
      <c r="C134" s="206" t="s">
        <v>370</v>
      </c>
      <c r="D134" s="206" t="s">
        <v>134</v>
      </c>
      <c r="E134" s="207" t="s">
        <v>1123</v>
      </c>
      <c r="F134" s="208" t="s">
        <v>1124</v>
      </c>
      <c r="G134" s="209" t="s">
        <v>576</v>
      </c>
      <c r="H134" s="210">
        <v>3</v>
      </c>
      <c r="I134" s="211"/>
      <c r="J134" s="212">
        <f>ROUND(I134*H134,2)</f>
        <v>0</v>
      </c>
      <c r="K134" s="208" t="s">
        <v>28</v>
      </c>
      <c r="L134" s="46"/>
      <c r="M134" s="213" t="s">
        <v>28</v>
      </c>
      <c r="N134" s="214" t="s">
        <v>45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139</v>
      </c>
      <c r="AT134" s="217" t="s">
        <v>134</v>
      </c>
      <c r="AU134" s="217" t="s">
        <v>82</v>
      </c>
      <c r="AY134" s="19" t="s">
        <v>132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139</v>
      </c>
      <c r="BM134" s="217" t="s">
        <v>1125</v>
      </c>
    </row>
    <row r="135" s="2" customFormat="1" ht="16.5" customHeight="1">
      <c r="A135" s="40"/>
      <c r="B135" s="41"/>
      <c r="C135" s="206" t="s">
        <v>188</v>
      </c>
      <c r="D135" s="206" t="s">
        <v>134</v>
      </c>
      <c r="E135" s="207" t="s">
        <v>1126</v>
      </c>
      <c r="F135" s="208" t="s">
        <v>1127</v>
      </c>
      <c r="G135" s="209" t="s">
        <v>576</v>
      </c>
      <c r="H135" s="210">
        <v>1</v>
      </c>
      <c r="I135" s="211"/>
      <c r="J135" s="212">
        <f>ROUND(I135*H135,2)</f>
        <v>0</v>
      </c>
      <c r="K135" s="208" t="s">
        <v>28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82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1128</v>
      </c>
    </row>
    <row r="136" s="2" customFormat="1" ht="16.5" customHeight="1">
      <c r="A136" s="40"/>
      <c r="B136" s="41"/>
      <c r="C136" s="206" t="s">
        <v>381</v>
      </c>
      <c r="D136" s="206" t="s">
        <v>134</v>
      </c>
      <c r="E136" s="207" t="s">
        <v>1129</v>
      </c>
      <c r="F136" s="208" t="s">
        <v>1130</v>
      </c>
      <c r="G136" s="209" t="s">
        <v>576</v>
      </c>
      <c r="H136" s="210">
        <v>2</v>
      </c>
      <c r="I136" s="211"/>
      <c r="J136" s="212">
        <f>ROUND(I136*H136,2)</f>
        <v>0</v>
      </c>
      <c r="K136" s="208" t="s">
        <v>28</v>
      </c>
      <c r="L136" s="46"/>
      <c r="M136" s="213" t="s">
        <v>28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139</v>
      </c>
      <c r="AT136" s="217" t="s">
        <v>134</v>
      </c>
      <c r="AU136" s="217" t="s">
        <v>82</v>
      </c>
      <c r="AY136" s="19" t="s">
        <v>132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139</v>
      </c>
      <c r="BM136" s="217" t="s">
        <v>1131</v>
      </c>
    </row>
    <row r="137" s="2" customFormat="1" ht="16.5" customHeight="1">
      <c r="A137" s="40"/>
      <c r="B137" s="41"/>
      <c r="C137" s="206" t="s">
        <v>193</v>
      </c>
      <c r="D137" s="206" t="s">
        <v>134</v>
      </c>
      <c r="E137" s="207" t="s">
        <v>1132</v>
      </c>
      <c r="F137" s="208" t="s">
        <v>1133</v>
      </c>
      <c r="G137" s="209" t="s">
        <v>576</v>
      </c>
      <c r="H137" s="210">
        <v>1</v>
      </c>
      <c r="I137" s="211"/>
      <c r="J137" s="212">
        <f>ROUND(I137*H137,2)</f>
        <v>0</v>
      </c>
      <c r="K137" s="208" t="s">
        <v>28</v>
      </c>
      <c r="L137" s="46"/>
      <c r="M137" s="213" t="s">
        <v>28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139</v>
      </c>
      <c r="AT137" s="217" t="s">
        <v>134</v>
      </c>
      <c r="AU137" s="217" t="s">
        <v>82</v>
      </c>
      <c r="AY137" s="19" t="s">
        <v>132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139</v>
      </c>
      <c r="BM137" s="217" t="s">
        <v>1134</v>
      </c>
    </row>
    <row r="138" s="2" customFormat="1" ht="16.5" customHeight="1">
      <c r="A138" s="40"/>
      <c r="B138" s="41"/>
      <c r="C138" s="206" t="s">
        <v>391</v>
      </c>
      <c r="D138" s="206" t="s">
        <v>134</v>
      </c>
      <c r="E138" s="207" t="s">
        <v>1135</v>
      </c>
      <c r="F138" s="208" t="s">
        <v>1136</v>
      </c>
      <c r="G138" s="209" t="s">
        <v>576</v>
      </c>
      <c r="H138" s="210">
        <v>1</v>
      </c>
      <c r="I138" s="211"/>
      <c r="J138" s="212">
        <f>ROUND(I138*H138,2)</f>
        <v>0</v>
      </c>
      <c r="K138" s="208" t="s">
        <v>28</v>
      </c>
      <c r="L138" s="46"/>
      <c r="M138" s="213" t="s">
        <v>28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139</v>
      </c>
      <c r="AT138" s="217" t="s">
        <v>134</v>
      </c>
      <c r="AU138" s="217" t="s">
        <v>82</v>
      </c>
      <c r="AY138" s="19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139</v>
      </c>
      <c r="BM138" s="217" t="s">
        <v>1137</v>
      </c>
    </row>
    <row r="139" s="2" customFormat="1" ht="16.5" customHeight="1">
      <c r="A139" s="40"/>
      <c r="B139" s="41"/>
      <c r="C139" s="206" t="s">
        <v>198</v>
      </c>
      <c r="D139" s="206" t="s">
        <v>134</v>
      </c>
      <c r="E139" s="207" t="s">
        <v>1138</v>
      </c>
      <c r="F139" s="208" t="s">
        <v>1139</v>
      </c>
      <c r="G139" s="209" t="s">
        <v>576</v>
      </c>
      <c r="H139" s="210">
        <v>1</v>
      </c>
      <c r="I139" s="211"/>
      <c r="J139" s="212">
        <f>ROUND(I139*H139,2)</f>
        <v>0</v>
      </c>
      <c r="K139" s="208" t="s">
        <v>28</v>
      </c>
      <c r="L139" s="46"/>
      <c r="M139" s="213" t="s">
        <v>28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139</v>
      </c>
      <c r="AT139" s="217" t="s">
        <v>134</v>
      </c>
      <c r="AU139" s="217" t="s">
        <v>82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1140</v>
      </c>
    </row>
    <row r="140" s="2" customFormat="1" ht="16.5" customHeight="1">
      <c r="A140" s="40"/>
      <c r="B140" s="41"/>
      <c r="C140" s="206" t="s">
        <v>400</v>
      </c>
      <c r="D140" s="206" t="s">
        <v>134</v>
      </c>
      <c r="E140" s="207" t="s">
        <v>1141</v>
      </c>
      <c r="F140" s="208" t="s">
        <v>1142</v>
      </c>
      <c r="G140" s="209" t="s">
        <v>576</v>
      </c>
      <c r="H140" s="210">
        <v>1</v>
      </c>
      <c r="I140" s="211"/>
      <c r="J140" s="212">
        <f>ROUND(I140*H140,2)</f>
        <v>0</v>
      </c>
      <c r="K140" s="208" t="s">
        <v>28</v>
      </c>
      <c r="L140" s="46"/>
      <c r="M140" s="213" t="s">
        <v>28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139</v>
      </c>
      <c r="AT140" s="217" t="s">
        <v>134</v>
      </c>
      <c r="AU140" s="217" t="s">
        <v>82</v>
      </c>
      <c r="AY140" s="19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139</v>
      </c>
      <c r="BM140" s="217" t="s">
        <v>1143</v>
      </c>
    </row>
    <row r="141" s="2" customFormat="1" ht="16.5" customHeight="1">
      <c r="A141" s="40"/>
      <c r="B141" s="41"/>
      <c r="C141" s="206" t="s">
        <v>203</v>
      </c>
      <c r="D141" s="206" t="s">
        <v>134</v>
      </c>
      <c r="E141" s="207" t="s">
        <v>1144</v>
      </c>
      <c r="F141" s="208" t="s">
        <v>1145</v>
      </c>
      <c r="G141" s="209" t="s">
        <v>576</v>
      </c>
      <c r="H141" s="210">
        <v>8</v>
      </c>
      <c r="I141" s="211"/>
      <c r="J141" s="212">
        <f>ROUND(I141*H141,2)</f>
        <v>0</v>
      </c>
      <c r="K141" s="208" t="s">
        <v>28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82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1146</v>
      </c>
    </row>
    <row r="142" s="2" customFormat="1" ht="16.5" customHeight="1">
      <c r="A142" s="40"/>
      <c r="B142" s="41"/>
      <c r="C142" s="206" t="s">
        <v>409</v>
      </c>
      <c r="D142" s="206" t="s">
        <v>134</v>
      </c>
      <c r="E142" s="207" t="s">
        <v>1144</v>
      </c>
      <c r="F142" s="208" t="s">
        <v>1145</v>
      </c>
      <c r="G142" s="209" t="s">
        <v>576</v>
      </c>
      <c r="H142" s="210">
        <v>12</v>
      </c>
      <c r="I142" s="211"/>
      <c r="J142" s="212">
        <f>ROUND(I142*H142,2)</f>
        <v>0</v>
      </c>
      <c r="K142" s="208" t="s">
        <v>28</v>
      </c>
      <c r="L142" s="46"/>
      <c r="M142" s="213" t="s">
        <v>28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139</v>
      </c>
      <c r="AT142" s="217" t="s">
        <v>134</v>
      </c>
      <c r="AU142" s="217" t="s">
        <v>82</v>
      </c>
      <c r="AY142" s="19" t="s">
        <v>132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139</v>
      </c>
      <c r="BM142" s="217" t="s">
        <v>1147</v>
      </c>
    </row>
    <row r="143" s="2" customFormat="1" ht="16.5" customHeight="1">
      <c r="A143" s="40"/>
      <c r="B143" s="41"/>
      <c r="C143" s="206" t="s">
        <v>207</v>
      </c>
      <c r="D143" s="206" t="s">
        <v>134</v>
      </c>
      <c r="E143" s="207" t="s">
        <v>1148</v>
      </c>
      <c r="F143" s="208" t="s">
        <v>1149</v>
      </c>
      <c r="G143" s="209" t="s">
        <v>576</v>
      </c>
      <c r="H143" s="210">
        <v>8</v>
      </c>
      <c r="I143" s="211"/>
      <c r="J143" s="212">
        <f>ROUND(I143*H143,2)</f>
        <v>0</v>
      </c>
      <c r="K143" s="208" t="s">
        <v>28</v>
      </c>
      <c r="L143" s="46"/>
      <c r="M143" s="213" t="s">
        <v>28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139</v>
      </c>
      <c r="AT143" s="217" t="s">
        <v>134</v>
      </c>
      <c r="AU143" s="217" t="s">
        <v>82</v>
      </c>
      <c r="AY143" s="19" t="s">
        <v>132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139</v>
      </c>
      <c r="BM143" s="217" t="s">
        <v>1150</v>
      </c>
    </row>
    <row r="144" s="2" customFormat="1" ht="16.5" customHeight="1">
      <c r="A144" s="40"/>
      <c r="B144" s="41"/>
      <c r="C144" s="206" t="s">
        <v>418</v>
      </c>
      <c r="D144" s="206" t="s">
        <v>134</v>
      </c>
      <c r="E144" s="207" t="s">
        <v>1151</v>
      </c>
      <c r="F144" s="208" t="s">
        <v>1152</v>
      </c>
      <c r="G144" s="209" t="s">
        <v>576</v>
      </c>
      <c r="H144" s="210">
        <v>4</v>
      </c>
      <c r="I144" s="211"/>
      <c r="J144" s="212">
        <f>ROUND(I144*H144,2)</f>
        <v>0</v>
      </c>
      <c r="K144" s="208" t="s">
        <v>28</v>
      </c>
      <c r="L144" s="46"/>
      <c r="M144" s="213" t="s">
        <v>28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139</v>
      </c>
      <c r="AT144" s="217" t="s">
        <v>134</v>
      </c>
      <c r="AU144" s="217" t="s">
        <v>82</v>
      </c>
      <c r="AY144" s="19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139</v>
      </c>
      <c r="BM144" s="217" t="s">
        <v>1153</v>
      </c>
    </row>
    <row r="145" s="2" customFormat="1" ht="16.5" customHeight="1">
      <c r="A145" s="40"/>
      <c r="B145" s="41"/>
      <c r="C145" s="206" t="s">
        <v>215</v>
      </c>
      <c r="D145" s="206" t="s">
        <v>134</v>
      </c>
      <c r="E145" s="207" t="s">
        <v>1151</v>
      </c>
      <c r="F145" s="208" t="s">
        <v>1152</v>
      </c>
      <c r="G145" s="209" t="s">
        <v>576</v>
      </c>
      <c r="H145" s="210">
        <v>4</v>
      </c>
      <c r="I145" s="211"/>
      <c r="J145" s="212">
        <f>ROUND(I145*H145,2)</f>
        <v>0</v>
      </c>
      <c r="K145" s="208" t="s">
        <v>28</v>
      </c>
      <c r="L145" s="46"/>
      <c r="M145" s="213" t="s">
        <v>28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139</v>
      </c>
      <c r="AT145" s="217" t="s">
        <v>134</v>
      </c>
      <c r="AU145" s="217" t="s">
        <v>82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1154</v>
      </c>
    </row>
    <row r="146" s="2" customFormat="1" ht="16.5" customHeight="1">
      <c r="A146" s="40"/>
      <c r="B146" s="41"/>
      <c r="C146" s="206" t="s">
        <v>426</v>
      </c>
      <c r="D146" s="206" t="s">
        <v>134</v>
      </c>
      <c r="E146" s="207" t="s">
        <v>1155</v>
      </c>
      <c r="F146" s="208" t="s">
        <v>1156</v>
      </c>
      <c r="G146" s="209" t="s">
        <v>576</v>
      </c>
      <c r="H146" s="210">
        <v>3</v>
      </c>
      <c r="I146" s="211"/>
      <c r="J146" s="212">
        <f>ROUND(I146*H146,2)</f>
        <v>0</v>
      </c>
      <c r="K146" s="208" t="s">
        <v>28</v>
      </c>
      <c r="L146" s="46"/>
      <c r="M146" s="213" t="s">
        <v>28</v>
      </c>
      <c r="N146" s="214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139</v>
      </c>
      <c r="AT146" s="217" t="s">
        <v>134</v>
      </c>
      <c r="AU146" s="217" t="s">
        <v>82</v>
      </c>
      <c r="AY146" s="19" t="s">
        <v>132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139</v>
      </c>
      <c r="BM146" s="217" t="s">
        <v>1157</v>
      </c>
    </row>
    <row r="147" s="2" customFormat="1" ht="16.5" customHeight="1">
      <c r="A147" s="40"/>
      <c r="B147" s="41"/>
      <c r="C147" s="206" t="s">
        <v>221</v>
      </c>
      <c r="D147" s="206" t="s">
        <v>134</v>
      </c>
      <c r="E147" s="207" t="s">
        <v>1155</v>
      </c>
      <c r="F147" s="208" t="s">
        <v>1156</v>
      </c>
      <c r="G147" s="209" t="s">
        <v>576</v>
      </c>
      <c r="H147" s="210">
        <v>1</v>
      </c>
      <c r="I147" s="211"/>
      <c r="J147" s="212">
        <f>ROUND(I147*H147,2)</f>
        <v>0</v>
      </c>
      <c r="K147" s="208" t="s">
        <v>28</v>
      </c>
      <c r="L147" s="46"/>
      <c r="M147" s="213" t="s">
        <v>28</v>
      </c>
      <c r="N147" s="214" t="s">
        <v>45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139</v>
      </c>
      <c r="AT147" s="217" t="s">
        <v>134</v>
      </c>
      <c r="AU147" s="217" t="s">
        <v>82</v>
      </c>
      <c r="AY147" s="19" t="s">
        <v>132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139</v>
      </c>
      <c r="BM147" s="217" t="s">
        <v>1158</v>
      </c>
    </row>
    <row r="148" s="2" customFormat="1" ht="16.5" customHeight="1">
      <c r="A148" s="40"/>
      <c r="B148" s="41"/>
      <c r="C148" s="206" t="s">
        <v>436</v>
      </c>
      <c r="D148" s="206" t="s">
        <v>134</v>
      </c>
      <c r="E148" s="207" t="s">
        <v>1159</v>
      </c>
      <c r="F148" s="208" t="s">
        <v>1160</v>
      </c>
      <c r="G148" s="209" t="s">
        <v>576</v>
      </c>
      <c r="H148" s="210">
        <v>3</v>
      </c>
      <c r="I148" s="211"/>
      <c r="J148" s="212">
        <f>ROUND(I148*H148,2)</f>
        <v>0</v>
      </c>
      <c r="K148" s="208" t="s">
        <v>28</v>
      </c>
      <c r="L148" s="46"/>
      <c r="M148" s="213" t="s">
        <v>28</v>
      </c>
      <c r="N148" s="214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139</v>
      </c>
      <c r="AT148" s="217" t="s">
        <v>134</v>
      </c>
      <c r="AU148" s="217" t="s">
        <v>82</v>
      </c>
      <c r="AY148" s="19" t="s">
        <v>132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139</v>
      </c>
      <c r="BM148" s="217" t="s">
        <v>1161</v>
      </c>
    </row>
    <row r="149" s="2" customFormat="1" ht="16.5" customHeight="1">
      <c r="A149" s="40"/>
      <c r="B149" s="41"/>
      <c r="C149" s="206" t="s">
        <v>226</v>
      </c>
      <c r="D149" s="206" t="s">
        <v>134</v>
      </c>
      <c r="E149" s="207" t="s">
        <v>1159</v>
      </c>
      <c r="F149" s="208" t="s">
        <v>1160</v>
      </c>
      <c r="G149" s="209" t="s">
        <v>576</v>
      </c>
      <c r="H149" s="210">
        <v>1</v>
      </c>
      <c r="I149" s="211"/>
      <c r="J149" s="212">
        <f>ROUND(I149*H149,2)</f>
        <v>0</v>
      </c>
      <c r="K149" s="208" t="s">
        <v>28</v>
      </c>
      <c r="L149" s="46"/>
      <c r="M149" s="213" t="s">
        <v>28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139</v>
      </c>
      <c r="AT149" s="217" t="s">
        <v>134</v>
      </c>
      <c r="AU149" s="217" t="s">
        <v>82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1162</v>
      </c>
    </row>
    <row r="150" s="2" customFormat="1" ht="16.5" customHeight="1">
      <c r="A150" s="40"/>
      <c r="B150" s="41"/>
      <c r="C150" s="206" t="s">
        <v>444</v>
      </c>
      <c r="D150" s="206" t="s">
        <v>134</v>
      </c>
      <c r="E150" s="207" t="s">
        <v>1163</v>
      </c>
      <c r="F150" s="208" t="s">
        <v>1164</v>
      </c>
      <c r="G150" s="209" t="s">
        <v>192</v>
      </c>
      <c r="H150" s="210">
        <v>220</v>
      </c>
      <c r="I150" s="211"/>
      <c r="J150" s="212">
        <f>ROUND(I150*H150,2)</f>
        <v>0</v>
      </c>
      <c r="K150" s="208" t="s">
        <v>28</v>
      </c>
      <c r="L150" s="46"/>
      <c r="M150" s="213" t="s">
        <v>28</v>
      </c>
      <c r="N150" s="214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139</v>
      </c>
      <c r="AT150" s="217" t="s">
        <v>134</v>
      </c>
      <c r="AU150" s="217" t="s">
        <v>82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1165</v>
      </c>
    </row>
    <row r="151" s="2" customFormat="1" ht="16.5" customHeight="1">
      <c r="A151" s="40"/>
      <c r="B151" s="41"/>
      <c r="C151" s="206" t="s">
        <v>231</v>
      </c>
      <c r="D151" s="206" t="s">
        <v>134</v>
      </c>
      <c r="E151" s="207" t="s">
        <v>1166</v>
      </c>
      <c r="F151" s="208" t="s">
        <v>1167</v>
      </c>
      <c r="G151" s="209" t="s">
        <v>576</v>
      </c>
      <c r="H151" s="210">
        <v>8</v>
      </c>
      <c r="I151" s="211"/>
      <c r="J151" s="212">
        <f>ROUND(I151*H151,2)</f>
        <v>0</v>
      </c>
      <c r="K151" s="208" t="s">
        <v>28</v>
      </c>
      <c r="L151" s="46"/>
      <c r="M151" s="213" t="s">
        <v>28</v>
      </c>
      <c r="N151" s="214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139</v>
      </c>
      <c r="AT151" s="217" t="s">
        <v>134</v>
      </c>
      <c r="AU151" s="217" t="s">
        <v>82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1168</v>
      </c>
    </row>
    <row r="152" s="2" customFormat="1" ht="16.5" customHeight="1">
      <c r="A152" s="40"/>
      <c r="B152" s="41"/>
      <c r="C152" s="206" t="s">
        <v>452</v>
      </c>
      <c r="D152" s="206" t="s">
        <v>134</v>
      </c>
      <c r="E152" s="207" t="s">
        <v>1166</v>
      </c>
      <c r="F152" s="208" t="s">
        <v>1167</v>
      </c>
      <c r="G152" s="209" t="s">
        <v>576</v>
      </c>
      <c r="H152" s="210">
        <v>14</v>
      </c>
      <c r="I152" s="211"/>
      <c r="J152" s="212">
        <f>ROUND(I152*H152,2)</f>
        <v>0</v>
      </c>
      <c r="K152" s="208" t="s">
        <v>28</v>
      </c>
      <c r="L152" s="46"/>
      <c r="M152" s="213" t="s">
        <v>28</v>
      </c>
      <c r="N152" s="214" t="s">
        <v>45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139</v>
      </c>
      <c r="AT152" s="217" t="s">
        <v>134</v>
      </c>
      <c r="AU152" s="217" t="s">
        <v>82</v>
      </c>
      <c r="AY152" s="19" t="s">
        <v>132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139</v>
      </c>
      <c r="BM152" s="217" t="s">
        <v>1169</v>
      </c>
    </row>
    <row r="153" s="2" customFormat="1" ht="16.5" customHeight="1">
      <c r="A153" s="40"/>
      <c r="B153" s="41"/>
      <c r="C153" s="206" t="s">
        <v>236</v>
      </c>
      <c r="D153" s="206" t="s">
        <v>134</v>
      </c>
      <c r="E153" s="207" t="s">
        <v>1170</v>
      </c>
      <c r="F153" s="208" t="s">
        <v>1171</v>
      </c>
      <c r="G153" s="209" t="s">
        <v>576</v>
      </c>
      <c r="H153" s="210">
        <v>14</v>
      </c>
      <c r="I153" s="211"/>
      <c r="J153" s="212">
        <f>ROUND(I153*H153,2)</f>
        <v>0</v>
      </c>
      <c r="K153" s="208" t="s">
        <v>28</v>
      </c>
      <c r="L153" s="46"/>
      <c r="M153" s="213" t="s">
        <v>28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139</v>
      </c>
      <c r="AT153" s="217" t="s">
        <v>134</v>
      </c>
      <c r="AU153" s="217" t="s">
        <v>82</v>
      </c>
      <c r="AY153" s="19" t="s">
        <v>132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139</v>
      </c>
      <c r="BM153" s="217" t="s">
        <v>1172</v>
      </c>
    </row>
    <row r="154" s="2" customFormat="1" ht="16.5" customHeight="1">
      <c r="A154" s="40"/>
      <c r="B154" s="41"/>
      <c r="C154" s="206" t="s">
        <v>463</v>
      </c>
      <c r="D154" s="206" t="s">
        <v>134</v>
      </c>
      <c r="E154" s="207" t="s">
        <v>1173</v>
      </c>
      <c r="F154" s="208" t="s">
        <v>1174</v>
      </c>
      <c r="G154" s="209" t="s">
        <v>192</v>
      </c>
      <c r="H154" s="210">
        <v>200</v>
      </c>
      <c r="I154" s="211"/>
      <c r="J154" s="212">
        <f>ROUND(I154*H154,2)</f>
        <v>0</v>
      </c>
      <c r="K154" s="208" t="s">
        <v>28</v>
      </c>
      <c r="L154" s="46"/>
      <c r="M154" s="213" t="s">
        <v>28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139</v>
      </c>
      <c r="AT154" s="217" t="s">
        <v>134</v>
      </c>
      <c r="AU154" s="217" t="s">
        <v>82</v>
      </c>
      <c r="AY154" s="19" t="s">
        <v>132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139</v>
      </c>
      <c r="BM154" s="217" t="s">
        <v>1175</v>
      </c>
    </row>
    <row r="155" s="2" customFormat="1" ht="16.5" customHeight="1">
      <c r="A155" s="40"/>
      <c r="B155" s="41"/>
      <c r="C155" s="206" t="s">
        <v>468</v>
      </c>
      <c r="D155" s="206" t="s">
        <v>134</v>
      </c>
      <c r="E155" s="207" t="s">
        <v>1176</v>
      </c>
      <c r="F155" s="208" t="s">
        <v>1177</v>
      </c>
      <c r="G155" s="209" t="s">
        <v>192</v>
      </c>
      <c r="H155" s="210">
        <v>3</v>
      </c>
      <c r="I155" s="211"/>
      <c r="J155" s="212">
        <f>ROUND(I155*H155,2)</f>
        <v>0</v>
      </c>
      <c r="K155" s="208" t="s">
        <v>28</v>
      </c>
      <c r="L155" s="46"/>
      <c r="M155" s="213" t="s">
        <v>28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139</v>
      </c>
      <c r="AT155" s="217" t="s">
        <v>134</v>
      </c>
      <c r="AU155" s="217" t="s">
        <v>82</v>
      </c>
      <c r="AY155" s="19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139</v>
      </c>
      <c r="BM155" s="217" t="s">
        <v>1178</v>
      </c>
    </row>
    <row r="156" s="2" customFormat="1" ht="16.5" customHeight="1">
      <c r="A156" s="40"/>
      <c r="B156" s="41"/>
      <c r="C156" s="206" t="s">
        <v>472</v>
      </c>
      <c r="D156" s="206" t="s">
        <v>134</v>
      </c>
      <c r="E156" s="207" t="s">
        <v>1176</v>
      </c>
      <c r="F156" s="208" t="s">
        <v>1177</v>
      </c>
      <c r="G156" s="209" t="s">
        <v>192</v>
      </c>
      <c r="H156" s="210">
        <v>200</v>
      </c>
      <c r="I156" s="211"/>
      <c r="J156" s="212">
        <f>ROUND(I156*H156,2)</f>
        <v>0</v>
      </c>
      <c r="K156" s="208" t="s">
        <v>28</v>
      </c>
      <c r="L156" s="46"/>
      <c r="M156" s="213" t="s">
        <v>28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139</v>
      </c>
      <c r="AT156" s="217" t="s">
        <v>134</v>
      </c>
      <c r="AU156" s="217" t="s">
        <v>82</v>
      </c>
      <c r="AY156" s="19" t="s">
        <v>132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139</v>
      </c>
      <c r="BM156" s="217" t="s">
        <v>1179</v>
      </c>
    </row>
    <row r="157" s="2" customFormat="1" ht="16.5" customHeight="1">
      <c r="A157" s="40"/>
      <c r="B157" s="41"/>
      <c r="C157" s="206" t="s">
        <v>246</v>
      </c>
      <c r="D157" s="206" t="s">
        <v>134</v>
      </c>
      <c r="E157" s="207" t="s">
        <v>1176</v>
      </c>
      <c r="F157" s="208" t="s">
        <v>1177</v>
      </c>
      <c r="G157" s="209" t="s">
        <v>192</v>
      </c>
      <c r="H157" s="210">
        <v>280</v>
      </c>
      <c r="I157" s="211"/>
      <c r="J157" s="212">
        <f>ROUND(I157*H157,2)</f>
        <v>0</v>
      </c>
      <c r="K157" s="208" t="s">
        <v>28</v>
      </c>
      <c r="L157" s="46"/>
      <c r="M157" s="213" t="s">
        <v>28</v>
      </c>
      <c r="N157" s="214" t="s">
        <v>45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139</v>
      </c>
      <c r="AT157" s="217" t="s">
        <v>134</v>
      </c>
      <c r="AU157" s="217" t="s">
        <v>82</v>
      </c>
      <c r="AY157" s="19" t="s">
        <v>132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82</v>
      </c>
      <c r="BK157" s="218">
        <f>ROUND(I157*H157,2)</f>
        <v>0</v>
      </c>
      <c r="BL157" s="19" t="s">
        <v>139</v>
      </c>
      <c r="BM157" s="217" t="s">
        <v>1180</v>
      </c>
    </row>
    <row r="158" s="2" customFormat="1" ht="16.5" customHeight="1">
      <c r="A158" s="40"/>
      <c r="B158" s="41"/>
      <c r="C158" s="206" t="s">
        <v>479</v>
      </c>
      <c r="D158" s="206" t="s">
        <v>134</v>
      </c>
      <c r="E158" s="207" t="s">
        <v>1181</v>
      </c>
      <c r="F158" s="208" t="s">
        <v>1182</v>
      </c>
      <c r="G158" s="209" t="s">
        <v>192</v>
      </c>
      <c r="H158" s="210">
        <v>200</v>
      </c>
      <c r="I158" s="211"/>
      <c r="J158" s="212">
        <f>ROUND(I158*H158,2)</f>
        <v>0</v>
      </c>
      <c r="K158" s="208" t="s">
        <v>28</v>
      </c>
      <c r="L158" s="46"/>
      <c r="M158" s="213" t="s">
        <v>28</v>
      </c>
      <c r="N158" s="214" t="s">
        <v>45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139</v>
      </c>
      <c r="AT158" s="217" t="s">
        <v>134</v>
      </c>
      <c r="AU158" s="217" t="s">
        <v>82</v>
      </c>
      <c r="AY158" s="19" t="s">
        <v>132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139</v>
      </c>
      <c r="BM158" s="217" t="s">
        <v>1183</v>
      </c>
    </row>
    <row r="159" s="2" customFormat="1" ht="16.5" customHeight="1">
      <c r="A159" s="40"/>
      <c r="B159" s="41"/>
      <c r="C159" s="206" t="s">
        <v>253</v>
      </c>
      <c r="D159" s="206" t="s">
        <v>134</v>
      </c>
      <c r="E159" s="207" t="s">
        <v>1184</v>
      </c>
      <c r="F159" s="208" t="s">
        <v>1185</v>
      </c>
      <c r="G159" s="209" t="s">
        <v>192</v>
      </c>
      <c r="H159" s="210">
        <v>200</v>
      </c>
      <c r="I159" s="211"/>
      <c r="J159" s="212">
        <f>ROUND(I159*H159,2)</f>
        <v>0</v>
      </c>
      <c r="K159" s="208" t="s">
        <v>28</v>
      </c>
      <c r="L159" s="46"/>
      <c r="M159" s="213" t="s">
        <v>28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139</v>
      </c>
      <c r="AT159" s="217" t="s">
        <v>134</v>
      </c>
      <c r="AU159" s="217" t="s">
        <v>82</v>
      </c>
      <c r="AY159" s="19" t="s">
        <v>132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139</v>
      </c>
      <c r="BM159" s="217" t="s">
        <v>1186</v>
      </c>
    </row>
    <row r="160" s="2" customFormat="1" ht="16.5" customHeight="1">
      <c r="A160" s="40"/>
      <c r="B160" s="41"/>
      <c r="C160" s="206" t="s">
        <v>487</v>
      </c>
      <c r="D160" s="206" t="s">
        <v>134</v>
      </c>
      <c r="E160" s="207" t="s">
        <v>1187</v>
      </c>
      <c r="F160" s="208" t="s">
        <v>1188</v>
      </c>
      <c r="G160" s="209" t="s">
        <v>192</v>
      </c>
      <c r="H160" s="210">
        <v>10</v>
      </c>
      <c r="I160" s="211"/>
      <c r="J160" s="212">
        <f>ROUND(I160*H160,2)</f>
        <v>0</v>
      </c>
      <c r="K160" s="208" t="s">
        <v>28</v>
      </c>
      <c r="L160" s="46"/>
      <c r="M160" s="213" t="s">
        <v>28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139</v>
      </c>
      <c r="AT160" s="217" t="s">
        <v>134</v>
      </c>
      <c r="AU160" s="217" t="s">
        <v>82</v>
      </c>
      <c r="AY160" s="19" t="s">
        <v>132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139</v>
      </c>
      <c r="BM160" s="217" t="s">
        <v>1189</v>
      </c>
    </row>
    <row r="161" s="2" customFormat="1" ht="16.5" customHeight="1">
      <c r="A161" s="40"/>
      <c r="B161" s="41"/>
      <c r="C161" s="206" t="s">
        <v>258</v>
      </c>
      <c r="D161" s="206" t="s">
        <v>134</v>
      </c>
      <c r="E161" s="207" t="s">
        <v>1190</v>
      </c>
      <c r="F161" s="208" t="s">
        <v>1191</v>
      </c>
      <c r="G161" s="209" t="s">
        <v>576</v>
      </c>
      <c r="H161" s="210">
        <v>1</v>
      </c>
      <c r="I161" s="211"/>
      <c r="J161" s="212">
        <f>ROUND(I161*H161,2)</f>
        <v>0</v>
      </c>
      <c r="K161" s="208" t="s">
        <v>28</v>
      </c>
      <c r="L161" s="46"/>
      <c r="M161" s="213" t="s">
        <v>28</v>
      </c>
      <c r="N161" s="214" t="s">
        <v>45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139</v>
      </c>
      <c r="AT161" s="217" t="s">
        <v>134</v>
      </c>
      <c r="AU161" s="217" t="s">
        <v>82</v>
      </c>
      <c r="AY161" s="19" t="s">
        <v>132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82</v>
      </c>
      <c r="BK161" s="218">
        <f>ROUND(I161*H161,2)</f>
        <v>0</v>
      </c>
      <c r="BL161" s="19" t="s">
        <v>139</v>
      </c>
      <c r="BM161" s="217" t="s">
        <v>1192</v>
      </c>
    </row>
    <row r="162" s="12" customFormat="1" ht="25.92" customHeight="1">
      <c r="A162" s="12"/>
      <c r="B162" s="190"/>
      <c r="C162" s="191"/>
      <c r="D162" s="192" t="s">
        <v>73</v>
      </c>
      <c r="E162" s="193" t="s">
        <v>1193</v>
      </c>
      <c r="F162" s="193" t="s">
        <v>133</v>
      </c>
      <c r="G162" s="191"/>
      <c r="H162" s="191"/>
      <c r="I162" s="194"/>
      <c r="J162" s="195">
        <f>BK162</f>
        <v>0</v>
      </c>
      <c r="K162" s="191"/>
      <c r="L162" s="196"/>
      <c r="M162" s="197"/>
      <c r="N162" s="198"/>
      <c r="O162" s="198"/>
      <c r="P162" s="199">
        <f>SUM(P163:P177)</f>
        <v>0</v>
      </c>
      <c r="Q162" s="198"/>
      <c r="R162" s="199">
        <f>SUM(R163:R177)</f>
        <v>0</v>
      </c>
      <c r="S162" s="198"/>
      <c r="T162" s="200">
        <f>SUM(T163:T177)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82</v>
      </c>
      <c r="AT162" s="202" t="s">
        <v>73</v>
      </c>
      <c r="AU162" s="202" t="s">
        <v>74</v>
      </c>
      <c r="AY162" s="201" t="s">
        <v>132</v>
      </c>
      <c r="BK162" s="203">
        <f>SUM(BK163:BK177)</f>
        <v>0</v>
      </c>
    </row>
    <row r="163" s="2" customFormat="1" ht="16.5" customHeight="1">
      <c r="A163" s="40"/>
      <c r="B163" s="41"/>
      <c r="C163" s="206" t="s">
        <v>495</v>
      </c>
      <c r="D163" s="206" t="s">
        <v>134</v>
      </c>
      <c r="E163" s="207" t="s">
        <v>1194</v>
      </c>
      <c r="F163" s="208" t="s">
        <v>1195</v>
      </c>
      <c r="G163" s="209" t="s">
        <v>202</v>
      </c>
      <c r="H163" s="210">
        <v>6.6399999999999997</v>
      </c>
      <c r="I163" s="211"/>
      <c r="J163" s="212">
        <f>ROUND(I163*H163,2)</f>
        <v>0</v>
      </c>
      <c r="K163" s="208" t="s">
        <v>28</v>
      </c>
      <c r="L163" s="46"/>
      <c r="M163" s="213" t="s">
        <v>28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139</v>
      </c>
      <c r="AT163" s="217" t="s">
        <v>134</v>
      </c>
      <c r="AU163" s="217" t="s">
        <v>82</v>
      </c>
      <c r="AY163" s="19" t="s">
        <v>132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139</v>
      </c>
      <c r="BM163" s="217" t="s">
        <v>1196</v>
      </c>
    </row>
    <row r="164" s="2" customFormat="1" ht="16.5" customHeight="1">
      <c r="A164" s="40"/>
      <c r="B164" s="41"/>
      <c r="C164" s="206" t="s">
        <v>263</v>
      </c>
      <c r="D164" s="206" t="s">
        <v>134</v>
      </c>
      <c r="E164" s="207" t="s">
        <v>1197</v>
      </c>
      <c r="F164" s="208" t="s">
        <v>1198</v>
      </c>
      <c r="G164" s="209" t="s">
        <v>576</v>
      </c>
      <c r="H164" s="210">
        <v>8</v>
      </c>
      <c r="I164" s="211"/>
      <c r="J164" s="212">
        <f>ROUND(I164*H164,2)</f>
        <v>0</v>
      </c>
      <c r="K164" s="208" t="s">
        <v>28</v>
      </c>
      <c r="L164" s="46"/>
      <c r="M164" s="213" t="s">
        <v>28</v>
      </c>
      <c r="N164" s="214" t="s">
        <v>45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139</v>
      </c>
      <c r="AT164" s="217" t="s">
        <v>134</v>
      </c>
      <c r="AU164" s="217" t="s">
        <v>82</v>
      </c>
      <c r="AY164" s="19" t="s">
        <v>132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82</v>
      </c>
      <c r="BK164" s="218">
        <f>ROUND(I164*H164,2)</f>
        <v>0</v>
      </c>
      <c r="BL164" s="19" t="s">
        <v>139</v>
      </c>
      <c r="BM164" s="217" t="s">
        <v>1199</v>
      </c>
    </row>
    <row r="165" s="2" customFormat="1" ht="16.5" customHeight="1">
      <c r="A165" s="40"/>
      <c r="B165" s="41"/>
      <c r="C165" s="206" t="s">
        <v>504</v>
      </c>
      <c r="D165" s="206" t="s">
        <v>134</v>
      </c>
      <c r="E165" s="207" t="s">
        <v>1200</v>
      </c>
      <c r="F165" s="208" t="s">
        <v>1201</v>
      </c>
      <c r="G165" s="209" t="s">
        <v>192</v>
      </c>
      <c r="H165" s="210">
        <v>105</v>
      </c>
      <c r="I165" s="211"/>
      <c r="J165" s="212">
        <f>ROUND(I165*H165,2)</f>
        <v>0</v>
      </c>
      <c r="K165" s="208" t="s">
        <v>28</v>
      </c>
      <c r="L165" s="46"/>
      <c r="M165" s="213" t="s">
        <v>28</v>
      </c>
      <c r="N165" s="214" t="s">
        <v>45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139</v>
      </c>
      <c r="AT165" s="217" t="s">
        <v>134</v>
      </c>
      <c r="AU165" s="217" t="s">
        <v>82</v>
      </c>
      <c r="AY165" s="19" t="s">
        <v>132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139</v>
      </c>
      <c r="BM165" s="217" t="s">
        <v>1202</v>
      </c>
    </row>
    <row r="166" s="2" customFormat="1" ht="16.5" customHeight="1">
      <c r="A166" s="40"/>
      <c r="B166" s="41"/>
      <c r="C166" s="206" t="s">
        <v>289</v>
      </c>
      <c r="D166" s="206" t="s">
        <v>134</v>
      </c>
      <c r="E166" s="207" t="s">
        <v>1203</v>
      </c>
      <c r="F166" s="208" t="s">
        <v>1204</v>
      </c>
      <c r="G166" s="209" t="s">
        <v>192</v>
      </c>
      <c r="H166" s="210">
        <v>90</v>
      </c>
      <c r="I166" s="211"/>
      <c r="J166" s="212">
        <f>ROUND(I166*H166,2)</f>
        <v>0</v>
      </c>
      <c r="K166" s="208" t="s">
        <v>28</v>
      </c>
      <c r="L166" s="46"/>
      <c r="M166" s="213" t="s">
        <v>28</v>
      </c>
      <c r="N166" s="214" t="s">
        <v>45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139</v>
      </c>
      <c r="AT166" s="217" t="s">
        <v>134</v>
      </c>
      <c r="AU166" s="217" t="s">
        <v>82</v>
      </c>
      <c r="AY166" s="19" t="s">
        <v>132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82</v>
      </c>
      <c r="BK166" s="218">
        <f>ROUND(I166*H166,2)</f>
        <v>0</v>
      </c>
      <c r="BL166" s="19" t="s">
        <v>139</v>
      </c>
      <c r="BM166" s="217" t="s">
        <v>1205</v>
      </c>
    </row>
    <row r="167" s="2" customFormat="1" ht="16.5" customHeight="1">
      <c r="A167" s="40"/>
      <c r="B167" s="41"/>
      <c r="C167" s="206" t="s">
        <v>511</v>
      </c>
      <c r="D167" s="206" t="s">
        <v>134</v>
      </c>
      <c r="E167" s="207" t="s">
        <v>1206</v>
      </c>
      <c r="F167" s="208" t="s">
        <v>1207</v>
      </c>
      <c r="G167" s="209" t="s">
        <v>192</v>
      </c>
      <c r="H167" s="210">
        <v>105</v>
      </c>
      <c r="I167" s="211"/>
      <c r="J167" s="212">
        <f>ROUND(I167*H167,2)</f>
        <v>0</v>
      </c>
      <c r="K167" s="208" t="s">
        <v>28</v>
      </c>
      <c r="L167" s="46"/>
      <c r="M167" s="213" t="s">
        <v>28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139</v>
      </c>
      <c r="AT167" s="217" t="s">
        <v>134</v>
      </c>
      <c r="AU167" s="217" t="s">
        <v>82</v>
      </c>
      <c r="AY167" s="19" t="s">
        <v>132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139</v>
      </c>
      <c r="BM167" s="217" t="s">
        <v>1208</v>
      </c>
    </row>
    <row r="168" s="2" customFormat="1" ht="16.5" customHeight="1">
      <c r="A168" s="40"/>
      <c r="B168" s="41"/>
      <c r="C168" s="206" t="s">
        <v>294</v>
      </c>
      <c r="D168" s="206" t="s">
        <v>134</v>
      </c>
      <c r="E168" s="207" t="s">
        <v>1206</v>
      </c>
      <c r="F168" s="208" t="s">
        <v>1207</v>
      </c>
      <c r="G168" s="209" t="s">
        <v>192</v>
      </c>
      <c r="H168" s="210">
        <v>90</v>
      </c>
      <c r="I168" s="211"/>
      <c r="J168" s="212">
        <f>ROUND(I168*H168,2)</f>
        <v>0</v>
      </c>
      <c r="K168" s="208" t="s">
        <v>28</v>
      </c>
      <c r="L168" s="46"/>
      <c r="M168" s="213" t="s">
        <v>28</v>
      </c>
      <c r="N168" s="214" t="s">
        <v>45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139</v>
      </c>
      <c r="AT168" s="217" t="s">
        <v>134</v>
      </c>
      <c r="AU168" s="217" t="s">
        <v>82</v>
      </c>
      <c r="AY168" s="19" t="s">
        <v>132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139</v>
      </c>
      <c r="BM168" s="217" t="s">
        <v>1209</v>
      </c>
    </row>
    <row r="169" s="2" customFormat="1" ht="16.5" customHeight="1">
      <c r="A169" s="40"/>
      <c r="B169" s="41"/>
      <c r="C169" s="206" t="s">
        <v>519</v>
      </c>
      <c r="D169" s="206" t="s">
        <v>134</v>
      </c>
      <c r="E169" s="207" t="s">
        <v>1210</v>
      </c>
      <c r="F169" s="208" t="s">
        <v>1211</v>
      </c>
      <c r="G169" s="209" t="s">
        <v>192</v>
      </c>
      <c r="H169" s="210">
        <v>105</v>
      </c>
      <c r="I169" s="211"/>
      <c r="J169" s="212">
        <f>ROUND(I169*H169,2)</f>
        <v>0</v>
      </c>
      <c r="K169" s="208" t="s">
        <v>28</v>
      </c>
      <c r="L169" s="46"/>
      <c r="M169" s="213" t="s">
        <v>28</v>
      </c>
      <c r="N169" s="214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139</v>
      </c>
      <c r="AT169" s="217" t="s">
        <v>134</v>
      </c>
      <c r="AU169" s="217" t="s">
        <v>82</v>
      </c>
      <c r="AY169" s="19" t="s">
        <v>132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139</v>
      </c>
      <c r="BM169" s="217" t="s">
        <v>1212</v>
      </c>
    </row>
    <row r="170" s="2" customFormat="1" ht="16.5" customHeight="1">
      <c r="A170" s="40"/>
      <c r="B170" s="41"/>
      <c r="C170" s="206" t="s">
        <v>298</v>
      </c>
      <c r="D170" s="206" t="s">
        <v>134</v>
      </c>
      <c r="E170" s="207" t="s">
        <v>1210</v>
      </c>
      <c r="F170" s="208" t="s">
        <v>1211</v>
      </c>
      <c r="G170" s="209" t="s">
        <v>192</v>
      </c>
      <c r="H170" s="210">
        <v>90</v>
      </c>
      <c r="I170" s="211"/>
      <c r="J170" s="212">
        <f>ROUND(I170*H170,2)</f>
        <v>0</v>
      </c>
      <c r="K170" s="208" t="s">
        <v>28</v>
      </c>
      <c r="L170" s="46"/>
      <c r="M170" s="213" t="s">
        <v>28</v>
      </c>
      <c r="N170" s="214" t="s">
        <v>45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139</v>
      </c>
      <c r="AT170" s="217" t="s">
        <v>134</v>
      </c>
      <c r="AU170" s="217" t="s">
        <v>82</v>
      </c>
      <c r="AY170" s="19" t="s">
        <v>132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139</v>
      </c>
      <c r="BM170" s="217" t="s">
        <v>1213</v>
      </c>
    </row>
    <row r="171" s="2" customFormat="1" ht="16.5" customHeight="1">
      <c r="A171" s="40"/>
      <c r="B171" s="41"/>
      <c r="C171" s="206" t="s">
        <v>527</v>
      </c>
      <c r="D171" s="206" t="s">
        <v>134</v>
      </c>
      <c r="E171" s="207" t="s">
        <v>1214</v>
      </c>
      <c r="F171" s="208" t="s">
        <v>1215</v>
      </c>
      <c r="G171" s="209" t="s">
        <v>192</v>
      </c>
      <c r="H171" s="210">
        <v>105</v>
      </c>
      <c r="I171" s="211"/>
      <c r="J171" s="212">
        <f>ROUND(I171*H171,2)</f>
        <v>0</v>
      </c>
      <c r="K171" s="208" t="s">
        <v>28</v>
      </c>
      <c r="L171" s="46"/>
      <c r="M171" s="213" t="s">
        <v>28</v>
      </c>
      <c r="N171" s="214" t="s">
        <v>45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139</v>
      </c>
      <c r="AT171" s="217" t="s">
        <v>134</v>
      </c>
      <c r="AU171" s="217" t="s">
        <v>82</v>
      </c>
      <c r="AY171" s="19" t="s">
        <v>132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139</v>
      </c>
      <c r="BM171" s="217" t="s">
        <v>1216</v>
      </c>
    </row>
    <row r="172" s="2" customFormat="1" ht="16.5" customHeight="1">
      <c r="A172" s="40"/>
      <c r="B172" s="41"/>
      <c r="C172" s="206" t="s">
        <v>302</v>
      </c>
      <c r="D172" s="206" t="s">
        <v>134</v>
      </c>
      <c r="E172" s="207" t="s">
        <v>1217</v>
      </c>
      <c r="F172" s="208" t="s">
        <v>1218</v>
      </c>
      <c r="G172" s="209" t="s">
        <v>192</v>
      </c>
      <c r="H172" s="210">
        <v>90</v>
      </c>
      <c r="I172" s="211"/>
      <c r="J172" s="212">
        <f>ROUND(I172*H172,2)</f>
        <v>0</v>
      </c>
      <c r="K172" s="208" t="s">
        <v>28</v>
      </c>
      <c r="L172" s="46"/>
      <c r="M172" s="213" t="s">
        <v>28</v>
      </c>
      <c r="N172" s="214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139</v>
      </c>
      <c r="AT172" s="217" t="s">
        <v>134</v>
      </c>
      <c r="AU172" s="217" t="s">
        <v>82</v>
      </c>
      <c r="AY172" s="19" t="s">
        <v>132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139</v>
      </c>
      <c r="BM172" s="217" t="s">
        <v>1219</v>
      </c>
    </row>
    <row r="173" s="2" customFormat="1" ht="16.5" customHeight="1">
      <c r="A173" s="40"/>
      <c r="B173" s="41"/>
      <c r="C173" s="206" t="s">
        <v>537</v>
      </c>
      <c r="D173" s="206" t="s">
        <v>134</v>
      </c>
      <c r="E173" s="207" t="s">
        <v>1220</v>
      </c>
      <c r="F173" s="208" t="s">
        <v>1221</v>
      </c>
      <c r="G173" s="209" t="s">
        <v>202</v>
      </c>
      <c r="H173" s="210">
        <v>6.6399999999999997</v>
      </c>
      <c r="I173" s="211"/>
      <c r="J173" s="212">
        <f>ROUND(I173*H173,2)</f>
        <v>0</v>
      </c>
      <c r="K173" s="208" t="s">
        <v>28</v>
      </c>
      <c r="L173" s="46"/>
      <c r="M173" s="213" t="s">
        <v>28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139</v>
      </c>
      <c r="AT173" s="217" t="s">
        <v>134</v>
      </c>
      <c r="AU173" s="217" t="s">
        <v>82</v>
      </c>
      <c r="AY173" s="19" t="s">
        <v>132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139</v>
      </c>
      <c r="BM173" s="217" t="s">
        <v>1222</v>
      </c>
    </row>
    <row r="174" s="2" customFormat="1" ht="16.5" customHeight="1">
      <c r="A174" s="40"/>
      <c r="B174" s="41"/>
      <c r="C174" s="206" t="s">
        <v>307</v>
      </c>
      <c r="D174" s="206" t="s">
        <v>134</v>
      </c>
      <c r="E174" s="207" t="s">
        <v>1220</v>
      </c>
      <c r="F174" s="208" t="s">
        <v>1221</v>
      </c>
      <c r="G174" s="209" t="s">
        <v>202</v>
      </c>
      <c r="H174" s="210">
        <v>7.3499999999999996</v>
      </c>
      <c r="I174" s="211"/>
      <c r="J174" s="212">
        <f>ROUND(I174*H174,2)</f>
        <v>0</v>
      </c>
      <c r="K174" s="208" t="s">
        <v>28</v>
      </c>
      <c r="L174" s="46"/>
      <c r="M174" s="213" t="s">
        <v>28</v>
      </c>
      <c r="N174" s="214" t="s">
        <v>45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139</v>
      </c>
      <c r="AT174" s="217" t="s">
        <v>134</v>
      </c>
      <c r="AU174" s="217" t="s">
        <v>82</v>
      </c>
      <c r="AY174" s="19" t="s">
        <v>132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139</v>
      </c>
      <c r="BM174" s="217" t="s">
        <v>1223</v>
      </c>
    </row>
    <row r="175" s="2" customFormat="1" ht="16.5" customHeight="1">
      <c r="A175" s="40"/>
      <c r="B175" s="41"/>
      <c r="C175" s="206" t="s">
        <v>548</v>
      </c>
      <c r="D175" s="206" t="s">
        <v>134</v>
      </c>
      <c r="E175" s="207" t="s">
        <v>1220</v>
      </c>
      <c r="F175" s="208" t="s">
        <v>1221</v>
      </c>
      <c r="G175" s="209" t="s">
        <v>202</v>
      </c>
      <c r="H175" s="210">
        <v>9</v>
      </c>
      <c r="I175" s="211"/>
      <c r="J175" s="212">
        <f>ROUND(I175*H175,2)</f>
        <v>0</v>
      </c>
      <c r="K175" s="208" t="s">
        <v>28</v>
      </c>
      <c r="L175" s="46"/>
      <c r="M175" s="213" t="s">
        <v>28</v>
      </c>
      <c r="N175" s="214" t="s">
        <v>45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139</v>
      </c>
      <c r="AT175" s="217" t="s">
        <v>134</v>
      </c>
      <c r="AU175" s="217" t="s">
        <v>82</v>
      </c>
      <c r="AY175" s="19" t="s">
        <v>132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139</v>
      </c>
      <c r="BM175" s="217" t="s">
        <v>1224</v>
      </c>
    </row>
    <row r="176" s="2" customFormat="1" ht="16.5" customHeight="1">
      <c r="A176" s="40"/>
      <c r="B176" s="41"/>
      <c r="C176" s="206" t="s">
        <v>315</v>
      </c>
      <c r="D176" s="206" t="s">
        <v>134</v>
      </c>
      <c r="E176" s="207" t="s">
        <v>1225</v>
      </c>
      <c r="F176" s="208" t="s">
        <v>1226</v>
      </c>
      <c r="G176" s="209" t="s">
        <v>169</v>
      </c>
      <c r="H176" s="210">
        <v>36.75</v>
      </c>
      <c r="I176" s="211"/>
      <c r="J176" s="212">
        <f>ROUND(I176*H176,2)</f>
        <v>0</v>
      </c>
      <c r="K176" s="208" t="s">
        <v>28</v>
      </c>
      <c r="L176" s="46"/>
      <c r="M176" s="213" t="s">
        <v>28</v>
      </c>
      <c r="N176" s="214" t="s">
        <v>45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139</v>
      </c>
      <c r="AT176" s="217" t="s">
        <v>134</v>
      </c>
      <c r="AU176" s="217" t="s">
        <v>82</v>
      </c>
      <c r="AY176" s="19" t="s">
        <v>132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82</v>
      </c>
      <c r="BK176" s="218">
        <f>ROUND(I176*H176,2)</f>
        <v>0</v>
      </c>
      <c r="BL176" s="19" t="s">
        <v>139</v>
      </c>
      <c r="BM176" s="217" t="s">
        <v>1227</v>
      </c>
    </row>
    <row r="177" s="2" customFormat="1" ht="16.5" customHeight="1">
      <c r="A177" s="40"/>
      <c r="B177" s="41"/>
      <c r="C177" s="206" t="s">
        <v>559</v>
      </c>
      <c r="D177" s="206" t="s">
        <v>134</v>
      </c>
      <c r="E177" s="207" t="s">
        <v>1225</v>
      </c>
      <c r="F177" s="208" t="s">
        <v>1226</v>
      </c>
      <c r="G177" s="209" t="s">
        <v>169</v>
      </c>
      <c r="H177" s="210">
        <v>45</v>
      </c>
      <c r="I177" s="211"/>
      <c r="J177" s="212">
        <f>ROUND(I177*H177,2)</f>
        <v>0</v>
      </c>
      <c r="K177" s="208" t="s">
        <v>28</v>
      </c>
      <c r="L177" s="46"/>
      <c r="M177" s="213" t="s">
        <v>28</v>
      </c>
      <c r="N177" s="214" t="s">
        <v>45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139</v>
      </c>
      <c r="AT177" s="217" t="s">
        <v>134</v>
      </c>
      <c r="AU177" s="217" t="s">
        <v>82</v>
      </c>
      <c r="AY177" s="19" t="s">
        <v>132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139</v>
      </c>
      <c r="BM177" s="217" t="s">
        <v>1228</v>
      </c>
    </row>
    <row r="178" s="12" customFormat="1" ht="25.92" customHeight="1">
      <c r="A178" s="12"/>
      <c r="B178" s="190"/>
      <c r="C178" s="191"/>
      <c r="D178" s="192" t="s">
        <v>73</v>
      </c>
      <c r="E178" s="193" t="s">
        <v>1229</v>
      </c>
      <c r="F178" s="193" t="s">
        <v>1230</v>
      </c>
      <c r="G178" s="191"/>
      <c r="H178" s="191"/>
      <c r="I178" s="194"/>
      <c r="J178" s="195">
        <f>BK178</f>
        <v>0</v>
      </c>
      <c r="K178" s="191"/>
      <c r="L178" s="196"/>
      <c r="M178" s="197"/>
      <c r="N178" s="198"/>
      <c r="O178" s="198"/>
      <c r="P178" s="199">
        <f>SUM(P179:P188)</f>
        <v>0</v>
      </c>
      <c r="Q178" s="198"/>
      <c r="R178" s="199">
        <f>SUM(R179:R188)</f>
        <v>0</v>
      </c>
      <c r="S178" s="198"/>
      <c r="T178" s="200">
        <f>SUM(T179:T188)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82</v>
      </c>
      <c r="AT178" s="202" t="s">
        <v>73</v>
      </c>
      <c r="AU178" s="202" t="s">
        <v>74</v>
      </c>
      <c r="AY178" s="201" t="s">
        <v>132</v>
      </c>
      <c r="BK178" s="203">
        <f>SUM(BK179:BK188)</f>
        <v>0</v>
      </c>
    </row>
    <row r="179" s="2" customFormat="1" ht="16.5" customHeight="1">
      <c r="A179" s="40"/>
      <c r="B179" s="41"/>
      <c r="C179" s="206" t="s">
        <v>321</v>
      </c>
      <c r="D179" s="206" t="s">
        <v>134</v>
      </c>
      <c r="E179" s="207" t="s">
        <v>1231</v>
      </c>
      <c r="F179" s="208" t="s">
        <v>1232</v>
      </c>
      <c r="G179" s="209" t="s">
        <v>576</v>
      </c>
      <c r="H179" s="210">
        <v>8</v>
      </c>
      <c r="I179" s="211"/>
      <c r="J179" s="212">
        <f>ROUND(I179*H179,2)</f>
        <v>0</v>
      </c>
      <c r="K179" s="208" t="s">
        <v>28</v>
      </c>
      <c r="L179" s="46"/>
      <c r="M179" s="213" t="s">
        <v>28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139</v>
      </c>
      <c r="AT179" s="217" t="s">
        <v>134</v>
      </c>
      <c r="AU179" s="217" t="s">
        <v>82</v>
      </c>
      <c r="AY179" s="19" t="s">
        <v>132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139</v>
      </c>
      <c r="BM179" s="217" t="s">
        <v>1233</v>
      </c>
    </row>
    <row r="180" s="2" customFormat="1" ht="16.5" customHeight="1">
      <c r="A180" s="40"/>
      <c r="B180" s="41"/>
      <c r="C180" s="206" t="s">
        <v>573</v>
      </c>
      <c r="D180" s="206" t="s">
        <v>134</v>
      </c>
      <c r="E180" s="207" t="s">
        <v>1231</v>
      </c>
      <c r="F180" s="208" t="s">
        <v>1232</v>
      </c>
      <c r="G180" s="209" t="s">
        <v>576</v>
      </c>
      <c r="H180" s="210">
        <v>12</v>
      </c>
      <c r="I180" s="211"/>
      <c r="J180" s="212">
        <f>ROUND(I180*H180,2)</f>
        <v>0</v>
      </c>
      <c r="K180" s="208" t="s">
        <v>28</v>
      </c>
      <c r="L180" s="46"/>
      <c r="M180" s="213" t="s">
        <v>28</v>
      </c>
      <c r="N180" s="214" t="s">
        <v>45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139</v>
      </c>
      <c r="AT180" s="217" t="s">
        <v>134</v>
      </c>
      <c r="AU180" s="217" t="s">
        <v>82</v>
      </c>
      <c r="AY180" s="19" t="s">
        <v>132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82</v>
      </c>
      <c r="BK180" s="218">
        <f>ROUND(I180*H180,2)</f>
        <v>0</v>
      </c>
      <c r="BL180" s="19" t="s">
        <v>139</v>
      </c>
      <c r="BM180" s="217" t="s">
        <v>1234</v>
      </c>
    </row>
    <row r="181" s="2" customFormat="1" ht="16.5" customHeight="1">
      <c r="A181" s="40"/>
      <c r="B181" s="41"/>
      <c r="C181" s="206" t="s">
        <v>326</v>
      </c>
      <c r="D181" s="206" t="s">
        <v>134</v>
      </c>
      <c r="E181" s="207" t="s">
        <v>1235</v>
      </c>
      <c r="F181" s="208" t="s">
        <v>1236</v>
      </c>
      <c r="G181" s="209" t="s">
        <v>466</v>
      </c>
      <c r="H181" s="210">
        <v>1</v>
      </c>
      <c r="I181" s="211"/>
      <c r="J181" s="212">
        <f>ROUND(I181*H181,2)</f>
        <v>0</v>
      </c>
      <c r="K181" s="208" t="s">
        <v>28</v>
      </c>
      <c r="L181" s="46"/>
      <c r="M181" s="213" t="s">
        <v>28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139</v>
      </c>
      <c r="AT181" s="217" t="s">
        <v>134</v>
      </c>
      <c r="AU181" s="217" t="s">
        <v>82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1237</v>
      </c>
    </row>
    <row r="182" s="2" customFormat="1" ht="16.5" customHeight="1">
      <c r="A182" s="40"/>
      <c r="B182" s="41"/>
      <c r="C182" s="206" t="s">
        <v>1238</v>
      </c>
      <c r="D182" s="206" t="s">
        <v>134</v>
      </c>
      <c r="E182" s="207" t="s">
        <v>1239</v>
      </c>
      <c r="F182" s="208" t="s">
        <v>1240</v>
      </c>
      <c r="G182" s="209" t="s">
        <v>466</v>
      </c>
      <c r="H182" s="210">
        <v>1</v>
      </c>
      <c r="I182" s="211"/>
      <c r="J182" s="212">
        <f>ROUND(I182*H182,2)</f>
        <v>0</v>
      </c>
      <c r="K182" s="208" t="s">
        <v>28</v>
      </c>
      <c r="L182" s="46"/>
      <c r="M182" s="213" t="s">
        <v>28</v>
      </c>
      <c r="N182" s="214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139</v>
      </c>
      <c r="AT182" s="217" t="s">
        <v>134</v>
      </c>
      <c r="AU182" s="217" t="s">
        <v>82</v>
      </c>
      <c r="AY182" s="19" t="s">
        <v>132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139</v>
      </c>
      <c r="BM182" s="217" t="s">
        <v>1241</v>
      </c>
    </row>
    <row r="183" s="2" customFormat="1" ht="16.5" customHeight="1">
      <c r="A183" s="40"/>
      <c r="B183" s="41"/>
      <c r="C183" s="206" t="s">
        <v>332</v>
      </c>
      <c r="D183" s="206" t="s">
        <v>134</v>
      </c>
      <c r="E183" s="207" t="s">
        <v>1242</v>
      </c>
      <c r="F183" s="208" t="s">
        <v>1243</v>
      </c>
      <c r="G183" s="209" t="s">
        <v>466</v>
      </c>
      <c r="H183" s="210">
        <v>1</v>
      </c>
      <c r="I183" s="211"/>
      <c r="J183" s="212">
        <f>ROUND(I183*H183,2)</f>
        <v>0</v>
      </c>
      <c r="K183" s="208" t="s">
        <v>28</v>
      </c>
      <c r="L183" s="46"/>
      <c r="M183" s="213" t="s">
        <v>28</v>
      </c>
      <c r="N183" s="214" t="s">
        <v>45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139</v>
      </c>
      <c r="AT183" s="217" t="s">
        <v>134</v>
      </c>
      <c r="AU183" s="217" t="s">
        <v>82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1244</v>
      </c>
    </row>
    <row r="184" s="2" customFormat="1" ht="16.5" customHeight="1">
      <c r="A184" s="40"/>
      <c r="B184" s="41"/>
      <c r="C184" s="206" t="s">
        <v>1245</v>
      </c>
      <c r="D184" s="206" t="s">
        <v>134</v>
      </c>
      <c r="E184" s="207" t="s">
        <v>1246</v>
      </c>
      <c r="F184" s="208" t="s">
        <v>1247</v>
      </c>
      <c r="G184" s="209" t="s">
        <v>466</v>
      </c>
      <c r="H184" s="210">
        <v>1</v>
      </c>
      <c r="I184" s="211"/>
      <c r="J184" s="212">
        <f>ROUND(I184*H184,2)</f>
        <v>0</v>
      </c>
      <c r="K184" s="208" t="s">
        <v>28</v>
      </c>
      <c r="L184" s="46"/>
      <c r="M184" s="213" t="s">
        <v>28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139</v>
      </c>
      <c r="AT184" s="217" t="s">
        <v>134</v>
      </c>
      <c r="AU184" s="217" t="s">
        <v>82</v>
      </c>
      <c r="AY184" s="19" t="s">
        <v>132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139</v>
      </c>
      <c r="BM184" s="217" t="s">
        <v>1248</v>
      </c>
    </row>
    <row r="185" s="2" customFormat="1" ht="16.5" customHeight="1">
      <c r="A185" s="40"/>
      <c r="B185" s="41"/>
      <c r="C185" s="206" t="s">
        <v>336</v>
      </c>
      <c r="D185" s="206" t="s">
        <v>134</v>
      </c>
      <c r="E185" s="207" t="s">
        <v>1249</v>
      </c>
      <c r="F185" s="208" t="s">
        <v>1250</v>
      </c>
      <c r="G185" s="209" t="s">
        <v>466</v>
      </c>
      <c r="H185" s="210">
        <v>1</v>
      </c>
      <c r="I185" s="211"/>
      <c r="J185" s="212">
        <f>ROUND(I185*H185,2)</f>
        <v>0</v>
      </c>
      <c r="K185" s="208" t="s">
        <v>28</v>
      </c>
      <c r="L185" s="46"/>
      <c r="M185" s="213" t="s">
        <v>28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139</v>
      </c>
      <c r="AT185" s="217" t="s">
        <v>134</v>
      </c>
      <c r="AU185" s="217" t="s">
        <v>82</v>
      </c>
      <c r="AY185" s="19" t="s">
        <v>132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139</v>
      </c>
      <c r="BM185" s="217" t="s">
        <v>1251</v>
      </c>
    </row>
    <row r="186" s="2" customFormat="1" ht="16.5" customHeight="1">
      <c r="A186" s="40"/>
      <c r="B186" s="41"/>
      <c r="C186" s="206" t="s">
        <v>1252</v>
      </c>
      <c r="D186" s="206" t="s">
        <v>134</v>
      </c>
      <c r="E186" s="207" t="s">
        <v>1253</v>
      </c>
      <c r="F186" s="208" t="s">
        <v>1254</v>
      </c>
      <c r="G186" s="209" t="s">
        <v>466</v>
      </c>
      <c r="H186" s="210">
        <v>1</v>
      </c>
      <c r="I186" s="211"/>
      <c r="J186" s="212">
        <f>ROUND(I186*H186,2)</f>
        <v>0</v>
      </c>
      <c r="K186" s="208" t="s">
        <v>28</v>
      </c>
      <c r="L186" s="46"/>
      <c r="M186" s="213" t="s">
        <v>28</v>
      </c>
      <c r="N186" s="214" t="s">
        <v>45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139</v>
      </c>
      <c r="AT186" s="217" t="s">
        <v>134</v>
      </c>
      <c r="AU186" s="217" t="s">
        <v>82</v>
      </c>
      <c r="AY186" s="19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139</v>
      </c>
      <c r="BM186" s="217" t="s">
        <v>1255</v>
      </c>
    </row>
    <row r="187" s="2" customFormat="1" ht="16.5" customHeight="1">
      <c r="A187" s="40"/>
      <c r="B187" s="41"/>
      <c r="C187" s="206" t="s">
        <v>343</v>
      </c>
      <c r="D187" s="206" t="s">
        <v>134</v>
      </c>
      <c r="E187" s="207" t="s">
        <v>1256</v>
      </c>
      <c r="F187" s="208" t="s">
        <v>1257</v>
      </c>
      <c r="G187" s="209" t="s">
        <v>466</v>
      </c>
      <c r="H187" s="210">
        <v>1</v>
      </c>
      <c r="I187" s="211"/>
      <c r="J187" s="212">
        <f>ROUND(I187*H187,2)</f>
        <v>0</v>
      </c>
      <c r="K187" s="208" t="s">
        <v>28</v>
      </c>
      <c r="L187" s="46"/>
      <c r="M187" s="213" t="s">
        <v>28</v>
      </c>
      <c r="N187" s="214" t="s">
        <v>45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139</v>
      </c>
      <c r="AT187" s="217" t="s">
        <v>134</v>
      </c>
      <c r="AU187" s="217" t="s">
        <v>82</v>
      </c>
      <c r="AY187" s="19" t="s">
        <v>132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139</v>
      </c>
      <c r="BM187" s="217" t="s">
        <v>1258</v>
      </c>
    </row>
    <row r="188" s="2" customFormat="1" ht="16.5" customHeight="1">
      <c r="A188" s="40"/>
      <c r="B188" s="41"/>
      <c r="C188" s="206" t="s">
        <v>1259</v>
      </c>
      <c r="D188" s="206" t="s">
        <v>134</v>
      </c>
      <c r="E188" s="207" t="s">
        <v>1260</v>
      </c>
      <c r="F188" s="208" t="s">
        <v>1261</v>
      </c>
      <c r="G188" s="209" t="s">
        <v>466</v>
      </c>
      <c r="H188" s="210">
        <v>1</v>
      </c>
      <c r="I188" s="211"/>
      <c r="J188" s="212">
        <f>ROUND(I188*H188,2)</f>
        <v>0</v>
      </c>
      <c r="K188" s="208" t="s">
        <v>28</v>
      </c>
      <c r="L188" s="46"/>
      <c r="M188" s="276" t="s">
        <v>28</v>
      </c>
      <c r="N188" s="277" t="s">
        <v>45</v>
      </c>
      <c r="O188" s="274"/>
      <c r="P188" s="278">
        <f>O188*H188</f>
        <v>0</v>
      </c>
      <c r="Q188" s="278">
        <v>0</v>
      </c>
      <c r="R188" s="278">
        <f>Q188*H188</f>
        <v>0</v>
      </c>
      <c r="S188" s="278">
        <v>0</v>
      </c>
      <c r="T188" s="27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139</v>
      </c>
      <c r="AT188" s="217" t="s">
        <v>134</v>
      </c>
      <c r="AU188" s="217" t="s">
        <v>82</v>
      </c>
      <c r="AY188" s="19" t="s">
        <v>132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139</v>
      </c>
      <c r="BM188" s="217" t="s">
        <v>1262</v>
      </c>
    </row>
    <row r="189" s="2" customFormat="1" ht="6.96" customHeight="1">
      <c r="A189" s="40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46"/>
      <c r="M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</row>
  </sheetData>
  <sheetProtection sheet="1" autoFilter="0" formatColumns="0" formatRows="0" objects="1" scenarios="1" spinCount="100000" saltValue="HTo+Vupp/6sMlIVHeZbb5Ts4+TPfQlnWhm7As3B1VL3dk8X63MRJT16kmliwszXuaB1KtWIU4Rbsya+KxzwsPQ==" hashValue="Wo6shvVkXa9O1SGOeYSvNbQHMuKFHJMdbJBWcSOH/bpcAmRcs9xiv+0MbO5MjfK5XmdZA+TROTbowtC3fHqw/w==" algorithmName="SHA-512" password="CC35"/>
  <autoFilter ref="C84:K18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1263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8. 10. 2025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ROUND((SUM(BE82:BE99)),  2)</f>
        <v>0</v>
      </c>
      <c r="G33" s="40"/>
      <c r="H33" s="40"/>
      <c r="I33" s="150">
        <v>0.20999999999999999</v>
      </c>
      <c r="J33" s="149">
        <f>ROUND(((SUM(BE82:BE99))*I33),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ROUND((SUM(BF82:BF99)),  2)</f>
        <v>0</v>
      </c>
      <c r="G34" s="40"/>
      <c r="H34" s="40"/>
      <c r="I34" s="150">
        <v>0.14999999999999999</v>
      </c>
      <c r="J34" s="149">
        <f>ROUND(((SUM(BF82:BF99))*I34),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ROUND((SUM(BG82:BG99)),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ROUND((SUM(BH82:BH99)),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ROUND((SUM(BI82:BI99)),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VRN - Vedlejší rozpočtové náklady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8. 10. 2025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1264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1265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1266</v>
      </c>
      <c r="E62" s="176"/>
      <c r="F62" s="176"/>
      <c r="G62" s="176"/>
      <c r="H62" s="176"/>
      <c r="I62" s="176"/>
      <c r="J62" s="177">
        <f>J95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117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MODERNIZACE A ROZŠÍŘENÍ ŠKOLNÍHO HŘIŠTĚ - ZŠ 1.Máje K.Vary-Dvory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98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 xml:space="preserve">VRN - Vedlejší rozpočtové náklady 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22</v>
      </c>
      <c r="D76" s="42"/>
      <c r="E76" s="42"/>
      <c r="F76" s="29" t="str">
        <f>F12</f>
        <v xml:space="preserve"> Karlovy Vary - Dvory_ p.p.č. 290/5</v>
      </c>
      <c r="G76" s="42"/>
      <c r="H76" s="42"/>
      <c r="I76" s="34" t="s">
        <v>24</v>
      </c>
      <c r="J76" s="74" t="str">
        <f>IF(J12="","",J12)</f>
        <v>8. 10. 2025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26</v>
      </c>
      <c r="D78" s="42"/>
      <c r="E78" s="42"/>
      <c r="F78" s="29" t="str">
        <f>E15</f>
        <v>Statutární město K.Vary</v>
      </c>
      <c r="G78" s="42"/>
      <c r="H78" s="42"/>
      <c r="I78" s="34" t="s">
        <v>33</v>
      </c>
      <c r="J78" s="38" t="str">
        <f>E21</f>
        <v>Michal Jung, Ostrov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 xml:space="preserve"> FJ Atelier - Michal Jung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118</v>
      </c>
      <c r="D81" s="182" t="s">
        <v>59</v>
      </c>
      <c r="E81" s="182" t="s">
        <v>55</v>
      </c>
      <c r="F81" s="182" t="s">
        <v>56</v>
      </c>
      <c r="G81" s="182" t="s">
        <v>119</v>
      </c>
      <c r="H81" s="182" t="s">
        <v>120</v>
      </c>
      <c r="I81" s="182" t="s">
        <v>121</v>
      </c>
      <c r="J81" s="182" t="s">
        <v>102</v>
      </c>
      <c r="K81" s="183" t="s">
        <v>122</v>
      </c>
      <c r="L81" s="184"/>
      <c r="M81" s="94" t="s">
        <v>28</v>
      </c>
      <c r="N81" s="95" t="s">
        <v>44</v>
      </c>
      <c r="O81" s="95" t="s">
        <v>123</v>
      </c>
      <c r="P81" s="95" t="s">
        <v>124</v>
      </c>
      <c r="Q81" s="95" t="s">
        <v>125</v>
      </c>
      <c r="R81" s="95" t="s">
        <v>126</v>
      </c>
      <c r="S81" s="95" t="s">
        <v>127</v>
      </c>
      <c r="T81" s="96" t="s">
        <v>128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129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103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73</v>
      </c>
      <c r="E83" s="193" t="s">
        <v>94</v>
      </c>
      <c r="F83" s="193" t="s">
        <v>1267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P84+P95</f>
        <v>0</v>
      </c>
      <c r="Q83" s="198"/>
      <c r="R83" s="199">
        <f>R84+R95</f>
        <v>0</v>
      </c>
      <c r="S83" s="198"/>
      <c r="T83" s="200">
        <f>T84+T95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156</v>
      </c>
      <c r="AT83" s="202" t="s">
        <v>73</v>
      </c>
      <c r="AU83" s="202" t="s">
        <v>74</v>
      </c>
      <c r="AY83" s="201" t="s">
        <v>132</v>
      </c>
      <c r="BK83" s="203">
        <f>BK84+BK95</f>
        <v>0</v>
      </c>
    </row>
    <row r="84" s="12" customFormat="1" ht="22.8" customHeight="1">
      <c r="A84" s="12"/>
      <c r="B84" s="190"/>
      <c r="C84" s="191"/>
      <c r="D84" s="192" t="s">
        <v>73</v>
      </c>
      <c r="E84" s="204" t="s">
        <v>1268</v>
      </c>
      <c r="F84" s="204" t="s">
        <v>1269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SUM(P85:P94)</f>
        <v>0</v>
      </c>
      <c r="Q84" s="198"/>
      <c r="R84" s="199">
        <f>SUM(R85:R94)</f>
        <v>0</v>
      </c>
      <c r="S84" s="198"/>
      <c r="T84" s="200">
        <f>SUM(T85:T94)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156</v>
      </c>
      <c r="AT84" s="202" t="s">
        <v>73</v>
      </c>
      <c r="AU84" s="202" t="s">
        <v>82</v>
      </c>
      <c r="AY84" s="201" t="s">
        <v>132</v>
      </c>
      <c r="BK84" s="203">
        <f>SUM(BK85:BK94)</f>
        <v>0</v>
      </c>
    </row>
    <row r="85" s="2" customFormat="1" ht="16.5" customHeight="1">
      <c r="A85" s="40"/>
      <c r="B85" s="41"/>
      <c r="C85" s="206" t="s">
        <v>82</v>
      </c>
      <c r="D85" s="206" t="s">
        <v>134</v>
      </c>
      <c r="E85" s="207" t="s">
        <v>1270</v>
      </c>
      <c r="F85" s="208" t="s">
        <v>1271</v>
      </c>
      <c r="G85" s="209" t="s">
        <v>1272</v>
      </c>
      <c r="H85" s="210">
        <v>1</v>
      </c>
      <c r="I85" s="211"/>
      <c r="J85" s="212">
        <f>ROUND(I85*H85,2)</f>
        <v>0</v>
      </c>
      <c r="K85" s="208" t="s">
        <v>138</v>
      </c>
      <c r="L85" s="46"/>
      <c r="M85" s="213" t="s">
        <v>28</v>
      </c>
      <c r="N85" s="214" t="s">
        <v>45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1273</v>
      </c>
      <c r="AT85" s="217" t="s">
        <v>134</v>
      </c>
      <c r="AU85" s="217" t="s">
        <v>84</v>
      </c>
      <c r="AY85" s="19" t="s">
        <v>132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82</v>
      </c>
      <c r="BK85" s="218">
        <f>ROUND(I85*H85,2)</f>
        <v>0</v>
      </c>
      <c r="BL85" s="19" t="s">
        <v>1273</v>
      </c>
      <c r="BM85" s="217" t="s">
        <v>1274</v>
      </c>
    </row>
    <row r="86" s="2" customFormat="1">
      <c r="A86" s="40"/>
      <c r="B86" s="41"/>
      <c r="C86" s="42"/>
      <c r="D86" s="219" t="s">
        <v>141</v>
      </c>
      <c r="E86" s="42"/>
      <c r="F86" s="220" t="s">
        <v>1275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141</v>
      </c>
      <c r="AU86" s="19" t="s">
        <v>84</v>
      </c>
    </row>
    <row r="87" s="2" customFormat="1" ht="16.5" customHeight="1">
      <c r="A87" s="40"/>
      <c r="B87" s="41"/>
      <c r="C87" s="206" t="s">
        <v>84</v>
      </c>
      <c r="D87" s="206" t="s">
        <v>134</v>
      </c>
      <c r="E87" s="207" t="s">
        <v>1276</v>
      </c>
      <c r="F87" s="208" t="s">
        <v>1277</v>
      </c>
      <c r="G87" s="209" t="s">
        <v>1272</v>
      </c>
      <c r="H87" s="210">
        <v>5</v>
      </c>
      <c r="I87" s="211"/>
      <c r="J87" s="212">
        <f>ROUND(I87*H87,2)</f>
        <v>0</v>
      </c>
      <c r="K87" s="208" t="s">
        <v>138</v>
      </c>
      <c r="L87" s="46"/>
      <c r="M87" s="213" t="s">
        <v>28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1273</v>
      </c>
      <c r="AT87" s="217" t="s">
        <v>134</v>
      </c>
      <c r="AU87" s="217" t="s">
        <v>84</v>
      </c>
      <c r="AY87" s="19" t="s">
        <v>132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1273</v>
      </c>
      <c r="BM87" s="217" t="s">
        <v>1278</v>
      </c>
    </row>
    <row r="88" s="2" customFormat="1">
      <c r="A88" s="40"/>
      <c r="B88" s="41"/>
      <c r="C88" s="42"/>
      <c r="D88" s="219" t="s">
        <v>141</v>
      </c>
      <c r="E88" s="42"/>
      <c r="F88" s="220" t="s">
        <v>1279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141</v>
      </c>
      <c r="AU88" s="19" t="s">
        <v>84</v>
      </c>
    </row>
    <row r="89" s="2" customFormat="1" ht="16.5" customHeight="1">
      <c r="A89" s="40"/>
      <c r="B89" s="41"/>
      <c r="C89" s="206" t="s">
        <v>147</v>
      </c>
      <c r="D89" s="206" t="s">
        <v>134</v>
      </c>
      <c r="E89" s="207" t="s">
        <v>1280</v>
      </c>
      <c r="F89" s="208" t="s">
        <v>1281</v>
      </c>
      <c r="G89" s="209" t="s">
        <v>1272</v>
      </c>
      <c r="H89" s="210">
        <v>2</v>
      </c>
      <c r="I89" s="211"/>
      <c r="J89" s="212">
        <f>ROUND(I89*H89,2)</f>
        <v>0</v>
      </c>
      <c r="K89" s="208" t="s">
        <v>138</v>
      </c>
      <c r="L89" s="46"/>
      <c r="M89" s="213" t="s">
        <v>28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1273</v>
      </c>
      <c r="AT89" s="217" t="s">
        <v>134</v>
      </c>
      <c r="AU89" s="217" t="s">
        <v>84</v>
      </c>
      <c r="AY89" s="19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1273</v>
      </c>
      <c r="BM89" s="217" t="s">
        <v>1282</v>
      </c>
    </row>
    <row r="90" s="2" customFormat="1">
      <c r="A90" s="40"/>
      <c r="B90" s="41"/>
      <c r="C90" s="42"/>
      <c r="D90" s="219" t="s">
        <v>141</v>
      </c>
      <c r="E90" s="42"/>
      <c r="F90" s="220" t="s">
        <v>1283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141</v>
      </c>
      <c r="AU90" s="19" t="s">
        <v>84</v>
      </c>
    </row>
    <row r="91" s="2" customFormat="1" ht="16.5" customHeight="1">
      <c r="A91" s="40"/>
      <c r="B91" s="41"/>
      <c r="C91" s="206" t="s">
        <v>139</v>
      </c>
      <c r="D91" s="206" t="s">
        <v>134</v>
      </c>
      <c r="E91" s="207" t="s">
        <v>1284</v>
      </c>
      <c r="F91" s="208" t="s">
        <v>1285</v>
      </c>
      <c r="G91" s="209" t="s">
        <v>1272</v>
      </c>
      <c r="H91" s="210">
        <v>1</v>
      </c>
      <c r="I91" s="211"/>
      <c r="J91" s="212">
        <f>ROUND(I91*H91,2)</f>
        <v>0</v>
      </c>
      <c r="K91" s="208" t="s">
        <v>138</v>
      </c>
      <c r="L91" s="46"/>
      <c r="M91" s="213" t="s">
        <v>28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1273</v>
      </c>
      <c r="AT91" s="217" t="s">
        <v>134</v>
      </c>
      <c r="AU91" s="217" t="s">
        <v>84</v>
      </c>
      <c r="AY91" s="19" t="s">
        <v>132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1273</v>
      </c>
      <c r="BM91" s="217" t="s">
        <v>1286</v>
      </c>
    </row>
    <row r="92" s="2" customFormat="1">
      <c r="A92" s="40"/>
      <c r="B92" s="41"/>
      <c r="C92" s="42"/>
      <c r="D92" s="219" t="s">
        <v>141</v>
      </c>
      <c r="E92" s="42"/>
      <c r="F92" s="220" t="s">
        <v>1287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141</v>
      </c>
      <c r="AU92" s="19" t="s">
        <v>84</v>
      </c>
    </row>
    <row r="93" s="2" customFormat="1" ht="16.5" customHeight="1">
      <c r="A93" s="40"/>
      <c r="B93" s="41"/>
      <c r="C93" s="206" t="s">
        <v>156</v>
      </c>
      <c r="D93" s="206" t="s">
        <v>134</v>
      </c>
      <c r="E93" s="207" t="s">
        <v>1288</v>
      </c>
      <c r="F93" s="208" t="s">
        <v>1289</v>
      </c>
      <c r="G93" s="209" t="s">
        <v>1272</v>
      </c>
      <c r="H93" s="210">
        <v>1</v>
      </c>
      <c r="I93" s="211"/>
      <c r="J93" s="212">
        <f>ROUND(I93*H93,2)</f>
        <v>0</v>
      </c>
      <c r="K93" s="208" t="s">
        <v>138</v>
      </c>
      <c r="L93" s="46"/>
      <c r="M93" s="213" t="s">
        <v>28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1273</v>
      </c>
      <c r="AT93" s="217" t="s">
        <v>134</v>
      </c>
      <c r="AU93" s="217" t="s">
        <v>84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1273</v>
      </c>
      <c r="BM93" s="217" t="s">
        <v>1290</v>
      </c>
    </row>
    <row r="94" s="2" customFormat="1">
      <c r="A94" s="40"/>
      <c r="B94" s="41"/>
      <c r="C94" s="42"/>
      <c r="D94" s="219" t="s">
        <v>141</v>
      </c>
      <c r="E94" s="42"/>
      <c r="F94" s="220" t="s">
        <v>1291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84</v>
      </c>
    </row>
    <row r="95" s="12" customFormat="1" ht="22.8" customHeight="1">
      <c r="A95" s="12"/>
      <c r="B95" s="190"/>
      <c r="C95" s="191"/>
      <c r="D95" s="192" t="s">
        <v>73</v>
      </c>
      <c r="E95" s="204" t="s">
        <v>1292</v>
      </c>
      <c r="F95" s="204" t="s">
        <v>1293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SUM(P96:P99)</f>
        <v>0</v>
      </c>
      <c r="Q95" s="198"/>
      <c r="R95" s="199">
        <f>SUM(R96:R99)</f>
        <v>0</v>
      </c>
      <c r="S95" s="198"/>
      <c r="T95" s="200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156</v>
      </c>
      <c r="AT95" s="202" t="s">
        <v>73</v>
      </c>
      <c r="AU95" s="202" t="s">
        <v>82</v>
      </c>
      <c r="AY95" s="201" t="s">
        <v>132</v>
      </c>
      <c r="BK95" s="203">
        <f>SUM(BK96:BK99)</f>
        <v>0</v>
      </c>
    </row>
    <row r="96" s="2" customFormat="1" ht="16.5" customHeight="1">
      <c r="A96" s="40"/>
      <c r="B96" s="41"/>
      <c r="C96" s="206" t="s">
        <v>161</v>
      </c>
      <c r="D96" s="206" t="s">
        <v>134</v>
      </c>
      <c r="E96" s="207" t="s">
        <v>1294</v>
      </c>
      <c r="F96" s="208" t="s">
        <v>1293</v>
      </c>
      <c r="G96" s="209" t="s">
        <v>1272</v>
      </c>
      <c r="H96" s="210">
        <v>1</v>
      </c>
      <c r="I96" s="211"/>
      <c r="J96" s="212">
        <f>ROUND(I96*H96,2)</f>
        <v>0</v>
      </c>
      <c r="K96" s="208" t="s">
        <v>138</v>
      </c>
      <c r="L96" s="46"/>
      <c r="M96" s="213" t="s">
        <v>28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1273</v>
      </c>
      <c r="AT96" s="217" t="s">
        <v>134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1273</v>
      </c>
      <c r="BM96" s="217" t="s">
        <v>1295</v>
      </c>
    </row>
    <row r="97" s="2" customFormat="1">
      <c r="A97" s="40"/>
      <c r="B97" s="41"/>
      <c r="C97" s="42"/>
      <c r="D97" s="219" t="s">
        <v>141</v>
      </c>
      <c r="E97" s="42"/>
      <c r="F97" s="220" t="s">
        <v>1296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84</v>
      </c>
    </row>
    <row r="98" s="2" customFormat="1" ht="16.5" customHeight="1">
      <c r="A98" s="40"/>
      <c r="B98" s="41"/>
      <c r="C98" s="206" t="s">
        <v>166</v>
      </c>
      <c r="D98" s="206" t="s">
        <v>134</v>
      </c>
      <c r="E98" s="207" t="s">
        <v>1297</v>
      </c>
      <c r="F98" s="208" t="s">
        <v>1298</v>
      </c>
      <c r="G98" s="209" t="s">
        <v>137</v>
      </c>
      <c r="H98" s="210">
        <v>1</v>
      </c>
      <c r="I98" s="211"/>
      <c r="J98" s="212">
        <f>ROUND(I98*H98,2)</f>
        <v>0</v>
      </c>
      <c r="K98" s="208" t="s">
        <v>138</v>
      </c>
      <c r="L98" s="46"/>
      <c r="M98" s="213" t="s">
        <v>28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1273</v>
      </c>
      <c r="AT98" s="217" t="s">
        <v>134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1273</v>
      </c>
      <c r="BM98" s="217" t="s">
        <v>1299</v>
      </c>
    </row>
    <row r="99" s="2" customFormat="1">
      <c r="A99" s="40"/>
      <c r="B99" s="41"/>
      <c r="C99" s="42"/>
      <c r="D99" s="219" t="s">
        <v>141</v>
      </c>
      <c r="E99" s="42"/>
      <c r="F99" s="220" t="s">
        <v>1300</v>
      </c>
      <c r="G99" s="42"/>
      <c r="H99" s="42"/>
      <c r="I99" s="221"/>
      <c r="J99" s="42"/>
      <c r="K99" s="42"/>
      <c r="L99" s="46"/>
      <c r="M99" s="272"/>
      <c r="N99" s="273"/>
      <c r="O99" s="274"/>
      <c r="P99" s="274"/>
      <c r="Q99" s="274"/>
      <c r="R99" s="274"/>
      <c r="S99" s="274"/>
      <c r="T99" s="2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84</v>
      </c>
    </row>
    <row r="100" s="2" customFormat="1" ht="6.96" customHeight="1">
      <c r="A100" s="40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46"/>
      <c r="M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</sheetData>
  <sheetProtection sheet="1" autoFilter="0" formatColumns="0" formatRows="0" objects="1" scenarios="1" spinCount="100000" saltValue="UP9jXfAbmo+SFt+4oocZGGHVI1ZzT8R83v3ByITLefjUvlOTHmXBaGQvYwcor5RJjcnOXInRxpACLz+ij9QbDw==" hashValue="RSTzSsZwz7Cb7q3wsTGgTiD3fgxlHy7HgIMf5L5Y0L3QWIa7x7tXwTC2p5q7woNMhy45PyJH9V7DHFDoOTGueg==" algorithmName="SHA-512" password="CC35"/>
  <autoFilter ref="C81:K99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2/012002000"/>
    <hyperlink ref="F88" r:id="rId2" display="https://podminky.urs.cz/item/CS_URS_2025_02/012312400"/>
    <hyperlink ref="F90" r:id="rId3" display="https://podminky.urs.cz/item/CS_URS_2025_02/012344000"/>
    <hyperlink ref="F92" r:id="rId4" display="https://podminky.urs.cz/item/CS_URS_2025_02/013254000"/>
    <hyperlink ref="F94" r:id="rId5" display="https://podminky.urs.cz/item/CS_URS_2025_02/013294000"/>
    <hyperlink ref="F97" r:id="rId6" display="https://podminky.urs.cz/item/CS_URS_2025_02/030001000"/>
    <hyperlink ref="F99" r:id="rId7" display="https://podminky.urs.cz/item/CS_URS_2025_02/0328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0" customWidth="1"/>
    <col min="2" max="2" width="1.667969" style="280" customWidth="1"/>
    <col min="3" max="4" width="5" style="280" customWidth="1"/>
    <col min="5" max="5" width="11.66016" style="280" customWidth="1"/>
    <col min="6" max="6" width="9.160156" style="280" customWidth="1"/>
    <col min="7" max="7" width="5" style="280" customWidth="1"/>
    <col min="8" max="8" width="77.83203" style="280" customWidth="1"/>
    <col min="9" max="10" width="20" style="280" customWidth="1"/>
    <col min="11" max="11" width="1.667969" style="280" customWidth="1"/>
  </cols>
  <sheetData>
    <row r="1" s="1" customFormat="1" ht="37.5" customHeight="1"/>
    <row r="2" s="1" customFormat="1" ht="7.5" customHeight="1">
      <c r="B2" s="281"/>
      <c r="C2" s="282"/>
      <c r="D2" s="282"/>
      <c r="E2" s="282"/>
      <c r="F2" s="282"/>
      <c r="G2" s="282"/>
      <c r="H2" s="282"/>
      <c r="I2" s="282"/>
      <c r="J2" s="282"/>
      <c r="K2" s="283"/>
    </row>
    <row r="3" s="16" customFormat="1" ht="45" customHeight="1">
      <c r="B3" s="284"/>
      <c r="C3" s="285" t="s">
        <v>1301</v>
      </c>
      <c r="D3" s="285"/>
      <c r="E3" s="285"/>
      <c r="F3" s="285"/>
      <c r="G3" s="285"/>
      <c r="H3" s="285"/>
      <c r="I3" s="285"/>
      <c r="J3" s="285"/>
      <c r="K3" s="286"/>
    </row>
    <row r="4" s="1" customFormat="1" ht="25.5" customHeight="1">
      <c r="B4" s="287"/>
      <c r="C4" s="288" t="s">
        <v>1302</v>
      </c>
      <c r="D4" s="288"/>
      <c r="E4" s="288"/>
      <c r="F4" s="288"/>
      <c r="G4" s="288"/>
      <c r="H4" s="288"/>
      <c r="I4" s="288"/>
      <c r="J4" s="288"/>
      <c r="K4" s="289"/>
    </row>
    <row r="5" s="1" customFormat="1" ht="5.25" customHeight="1">
      <c r="B5" s="287"/>
      <c r="C5" s="290"/>
      <c r="D5" s="290"/>
      <c r="E5" s="290"/>
      <c r="F5" s="290"/>
      <c r="G5" s="290"/>
      <c r="H5" s="290"/>
      <c r="I5" s="290"/>
      <c r="J5" s="290"/>
      <c r="K5" s="289"/>
    </row>
    <row r="6" s="1" customFormat="1" ht="15" customHeight="1">
      <c r="B6" s="287"/>
      <c r="C6" s="291" t="s">
        <v>1303</v>
      </c>
      <c r="D6" s="291"/>
      <c r="E6" s="291"/>
      <c r="F6" s="291"/>
      <c r="G6" s="291"/>
      <c r="H6" s="291"/>
      <c r="I6" s="291"/>
      <c r="J6" s="291"/>
      <c r="K6" s="289"/>
    </row>
    <row r="7" s="1" customFormat="1" ht="15" customHeight="1">
      <c r="B7" s="292"/>
      <c r="C7" s="291" t="s">
        <v>1304</v>
      </c>
      <c r="D7" s="291"/>
      <c r="E7" s="291"/>
      <c r="F7" s="291"/>
      <c r="G7" s="291"/>
      <c r="H7" s="291"/>
      <c r="I7" s="291"/>
      <c r="J7" s="291"/>
      <c r="K7" s="289"/>
    </row>
    <row r="8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="1" customFormat="1" ht="15" customHeight="1">
      <c r="B9" s="292"/>
      <c r="C9" s="291" t="s">
        <v>1305</v>
      </c>
      <c r="D9" s="291"/>
      <c r="E9" s="291"/>
      <c r="F9" s="291"/>
      <c r="G9" s="291"/>
      <c r="H9" s="291"/>
      <c r="I9" s="291"/>
      <c r="J9" s="291"/>
      <c r="K9" s="289"/>
    </row>
    <row r="10" s="1" customFormat="1" ht="15" customHeight="1">
      <c r="B10" s="292"/>
      <c r="C10" s="291"/>
      <c r="D10" s="291" t="s">
        <v>1306</v>
      </c>
      <c r="E10" s="291"/>
      <c r="F10" s="291"/>
      <c r="G10" s="291"/>
      <c r="H10" s="291"/>
      <c r="I10" s="291"/>
      <c r="J10" s="291"/>
      <c r="K10" s="289"/>
    </row>
    <row r="11" s="1" customFormat="1" ht="15" customHeight="1">
      <c r="B11" s="292"/>
      <c r="C11" s="293"/>
      <c r="D11" s="291" t="s">
        <v>1307</v>
      </c>
      <c r="E11" s="291"/>
      <c r="F11" s="291"/>
      <c r="G11" s="291"/>
      <c r="H11" s="291"/>
      <c r="I11" s="291"/>
      <c r="J11" s="291"/>
      <c r="K11" s="289"/>
    </row>
    <row r="12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="1" customFormat="1" ht="15" customHeight="1">
      <c r="B13" s="292"/>
      <c r="C13" s="293"/>
      <c r="D13" s="294" t="s">
        <v>1308</v>
      </c>
      <c r="E13" s="291"/>
      <c r="F13" s="291"/>
      <c r="G13" s="291"/>
      <c r="H13" s="291"/>
      <c r="I13" s="291"/>
      <c r="J13" s="291"/>
      <c r="K13" s="289"/>
    </row>
    <row r="14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="1" customFormat="1" ht="15" customHeight="1">
      <c r="B15" s="292"/>
      <c r="C15" s="293"/>
      <c r="D15" s="291" t="s">
        <v>1309</v>
      </c>
      <c r="E15" s="291"/>
      <c r="F15" s="291"/>
      <c r="G15" s="291"/>
      <c r="H15" s="291"/>
      <c r="I15" s="291"/>
      <c r="J15" s="291"/>
      <c r="K15" s="289"/>
    </row>
    <row r="16" s="1" customFormat="1" ht="15" customHeight="1">
      <c r="B16" s="292"/>
      <c r="C16" s="293"/>
      <c r="D16" s="291" t="s">
        <v>1310</v>
      </c>
      <c r="E16" s="291"/>
      <c r="F16" s="291"/>
      <c r="G16" s="291"/>
      <c r="H16" s="291"/>
      <c r="I16" s="291"/>
      <c r="J16" s="291"/>
      <c r="K16" s="289"/>
    </row>
    <row r="17" s="1" customFormat="1" ht="15" customHeight="1">
      <c r="B17" s="292"/>
      <c r="C17" s="293"/>
      <c r="D17" s="291" t="s">
        <v>1311</v>
      </c>
      <c r="E17" s="291"/>
      <c r="F17" s="291"/>
      <c r="G17" s="291"/>
      <c r="H17" s="291"/>
      <c r="I17" s="291"/>
      <c r="J17" s="291"/>
      <c r="K17" s="289"/>
    </row>
    <row r="18" s="1" customFormat="1" ht="15" customHeight="1">
      <c r="B18" s="292"/>
      <c r="C18" s="293"/>
      <c r="D18" s="293"/>
      <c r="E18" s="295" t="s">
        <v>81</v>
      </c>
      <c r="F18" s="291" t="s">
        <v>1312</v>
      </c>
      <c r="G18" s="291"/>
      <c r="H18" s="291"/>
      <c r="I18" s="291"/>
      <c r="J18" s="291"/>
      <c r="K18" s="289"/>
    </row>
    <row r="19" s="1" customFormat="1" ht="15" customHeight="1">
      <c r="B19" s="292"/>
      <c r="C19" s="293"/>
      <c r="D19" s="293"/>
      <c r="E19" s="295" t="s">
        <v>1313</v>
      </c>
      <c r="F19" s="291" t="s">
        <v>1314</v>
      </c>
      <c r="G19" s="291"/>
      <c r="H19" s="291"/>
      <c r="I19" s="291"/>
      <c r="J19" s="291"/>
      <c r="K19" s="289"/>
    </row>
    <row r="20" s="1" customFormat="1" ht="15" customHeight="1">
      <c r="B20" s="292"/>
      <c r="C20" s="293"/>
      <c r="D20" s="293"/>
      <c r="E20" s="295" t="s">
        <v>1315</v>
      </c>
      <c r="F20" s="291" t="s">
        <v>1316</v>
      </c>
      <c r="G20" s="291"/>
      <c r="H20" s="291"/>
      <c r="I20" s="291"/>
      <c r="J20" s="291"/>
      <c r="K20" s="289"/>
    </row>
    <row r="21" s="1" customFormat="1" ht="15" customHeight="1">
      <c r="B21" s="292"/>
      <c r="C21" s="293"/>
      <c r="D21" s="293"/>
      <c r="E21" s="295" t="s">
        <v>1317</v>
      </c>
      <c r="F21" s="291" t="s">
        <v>1318</v>
      </c>
      <c r="G21" s="291"/>
      <c r="H21" s="291"/>
      <c r="I21" s="291"/>
      <c r="J21" s="291"/>
      <c r="K21" s="289"/>
    </row>
    <row r="22" s="1" customFormat="1" ht="15" customHeight="1">
      <c r="B22" s="292"/>
      <c r="C22" s="293"/>
      <c r="D22" s="293"/>
      <c r="E22" s="295" t="s">
        <v>1319</v>
      </c>
      <c r="F22" s="291" t="s">
        <v>1320</v>
      </c>
      <c r="G22" s="291"/>
      <c r="H22" s="291"/>
      <c r="I22" s="291"/>
      <c r="J22" s="291"/>
      <c r="K22" s="289"/>
    </row>
    <row r="23" s="1" customFormat="1" ht="15" customHeight="1">
      <c r="B23" s="292"/>
      <c r="C23" s="293"/>
      <c r="D23" s="293"/>
      <c r="E23" s="295" t="s">
        <v>1321</v>
      </c>
      <c r="F23" s="291" t="s">
        <v>1322</v>
      </c>
      <c r="G23" s="291"/>
      <c r="H23" s="291"/>
      <c r="I23" s="291"/>
      <c r="J23" s="291"/>
      <c r="K23" s="289"/>
    </row>
    <row r="24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="1" customFormat="1" ht="15" customHeight="1">
      <c r="B25" s="292"/>
      <c r="C25" s="291" t="s">
        <v>1323</v>
      </c>
      <c r="D25" s="291"/>
      <c r="E25" s="291"/>
      <c r="F25" s="291"/>
      <c r="G25" s="291"/>
      <c r="H25" s="291"/>
      <c r="I25" s="291"/>
      <c r="J25" s="291"/>
      <c r="K25" s="289"/>
    </row>
    <row r="26" s="1" customFormat="1" ht="15" customHeight="1">
      <c r="B26" s="292"/>
      <c r="C26" s="291" t="s">
        <v>1324</v>
      </c>
      <c r="D26" s="291"/>
      <c r="E26" s="291"/>
      <c r="F26" s="291"/>
      <c r="G26" s="291"/>
      <c r="H26" s="291"/>
      <c r="I26" s="291"/>
      <c r="J26" s="291"/>
      <c r="K26" s="289"/>
    </row>
    <row r="27" s="1" customFormat="1" ht="15" customHeight="1">
      <c r="B27" s="292"/>
      <c r="C27" s="291"/>
      <c r="D27" s="291" t="s">
        <v>1325</v>
      </c>
      <c r="E27" s="291"/>
      <c r="F27" s="291"/>
      <c r="G27" s="291"/>
      <c r="H27" s="291"/>
      <c r="I27" s="291"/>
      <c r="J27" s="291"/>
      <c r="K27" s="289"/>
    </row>
    <row r="28" s="1" customFormat="1" ht="15" customHeight="1">
      <c r="B28" s="292"/>
      <c r="C28" s="293"/>
      <c r="D28" s="291" t="s">
        <v>1326</v>
      </c>
      <c r="E28" s="291"/>
      <c r="F28" s="291"/>
      <c r="G28" s="291"/>
      <c r="H28" s="291"/>
      <c r="I28" s="291"/>
      <c r="J28" s="291"/>
      <c r="K28" s="289"/>
    </row>
    <row r="29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="1" customFormat="1" ht="15" customHeight="1">
      <c r="B30" s="292"/>
      <c r="C30" s="293"/>
      <c r="D30" s="291" t="s">
        <v>1327</v>
      </c>
      <c r="E30" s="291"/>
      <c r="F30" s="291"/>
      <c r="G30" s="291"/>
      <c r="H30" s="291"/>
      <c r="I30" s="291"/>
      <c r="J30" s="291"/>
      <c r="K30" s="289"/>
    </row>
    <row r="31" s="1" customFormat="1" ht="15" customHeight="1">
      <c r="B31" s="292"/>
      <c r="C31" s="293"/>
      <c r="D31" s="291" t="s">
        <v>1328</v>
      </c>
      <c r="E31" s="291"/>
      <c r="F31" s="291"/>
      <c r="G31" s="291"/>
      <c r="H31" s="291"/>
      <c r="I31" s="291"/>
      <c r="J31" s="291"/>
      <c r="K31" s="289"/>
    </row>
    <row r="32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="1" customFormat="1" ht="15" customHeight="1">
      <c r="B33" s="292"/>
      <c r="C33" s="293"/>
      <c r="D33" s="291" t="s">
        <v>1329</v>
      </c>
      <c r="E33" s="291"/>
      <c r="F33" s="291"/>
      <c r="G33" s="291"/>
      <c r="H33" s="291"/>
      <c r="I33" s="291"/>
      <c r="J33" s="291"/>
      <c r="K33" s="289"/>
    </row>
    <row r="34" s="1" customFormat="1" ht="15" customHeight="1">
      <c r="B34" s="292"/>
      <c r="C34" s="293"/>
      <c r="D34" s="291" t="s">
        <v>1330</v>
      </c>
      <c r="E34" s="291"/>
      <c r="F34" s="291"/>
      <c r="G34" s="291"/>
      <c r="H34" s="291"/>
      <c r="I34" s="291"/>
      <c r="J34" s="291"/>
      <c r="K34" s="289"/>
    </row>
    <row r="35" s="1" customFormat="1" ht="15" customHeight="1">
      <c r="B35" s="292"/>
      <c r="C35" s="293"/>
      <c r="D35" s="291" t="s">
        <v>1331</v>
      </c>
      <c r="E35" s="291"/>
      <c r="F35" s="291"/>
      <c r="G35" s="291"/>
      <c r="H35" s="291"/>
      <c r="I35" s="291"/>
      <c r="J35" s="291"/>
      <c r="K35" s="289"/>
    </row>
    <row r="36" s="1" customFormat="1" ht="15" customHeight="1">
      <c r="B36" s="292"/>
      <c r="C36" s="293"/>
      <c r="D36" s="291"/>
      <c r="E36" s="294" t="s">
        <v>118</v>
      </c>
      <c r="F36" s="291"/>
      <c r="G36" s="291" t="s">
        <v>1332</v>
      </c>
      <c r="H36" s="291"/>
      <c r="I36" s="291"/>
      <c r="J36" s="291"/>
      <c r="K36" s="289"/>
    </row>
    <row r="37" s="1" customFormat="1" ht="30.75" customHeight="1">
      <c r="B37" s="292"/>
      <c r="C37" s="293"/>
      <c r="D37" s="291"/>
      <c r="E37" s="294" t="s">
        <v>1333</v>
      </c>
      <c r="F37" s="291"/>
      <c r="G37" s="291" t="s">
        <v>1334</v>
      </c>
      <c r="H37" s="291"/>
      <c r="I37" s="291"/>
      <c r="J37" s="291"/>
      <c r="K37" s="289"/>
    </row>
    <row r="38" s="1" customFormat="1" ht="15" customHeight="1">
      <c r="B38" s="292"/>
      <c r="C38" s="293"/>
      <c r="D38" s="291"/>
      <c r="E38" s="294" t="s">
        <v>55</v>
      </c>
      <c r="F38" s="291"/>
      <c r="G38" s="291" t="s">
        <v>1335</v>
      </c>
      <c r="H38" s="291"/>
      <c r="I38" s="291"/>
      <c r="J38" s="291"/>
      <c r="K38" s="289"/>
    </row>
    <row r="39" s="1" customFormat="1" ht="15" customHeight="1">
      <c r="B39" s="292"/>
      <c r="C39" s="293"/>
      <c r="D39" s="291"/>
      <c r="E39" s="294" t="s">
        <v>56</v>
      </c>
      <c r="F39" s="291"/>
      <c r="G39" s="291" t="s">
        <v>1336</v>
      </c>
      <c r="H39" s="291"/>
      <c r="I39" s="291"/>
      <c r="J39" s="291"/>
      <c r="K39" s="289"/>
    </row>
    <row r="40" s="1" customFormat="1" ht="15" customHeight="1">
      <c r="B40" s="292"/>
      <c r="C40" s="293"/>
      <c r="D40" s="291"/>
      <c r="E40" s="294" t="s">
        <v>119</v>
      </c>
      <c r="F40" s="291"/>
      <c r="G40" s="291" t="s">
        <v>1337</v>
      </c>
      <c r="H40" s="291"/>
      <c r="I40" s="291"/>
      <c r="J40" s="291"/>
      <c r="K40" s="289"/>
    </row>
    <row r="41" s="1" customFormat="1" ht="15" customHeight="1">
      <c r="B41" s="292"/>
      <c r="C41" s="293"/>
      <c r="D41" s="291"/>
      <c r="E41" s="294" t="s">
        <v>120</v>
      </c>
      <c r="F41" s="291"/>
      <c r="G41" s="291" t="s">
        <v>1338</v>
      </c>
      <c r="H41" s="291"/>
      <c r="I41" s="291"/>
      <c r="J41" s="291"/>
      <c r="K41" s="289"/>
    </row>
    <row r="42" s="1" customFormat="1" ht="15" customHeight="1">
      <c r="B42" s="292"/>
      <c r="C42" s="293"/>
      <c r="D42" s="291"/>
      <c r="E42" s="294" t="s">
        <v>1339</v>
      </c>
      <c r="F42" s="291"/>
      <c r="G42" s="291" t="s">
        <v>1340</v>
      </c>
      <c r="H42" s="291"/>
      <c r="I42" s="291"/>
      <c r="J42" s="291"/>
      <c r="K42" s="289"/>
    </row>
    <row r="43" s="1" customFormat="1" ht="15" customHeight="1">
      <c r="B43" s="292"/>
      <c r="C43" s="293"/>
      <c r="D43" s="291"/>
      <c r="E43" s="294"/>
      <c r="F43" s="291"/>
      <c r="G43" s="291" t="s">
        <v>1341</v>
      </c>
      <c r="H43" s="291"/>
      <c r="I43" s="291"/>
      <c r="J43" s="291"/>
      <c r="K43" s="289"/>
    </row>
    <row r="44" s="1" customFormat="1" ht="15" customHeight="1">
      <c r="B44" s="292"/>
      <c r="C44" s="293"/>
      <c r="D44" s="291"/>
      <c r="E44" s="294" t="s">
        <v>1342</v>
      </c>
      <c r="F44" s="291"/>
      <c r="G44" s="291" t="s">
        <v>1343</v>
      </c>
      <c r="H44" s="291"/>
      <c r="I44" s="291"/>
      <c r="J44" s="291"/>
      <c r="K44" s="289"/>
    </row>
    <row r="45" s="1" customFormat="1" ht="15" customHeight="1">
      <c r="B45" s="292"/>
      <c r="C45" s="293"/>
      <c r="D45" s="291"/>
      <c r="E45" s="294" t="s">
        <v>122</v>
      </c>
      <c r="F45" s="291"/>
      <c r="G45" s="291" t="s">
        <v>1344</v>
      </c>
      <c r="H45" s="291"/>
      <c r="I45" s="291"/>
      <c r="J45" s="291"/>
      <c r="K45" s="289"/>
    </row>
    <row r="46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="1" customFormat="1" ht="15" customHeight="1">
      <c r="B47" s="292"/>
      <c r="C47" s="293"/>
      <c r="D47" s="291" t="s">
        <v>1345</v>
      </c>
      <c r="E47" s="291"/>
      <c r="F47" s="291"/>
      <c r="G47" s="291"/>
      <c r="H47" s="291"/>
      <c r="I47" s="291"/>
      <c r="J47" s="291"/>
      <c r="K47" s="289"/>
    </row>
    <row r="48" s="1" customFormat="1" ht="15" customHeight="1">
      <c r="B48" s="292"/>
      <c r="C48" s="293"/>
      <c r="D48" s="293"/>
      <c r="E48" s="291" t="s">
        <v>1346</v>
      </c>
      <c r="F48" s="291"/>
      <c r="G48" s="291"/>
      <c r="H48" s="291"/>
      <c r="I48" s="291"/>
      <c r="J48" s="291"/>
      <c r="K48" s="289"/>
    </row>
    <row r="49" s="1" customFormat="1" ht="15" customHeight="1">
      <c r="B49" s="292"/>
      <c r="C49" s="293"/>
      <c r="D49" s="293"/>
      <c r="E49" s="291" t="s">
        <v>1347</v>
      </c>
      <c r="F49" s="291"/>
      <c r="G49" s="291"/>
      <c r="H49" s="291"/>
      <c r="I49" s="291"/>
      <c r="J49" s="291"/>
      <c r="K49" s="289"/>
    </row>
    <row r="50" s="1" customFormat="1" ht="15" customHeight="1">
      <c r="B50" s="292"/>
      <c r="C50" s="293"/>
      <c r="D50" s="293"/>
      <c r="E50" s="291" t="s">
        <v>1348</v>
      </c>
      <c r="F50" s="291"/>
      <c r="G50" s="291"/>
      <c r="H50" s="291"/>
      <c r="I50" s="291"/>
      <c r="J50" s="291"/>
      <c r="K50" s="289"/>
    </row>
    <row r="51" s="1" customFormat="1" ht="15" customHeight="1">
      <c r="B51" s="292"/>
      <c r="C51" s="293"/>
      <c r="D51" s="291" t="s">
        <v>1349</v>
      </c>
      <c r="E51" s="291"/>
      <c r="F51" s="291"/>
      <c r="G51" s="291"/>
      <c r="H51" s="291"/>
      <c r="I51" s="291"/>
      <c r="J51" s="291"/>
      <c r="K51" s="289"/>
    </row>
    <row r="52" s="1" customFormat="1" ht="25.5" customHeight="1">
      <c r="B52" s="287"/>
      <c r="C52" s="288" t="s">
        <v>1350</v>
      </c>
      <c r="D52" s="288"/>
      <c r="E52" s="288"/>
      <c r="F52" s="288"/>
      <c r="G52" s="288"/>
      <c r="H52" s="288"/>
      <c r="I52" s="288"/>
      <c r="J52" s="288"/>
      <c r="K52" s="289"/>
    </row>
    <row r="53" s="1" customFormat="1" ht="5.25" customHeight="1">
      <c r="B53" s="287"/>
      <c r="C53" s="290"/>
      <c r="D53" s="290"/>
      <c r="E53" s="290"/>
      <c r="F53" s="290"/>
      <c r="G53" s="290"/>
      <c r="H53" s="290"/>
      <c r="I53" s="290"/>
      <c r="J53" s="290"/>
      <c r="K53" s="289"/>
    </row>
    <row r="54" s="1" customFormat="1" ht="15" customHeight="1">
      <c r="B54" s="287"/>
      <c r="C54" s="291" t="s">
        <v>1351</v>
      </c>
      <c r="D54" s="291"/>
      <c r="E54" s="291"/>
      <c r="F54" s="291"/>
      <c r="G54" s="291"/>
      <c r="H54" s="291"/>
      <c r="I54" s="291"/>
      <c r="J54" s="291"/>
      <c r="K54" s="289"/>
    </row>
    <row r="55" s="1" customFormat="1" ht="15" customHeight="1">
      <c r="B55" s="287"/>
      <c r="C55" s="291" t="s">
        <v>1352</v>
      </c>
      <c r="D55" s="291"/>
      <c r="E55" s="291"/>
      <c r="F55" s="291"/>
      <c r="G55" s="291"/>
      <c r="H55" s="291"/>
      <c r="I55" s="291"/>
      <c r="J55" s="291"/>
      <c r="K55" s="289"/>
    </row>
    <row r="56" s="1" customFormat="1" ht="12.75" customHeight="1">
      <c r="B56" s="287"/>
      <c r="C56" s="291"/>
      <c r="D56" s="291"/>
      <c r="E56" s="291"/>
      <c r="F56" s="291"/>
      <c r="G56" s="291"/>
      <c r="H56" s="291"/>
      <c r="I56" s="291"/>
      <c r="J56" s="291"/>
      <c r="K56" s="289"/>
    </row>
    <row r="57" s="1" customFormat="1" ht="15" customHeight="1">
      <c r="B57" s="287"/>
      <c r="C57" s="291" t="s">
        <v>1353</v>
      </c>
      <c r="D57" s="291"/>
      <c r="E57" s="291"/>
      <c r="F57" s="291"/>
      <c r="G57" s="291"/>
      <c r="H57" s="291"/>
      <c r="I57" s="291"/>
      <c r="J57" s="291"/>
      <c r="K57" s="289"/>
    </row>
    <row r="58" s="1" customFormat="1" ht="15" customHeight="1">
      <c r="B58" s="287"/>
      <c r="C58" s="293"/>
      <c r="D58" s="291" t="s">
        <v>1354</v>
      </c>
      <c r="E58" s="291"/>
      <c r="F58" s="291"/>
      <c r="G58" s="291"/>
      <c r="H58" s="291"/>
      <c r="I58" s="291"/>
      <c r="J58" s="291"/>
      <c r="K58" s="289"/>
    </row>
    <row r="59" s="1" customFormat="1" ht="15" customHeight="1">
      <c r="B59" s="287"/>
      <c r="C59" s="293"/>
      <c r="D59" s="291" t="s">
        <v>1355</v>
      </c>
      <c r="E59" s="291"/>
      <c r="F59" s="291"/>
      <c r="G59" s="291"/>
      <c r="H59" s="291"/>
      <c r="I59" s="291"/>
      <c r="J59" s="291"/>
      <c r="K59" s="289"/>
    </row>
    <row r="60" s="1" customFormat="1" ht="15" customHeight="1">
      <c r="B60" s="287"/>
      <c r="C60" s="293"/>
      <c r="D60" s="291" t="s">
        <v>1356</v>
      </c>
      <c r="E60" s="291"/>
      <c r="F60" s="291"/>
      <c r="G60" s="291"/>
      <c r="H60" s="291"/>
      <c r="I60" s="291"/>
      <c r="J60" s="291"/>
      <c r="K60" s="289"/>
    </row>
    <row r="61" s="1" customFormat="1" ht="15" customHeight="1">
      <c r="B61" s="287"/>
      <c r="C61" s="293"/>
      <c r="D61" s="291" t="s">
        <v>1357</v>
      </c>
      <c r="E61" s="291"/>
      <c r="F61" s="291"/>
      <c r="G61" s="291"/>
      <c r="H61" s="291"/>
      <c r="I61" s="291"/>
      <c r="J61" s="291"/>
      <c r="K61" s="289"/>
    </row>
    <row r="62" s="1" customFormat="1" ht="15" customHeight="1">
      <c r="B62" s="287"/>
      <c r="C62" s="293"/>
      <c r="D62" s="296" t="s">
        <v>1358</v>
      </c>
      <c r="E62" s="296"/>
      <c r="F62" s="296"/>
      <c r="G62" s="296"/>
      <c r="H62" s="296"/>
      <c r="I62" s="296"/>
      <c r="J62" s="296"/>
      <c r="K62" s="289"/>
    </row>
    <row r="63" s="1" customFormat="1" ht="15" customHeight="1">
      <c r="B63" s="287"/>
      <c r="C63" s="293"/>
      <c r="D63" s="291" t="s">
        <v>1359</v>
      </c>
      <c r="E63" s="291"/>
      <c r="F63" s="291"/>
      <c r="G63" s="291"/>
      <c r="H63" s="291"/>
      <c r="I63" s="291"/>
      <c r="J63" s="291"/>
      <c r="K63" s="289"/>
    </row>
    <row r="64" s="1" customFormat="1" ht="12.75" customHeight="1">
      <c r="B64" s="287"/>
      <c r="C64" s="293"/>
      <c r="D64" s="293"/>
      <c r="E64" s="297"/>
      <c r="F64" s="293"/>
      <c r="G64" s="293"/>
      <c r="H64" s="293"/>
      <c r="I64" s="293"/>
      <c r="J64" s="293"/>
      <c r="K64" s="289"/>
    </row>
    <row r="65" s="1" customFormat="1" ht="15" customHeight="1">
      <c r="B65" s="287"/>
      <c r="C65" s="293"/>
      <c r="D65" s="291" t="s">
        <v>1360</v>
      </c>
      <c r="E65" s="291"/>
      <c r="F65" s="291"/>
      <c r="G65" s="291"/>
      <c r="H65" s="291"/>
      <c r="I65" s="291"/>
      <c r="J65" s="291"/>
      <c r="K65" s="289"/>
    </row>
    <row r="66" s="1" customFormat="1" ht="15" customHeight="1">
      <c r="B66" s="287"/>
      <c r="C66" s="293"/>
      <c r="D66" s="296" t="s">
        <v>1361</v>
      </c>
      <c r="E66" s="296"/>
      <c r="F66" s="296"/>
      <c r="G66" s="296"/>
      <c r="H66" s="296"/>
      <c r="I66" s="296"/>
      <c r="J66" s="296"/>
      <c r="K66" s="289"/>
    </row>
    <row r="67" s="1" customFormat="1" ht="15" customHeight="1">
      <c r="B67" s="287"/>
      <c r="C67" s="293"/>
      <c r="D67" s="291" t="s">
        <v>1362</v>
      </c>
      <c r="E67" s="291"/>
      <c r="F67" s="291"/>
      <c r="G67" s="291"/>
      <c r="H67" s="291"/>
      <c r="I67" s="291"/>
      <c r="J67" s="291"/>
      <c r="K67" s="289"/>
    </row>
    <row r="68" s="1" customFormat="1" ht="15" customHeight="1">
      <c r="B68" s="287"/>
      <c r="C68" s="293"/>
      <c r="D68" s="291" t="s">
        <v>1363</v>
      </c>
      <c r="E68" s="291"/>
      <c r="F68" s="291"/>
      <c r="G68" s="291"/>
      <c r="H68" s="291"/>
      <c r="I68" s="291"/>
      <c r="J68" s="291"/>
      <c r="K68" s="289"/>
    </row>
    <row r="69" s="1" customFormat="1" ht="15" customHeight="1">
      <c r="B69" s="287"/>
      <c r="C69" s="293"/>
      <c r="D69" s="291" t="s">
        <v>1364</v>
      </c>
      <c r="E69" s="291"/>
      <c r="F69" s="291"/>
      <c r="G69" s="291"/>
      <c r="H69" s="291"/>
      <c r="I69" s="291"/>
      <c r="J69" s="291"/>
      <c r="K69" s="289"/>
    </row>
    <row r="70" s="1" customFormat="1" ht="15" customHeight="1">
      <c r="B70" s="287"/>
      <c r="C70" s="293"/>
      <c r="D70" s="291" t="s">
        <v>1365</v>
      </c>
      <c r="E70" s="291"/>
      <c r="F70" s="291"/>
      <c r="G70" s="291"/>
      <c r="H70" s="291"/>
      <c r="I70" s="291"/>
      <c r="J70" s="291"/>
      <c r="K70" s="289"/>
    </row>
    <row r="71" s="1" customFormat="1" ht="12.75" customHeight="1">
      <c r="B71" s="298"/>
      <c r="C71" s="299"/>
      <c r="D71" s="299"/>
      <c r="E71" s="299"/>
      <c r="F71" s="299"/>
      <c r="G71" s="299"/>
      <c r="H71" s="299"/>
      <c r="I71" s="299"/>
      <c r="J71" s="299"/>
      <c r="K71" s="300"/>
    </row>
    <row r="72" s="1" customFormat="1" ht="18.75" customHeight="1">
      <c r="B72" s="301"/>
      <c r="C72" s="301"/>
      <c r="D72" s="301"/>
      <c r="E72" s="301"/>
      <c r="F72" s="301"/>
      <c r="G72" s="301"/>
      <c r="H72" s="301"/>
      <c r="I72" s="301"/>
      <c r="J72" s="301"/>
      <c r="K72" s="302"/>
    </row>
    <row r="73" s="1" customFormat="1" ht="18.7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</row>
    <row r="74" s="1" customFormat="1" ht="7.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5"/>
    </row>
    <row r="75" s="1" customFormat="1" ht="45" customHeight="1">
      <c r="B75" s="306"/>
      <c r="C75" s="307" t="s">
        <v>1366</v>
      </c>
      <c r="D75" s="307"/>
      <c r="E75" s="307"/>
      <c r="F75" s="307"/>
      <c r="G75" s="307"/>
      <c r="H75" s="307"/>
      <c r="I75" s="307"/>
      <c r="J75" s="307"/>
      <c r="K75" s="308"/>
    </row>
    <row r="76" s="1" customFormat="1" ht="17.25" customHeight="1">
      <c r="B76" s="306"/>
      <c r="C76" s="309" t="s">
        <v>1367</v>
      </c>
      <c r="D76" s="309"/>
      <c r="E76" s="309"/>
      <c r="F76" s="309" t="s">
        <v>1368</v>
      </c>
      <c r="G76" s="310"/>
      <c r="H76" s="309" t="s">
        <v>56</v>
      </c>
      <c r="I76" s="309" t="s">
        <v>59</v>
      </c>
      <c r="J76" s="309" t="s">
        <v>1369</v>
      </c>
      <c r="K76" s="308"/>
    </row>
    <row r="77" s="1" customFormat="1" ht="17.25" customHeight="1">
      <c r="B77" s="306"/>
      <c r="C77" s="311" t="s">
        <v>1370</v>
      </c>
      <c r="D77" s="311"/>
      <c r="E77" s="311"/>
      <c r="F77" s="312" t="s">
        <v>1371</v>
      </c>
      <c r="G77" s="313"/>
      <c r="H77" s="311"/>
      <c r="I77" s="311"/>
      <c r="J77" s="311" t="s">
        <v>1372</v>
      </c>
      <c r="K77" s="308"/>
    </row>
    <row r="78" s="1" customFormat="1" ht="5.25" customHeight="1">
      <c r="B78" s="306"/>
      <c r="C78" s="314"/>
      <c r="D78" s="314"/>
      <c r="E78" s="314"/>
      <c r="F78" s="314"/>
      <c r="G78" s="315"/>
      <c r="H78" s="314"/>
      <c r="I78" s="314"/>
      <c r="J78" s="314"/>
      <c r="K78" s="308"/>
    </row>
    <row r="79" s="1" customFormat="1" ht="15" customHeight="1">
      <c r="B79" s="306"/>
      <c r="C79" s="294" t="s">
        <v>55</v>
      </c>
      <c r="D79" s="316"/>
      <c r="E79" s="316"/>
      <c r="F79" s="317" t="s">
        <v>1373</v>
      </c>
      <c r="G79" s="318"/>
      <c r="H79" s="294" t="s">
        <v>1374</v>
      </c>
      <c r="I79" s="294" t="s">
        <v>1375</v>
      </c>
      <c r="J79" s="294">
        <v>20</v>
      </c>
      <c r="K79" s="308"/>
    </row>
    <row r="80" s="1" customFormat="1" ht="15" customHeight="1">
      <c r="B80" s="306"/>
      <c r="C80" s="294" t="s">
        <v>1376</v>
      </c>
      <c r="D80" s="294"/>
      <c r="E80" s="294"/>
      <c r="F80" s="317" t="s">
        <v>1373</v>
      </c>
      <c r="G80" s="318"/>
      <c r="H80" s="294" t="s">
        <v>1377</v>
      </c>
      <c r="I80" s="294" t="s">
        <v>1375</v>
      </c>
      <c r="J80" s="294">
        <v>120</v>
      </c>
      <c r="K80" s="308"/>
    </row>
    <row r="81" s="1" customFormat="1" ht="15" customHeight="1">
      <c r="B81" s="319"/>
      <c r="C81" s="294" t="s">
        <v>1378</v>
      </c>
      <c r="D81" s="294"/>
      <c r="E81" s="294"/>
      <c r="F81" s="317" t="s">
        <v>1379</v>
      </c>
      <c r="G81" s="318"/>
      <c r="H81" s="294" t="s">
        <v>1380</v>
      </c>
      <c r="I81" s="294" t="s">
        <v>1375</v>
      </c>
      <c r="J81" s="294">
        <v>50</v>
      </c>
      <c r="K81" s="308"/>
    </row>
    <row r="82" s="1" customFormat="1" ht="15" customHeight="1">
      <c r="B82" s="319"/>
      <c r="C82" s="294" t="s">
        <v>1381</v>
      </c>
      <c r="D82" s="294"/>
      <c r="E82" s="294"/>
      <c r="F82" s="317" t="s">
        <v>1373</v>
      </c>
      <c r="G82" s="318"/>
      <c r="H82" s="294" t="s">
        <v>1382</v>
      </c>
      <c r="I82" s="294" t="s">
        <v>1383</v>
      </c>
      <c r="J82" s="294"/>
      <c r="K82" s="308"/>
    </row>
    <row r="83" s="1" customFormat="1" ht="15" customHeight="1">
      <c r="B83" s="319"/>
      <c r="C83" s="320" t="s">
        <v>1384</v>
      </c>
      <c r="D83" s="320"/>
      <c r="E83" s="320"/>
      <c r="F83" s="321" t="s">
        <v>1379</v>
      </c>
      <c r="G83" s="320"/>
      <c r="H83" s="320" t="s">
        <v>1385</v>
      </c>
      <c r="I83" s="320" t="s">
        <v>1375</v>
      </c>
      <c r="J83" s="320">
        <v>15</v>
      </c>
      <c r="K83" s="308"/>
    </row>
    <row r="84" s="1" customFormat="1" ht="15" customHeight="1">
      <c r="B84" s="319"/>
      <c r="C84" s="320" t="s">
        <v>1386</v>
      </c>
      <c r="D84" s="320"/>
      <c r="E84" s="320"/>
      <c r="F84" s="321" t="s">
        <v>1379</v>
      </c>
      <c r="G84" s="320"/>
      <c r="H84" s="320" t="s">
        <v>1387</v>
      </c>
      <c r="I84" s="320" t="s">
        <v>1375</v>
      </c>
      <c r="J84" s="320">
        <v>15</v>
      </c>
      <c r="K84" s="308"/>
    </row>
    <row r="85" s="1" customFormat="1" ht="15" customHeight="1">
      <c r="B85" s="319"/>
      <c r="C85" s="320" t="s">
        <v>1388</v>
      </c>
      <c r="D85" s="320"/>
      <c r="E85" s="320"/>
      <c r="F85" s="321" t="s">
        <v>1379</v>
      </c>
      <c r="G85" s="320"/>
      <c r="H85" s="320" t="s">
        <v>1389</v>
      </c>
      <c r="I85" s="320" t="s">
        <v>1375</v>
      </c>
      <c r="J85" s="320">
        <v>20</v>
      </c>
      <c r="K85" s="308"/>
    </row>
    <row r="86" s="1" customFormat="1" ht="15" customHeight="1">
      <c r="B86" s="319"/>
      <c r="C86" s="320" t="s">
        <v>1390</v>
      </c>
      <c r="D86" s="320"/>
      <c r="E86" s="320"/>
      <c r="F86" s="321" t="s">
        <v>1379</v>
      </c>
      <c r="G86" s="320"/>
      <c r="H86" s="320" t="s">
        <v>1391</v>
      </c>
      <c r="I86" s="320" t="s">
        <v>1375</v>
      </c>
      <c r="J86" s="320">
        <v>20</v>
      </c>
      <c r="K86" s="308"/>
    </row>
    <row r="87" s="1" customFormat="1" ht="15" customHeight="1">
      <c r="B87" s="319"/>
      <c r="C87" s="294" t="s">
        <v>1392</v>
      </c>
      <c r="D87" s="294"/>
      <c r="E87" s="294"/>
      <c r="F87" s="317" t="s">
        <v>1379</v>
      </c>
      <c r="G87" s="318"/>
      <c r="H87" s="294" t="s">
        <v>1393</v>
      </c>
      <c r="I87" s="294" t="s">
        <v>1375</v>
      </c>
      <c r="J87" s="294">
        <v>50</v>
      </c>
      <c r="K87" s="308"/>
    </row>
    <row r="88" s="1" customFormat="1" ht="15" customHeight="1">
      <c r="B88" s="319"/>
      <c r="C88" s="294" t="s">
        <v>1394</v>
      </c>
      <c r="D88" s="294"/>
      <c r="E88" s="294"/>
      <c r="F88" s="317" t="s">
        <v>1379</v>
      </c>
      <c r="G88" s="318"/>
      <c r="H88" s="294" t="s">
        <v>1395</v>
      </c>
      <c r="I88" s="294" t="s">
        <v>1375</v>
      </c>
      <c r="J88" s="294">
        <v>20</v>
      </c>
      <c r="K88" s="308"/>
    </row>
    <row r="89" s="1" customFormat="1" ht="15" customHeight="1">
      <c r="B89" s="319"/>
      <c r="C89" s="294" t="s">
        <v>1396</v>
      </c>
      <c r="D89" s="294"/>
      <c r="E89" s="294"/>
      <c r="F89" s="317" t="s">
        <v>1379</v>
      </c>
      <c r="G89" s="318"/>
      <c r="H89" s="294" t="s">
        <v>1397</v>
      </c>
      <c r="I89" s="294" t="s">
        <v>1375</v>
      </c>
      <c r="J89" s="294">
        <v>20</v>
      </c>
      <c r="K89" s="308"/>
    </row>
    <row r="90" s="1" customFormat="1" ht="15" customHeight="1">
      <c r="B90" s="319"/>
      <c r="C90" s="294" t="s">
        <v>1398</v>
      </c>
      <c r="D90" s="294"/>
      <c r="E90" s="294"/>
      <c r="F90" s="317" t="s">
        <v>1379</v>
      </c>
      <c r="G90" s="318"/>
      <c r="H90" s="294" t="s">
        <v>1399</v>
      </c>
      <c r="I90" s="294" t="s">
        <v>1375</v>
      </c>
      <c r="J90" s="294">
        <v>50</v>
      </c>
      <c r="K90" s="308"/>
    </row>
    <row r="91" s="1" customFormat="1" ht="15" customHeight="1">
      <c r="B91" s="319"/>
      <c r="C91" s="294" t="s">
        <v>1400</v>
      </c>
      <c r="D91" s="294"/>
      <c r="E91" s="294"/>
      <c r="F91" s="317" t="s">
        <v>1379</v>
      </c>
      <c r="G91" s="318"/>
      <c r="H91" s="294" t="s">
        <v>1400</v>
      </c>
      <c r="I91" s="294" t="s">
        <v>1375</v>
      </c>
      <c r="J91" s="294">
        <v>50</v>
      </c>
      <c r="K91" s="308"/>
    </row>
    <row r="92" s="1" customFormat="1" ht="15" customHeight="1">
      <c r="B92" s="319"/>
      <c r="C92" s="294" t="s">
        <v>1401</v>
      </c>
      <c r="D92" s="294"/>
      <c r="E92" s="294"/>
      <c r="F92" s="317" t="s">
        <v>1379</v>
      </c>
      <c r="G92" s="318"/>
      <c r="H92" s="294" t="s">
        <v>1402</v>
      </c>
      <c r="I92" s="294" t="s">
        <v>1375</v>
      </c>
      <c r="J92" s="294">
        <v>255</v>
      </c>
      <c r="K92" s="308"/>
    </row>
    <row r="93" s="1" customFormat="1" ht="15" customHeight="1">
      <c r="B93" s="319"/>
      <c r="C93" s="294" t="s">
        <v>1403</v>
      </c>
      <c r="D93" s="294"/>
      <c r="E93" s="294"/>
      <c r="F93" s="317" t="s">
        <v>1373</v>
      </c>
      <c r="G93" s="318"/>
      <c r="H93" s="294" t="s">
        <v>1404</v>
      </c>
      <c r="I93" s="294" t="s">
        <v>1405</v>
      </c>
      <c r="J93" s="294"/>
      <c r="K93" s="308"/>
    </row>
    <row r="94" s="1" customFormat="1" ht="15" customHeight="1">
      <c r="B94" s="319"/>
      <c r="C94" s="294" t="s">
        <v>1406</v>
      </c>
      <c r="D94" s="294"/>
      <c r="E94" s="294"/>
      <c r="F94" s="317" t="s">
        <v>1373</v>
      </c>
      <c r="G94" s="318"/>
      <c r="H94" s="294" t="s">
        <v>1407</v>
      </c>
      <c r="I94" s="294" t="s">
        <v>1408</v>
      </c>
      <c r="J94" s="294"/>
      <c r="K94" s="308"/>
    </row>
    <row r="95" s="1" customFormat="1" ht="15" customHeight="1">
      <c r="B95" s="319"/>
      <c r="C95" s="294" t="s">
        <v>1409</v>
      </c>
      <c r="D95" s="294"/>
      <c r="E95" s="294"/>
      <c r="F95" s="317" t="s">
        <v>1373</v>
      </c>
      <c r="G95" s="318"/>
      <c r="H95" s="294" t="s">
        <v>1409</v>
      </c>
      <c r="I95" s="294" t="s">
        <v>1408</v>
      </c>
      <c r="J95" s="294"/>
      <c r="K95" s="308"/>
    </row>
    <row r="96" s="1" customFormat="1" ht="15" customHeight="1">
      <c r="B96" s="319"/>
      <c r="C96" s="294" t="s">
        <v>40</v>
      </c>
      <c r="D96" s="294"/>
      <c r="E96" s="294"/>
      <c r="F96" s="317" t="s">
        <v>1373</v>
      </c>
      <c r="G96" s="318"/>
      <c r="H96" s="294" t="s">
        <v>1410</v>
      </c>
      <c r="I96" s="294" t="s">
        <v>1408</v>
      </c>
      <c r="J96" s="294"/>
      <c r="K96" s="308"/>
    </row>
    <row r="97" s="1" customFormat="1" ht="15" customHeight="1">
      <c r="B97" s="319"/>
      <c r="C97" s="294" t="s">
        <v>50</v>
      </c>
      <c r="D97" s="294"/>
      <c r="E97" s="294"/>
      <c r="F97" s="317" t="s">
        <v>1373</v>
      </c>
      <c r="G97" s="318"/>
      <c r="H97" s="294" t="s">
        <v>1411</v>
      </c>
      <c r="I97" s="294" t="s">
        <v>1408</v>
      </c>
      <c r="J97" s="294"/>
      <c r="K97" s="308"/>
    </row>
    <row r="98" s="1" customFormat="1" ht="15" customHeight="1">
      <c r="B98" s="322"/>
      <c r="C98" s="323"/>
      <c r="D98" s="323"/>
      <c r="E98" s="323"/>
      <c r="F98" s="323"/>
      <c r="G98" s="323"/>
      <c r="H98" s="323"/>
      <c r="I98" s="323"/>
      <c r="J98" s="323"/>
      <c r="K98" s="324"/>
    </row>
    <row r="99" s="1" customFormat="1" ht="18.75" customHeight="1">
      <c r="B99" s="325"/>
      <c r="C99" s="326"/>
      <c r="D99" s="326"/>
      <c r="E99" s="326"/>
      <c r="F99" s="326"/>
      <c r="G99" s="326"/>
      <c r="H99" s="326"/>
      <c r="I99" s="326"/>
      <c r="J99" s="326"/>
      <c r="K99" s="325"/>
    </row>
    <row r="100" s="1" customFormat="1" ht="18.75" customHeight="1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</row>
    <row r="101" s="1" customFormat="1" ht="7.5" customHeight="1">
      <c r="B101" s="303"/>
      <c r="C101" s="304"/>
      <c r="D101" s="304"/>
      <c r="E101" s="304"/>
      <c r="F101" s="304"/>
      <c r="G101" s="304"/>
      <c r="H101" s="304"/>
      <c r="I101" s="304"/>
      <c r="J101" s="304"/>
      <c r="K101" s="305"/>
    </row>
    <row r="102" s="1" customFormat="1" ht="45" customHeight="1">
      <c r="B102" s="306"/>
      <c r="C102" s="307" t="s">
        <v>1412</v>
      </c>
      <c r="D102" s="307"/>
      <c r="E102" s="307"/>
      <c r="F102" s="307"/>
      <c r="G102" s="307"/>
      <c r="H102" s="307"/>
      <c r="I102" s="307"/>
      <c r="J102" s="307"/>
      <c r="K102" s="308"/>
    </row>
    <row r="103" s="1" customFormat="1" ht="17.25" customHeight="1">
      <c r="B103" s="306"/>
      <c r="C103" s="309" t="s">
        <v>1367</v>
      </c>
      <c r="D103" s="309"/>
      <c r="E103" s="309"/>
      <c r="F103" s="309" t="s">
        <v>1368</v>
      </c>
      <c r="G103" s="310"/>
      <c r="H103" s="309" t="s">
        <v>56</v>
      </c>
      <c r="I103" s="309" t="s">
        <v>59</v>
      </c>
      <c r="J103" s="309" t="s">
        <v>1369</v>
      </c>
      <c r="K103" s="308"/>
    </row>
    <row r="104" s="1" customFormat="1" ht="17.25" customHeight="1">
      <c r="B104" s="306"/>
      <c r="C104" s="311" t="s">
        <v>1370</v>
      </c>
      <c r="D104" s="311"/>
      <c r="E104" s="311"/>
      <c r="F104" s="312" t="s">
        <v>1371</v>
      </c>
      <c r="G104" s="313"/>
      <c r="H104" s="311"/>
      <c r="I104" s="311"/>
      <c r="J104" s="311" t="s">
        <v>1372</v>
      </c>
      <c r="K104" s="308"/>
    </row>
    <row r="105" s="1" customFormat="1" ht="5.25" customHeight="1">
      <c r="B105" s="306"/>
      <c r="C105" s="309"/>
      <c r="D105" s="309"/>
      <c r="E105" s="309"/>
      <c r="F105" s="309"/>
      <c r="G105" s="327"/>
      <c r="H105" s="309"/>
      <c r="I105" s="309"/>
      <c r="J105" s="309"/>
      <c r="K105" s="308"/>
    </row>
    <row r="106" s="1" customFormat="1" ht="15" customHeight="1">
      <c r="B106" s="306"/>
      <c r="C106" s="294" t="s">
        <v>55</v>
      </c>
      <c r="D106" s="316"/>
      <c r="E106" s="316"/>
      <c r="F106" s="317" t="s">
        <v>1373</v>
      </c>
      <c r="G106" s="294"/>
      <c r="H106" s="294" t="s">
        <v>1413</v>
      </c>
      <c r="I106" s="294" t="s">
        <v>1375</v>
      </c>
      <c r="J106" s="294">
        <v>20</v>
      </c>
      <c r="K106" s="308"/>
    </row>
    <row r="107" s="1" customFormat="1" ht="15" customHeight="1">
      <c r="B107" s="306"/>
      <c r="C107" s="294" t="s">
        <v>1376</v>
      </c>
      <c r="D107" s="294"/>
      <c r="E107" s="294"/>
      <c r="F107" s="317" t="s">
        <v>1373</v>
      </c>
      <c r="G107" s="294"/>
      <c r="H107" s="294" t="s">
        <v>1413</v>
      </c>
      <c r="I107" s="294" t="s">
        <v>1375</v>
      </c>
      <c r="J107" s="294">
        <v>120</v>
      </c>
      <c r="K107" s="308"/>
    </row>
    <row r="108" s="1" customFormat="1" ht="15" customHeight="1">
      <c r="B108" s="319"/>
      <c r="C108" s="294" t="s">
        <v>1378</v>
      </c>
      <c r="D108" s="294"/>
      <c r="E108" s="294"/>
      <c r="F108" s="317" t="s">
        <v>1379</v>
      </c>
      <c r="G108" s="294"/>
      <c r="H108" s="294" t="s">
        <v>1413</v>
      </c>
      <c r="I108" s="294" t="s">
        <v>1375</v>
      </c>
      <c r="J108" s="294">
        <v>50</v>
      </c>
      <c r="K108" s="308"/>
    </row>
    <row r="109" s="1" customFormat="1" ht="15" customHeight="1">
      <c r="B109" s="319"/>
      <c r="C109" s="294" t="s">
        <v>1381</v>
      </c>
      <c r="D109" s="294"/>
      <c r="E109" s="294"/>
      <c r="F109" s="317" t="s">
        <v>1373</v>
      </c>
      <c r="G109" s="294"/>
      <c r="H109" s="294" t="s">
        <v>1413</v>
      </c>
      <c r="I109" s="294" t="s">
        <v>1383</v>
      </c>
      <c r="J109" s="294"/>
      <c r="K109" s="308"/>
    </row>
    <row r="110" s="1" customFormat="1" ht="15" customHeight="1">
      <c r="B110" s="319"/>
      <c r="C110" s="294" t="s">
        <v>1392</v>
      </c>
      <c r="D110" s="294"/>
      <c r="E110" s="294"/>
      <c r="F110" s="317" t="s">
        <v>1379</v>
      </c>
      <c r="G110" s="294"/>
      <c r="H110" s="294" t="s">
        <v>1413</v>
      </c>
      <c r="I110" s="294" t="s">
        <v>1375</v>
      </c>
      <c r="J110" s="294">
        <v>50</v>
      </c>
      <c r="K110" s="308"/>
    </row>
    <row r="111" s="1" customFormat="1" ht="15" customHeight="1">
      <c r="B111" s="319"/>
      <c r="C111" s="294" t="s">
        <v>1400</v>
      </c>
      <c r="D111" s="294"/>
      <c r="E111" s="294"/>
      <c r="F111" s="317" t="s">
        <v>1379</v>
      </c>
      <c r="G111" s="294"/>
      <c r="H111" s="294" t="s">
        <v>1413</v>
      </c>
      <c r="I111" s="294" t="s">
        <v>1375</v>
      </c>
      <c r="J111" s="294">
        <v>50</v>
      </c>
      <c r="K111" s="308"/>
    </row>
    <row r="112" s="1" customFormat="1" ht="15" customHeight="1">
      <c r="B112" s="319"/>
      <c r="C112" s="294" t="s">
        <v>1398</v>
      </c>
      <c r="D112" s="294"/>
      <c r="E112" s="294"/>
      <c r="F112" s="317" t="s">
        <v>1379</v>
      </c>
      <c r="G112" s="294"/>
      <c r="H112" s="294" t="s">
        <v>1413</v>
      </c>
      <c r="I112" s="294" t="s">
        <v>1375</v>
      </c>
      <c r="J112" s="294">
        <v>50</v>
      </c>
      <c r="K112" s="308"/>
    </row>
    <row r="113" s="1" customFormat="1" ht="15" customHeight="1">
      <c r="B113" s="319"/>
      <c r="C113" s="294" t="s">
        <v>55</v>
      </c>
      <c r="D113" s="294"/>
      <c r="E113" s="294"/>
      <c r="F113" s="317" t="s">
        <v>1373</v>
      </c>
      <c r="G113" s="294"/>
      <c r="H113" s="294" t="s">
        <v>1414</v>
      </c>
      <c r="I113" s="294" t="s">
        <v>1375</v>
      </c>
      <c r="J113" s="294">
        <v>20</v>
      </c>
      <c r="K113" s="308"/>
    </row>
    <row r="114" s="1" customFormat="1" ht="15" customHeight="1">
      <c r="B114" s="319"/>
      <c r="C114" s="294" t="s">
        <v>1415</v>
      </c>
      <c r="D114" s="294"/>
      <c r="E114" s="294"/>
      <c r="F114" s="317" t="s">
        <v>1373</v>
      </c>
      <c r="G114" s="294"/>
      <c r="H114" s="294" t="s">
        <v>1416</v>
      </c>
      <c r="I114" s="294" t="s">
        <v>1375</v>
      </c>
      <c r="J114" s="294">
        <v>120</v>
      </c>
      <c r="K114" s="308"/>
    </row>
    <row r="115" s="1" customFormat="1" ht="15" customHeight="1">
      <c r="B115" s="319"/>
      <c r="C115" s="294" t="s">
        <v>40</v>
      </c>
      <c r="D115" s="294"/>
      <c r="E115" s="294"/>
      <c r="F115" s="317" t="s">
        <v>1373</v>
      </c>
      <c r="G115" s="294"/>
      <c r="H115" s="294" t="s">
        <v>1417</v>
      </c>
      <c r="I115" s="294" t="s">
        <v>1408</v>
      </c>
      <c r="J115" s="294"/>
      <c r="K115" s="308"/>
    </row>
    <row r="116" s="1" customFormat="1" ht="15" customHeight="1">
      <c r="B116" s="319"/>
      <c r="C116" s="294" t="s">
        <v>50</v>
      </c>
      <c r="D116" s="294"/>
      <c r="E116" s="294"/>
      <c r="F116" s="317" t="s">
        <v>1373</v>
      </c>
      <c r="G116" s="294"/>
      <c r="H116" s="294" t="s">
        <v>1418</v>
      </c>
      <c r="I116" s="294" t="s">
        <v>1408</v>
      </c>
      <c r="J116" s="294"/>
      <c r="K116" s="308"/>
    </row>
    <row r="117" s="1" customFormat="1" ht="15" customHeight="1">
      <c r="B117" s="319"/>
      <c r="C117" s="294" t="s">
        <v>59</v>
      </c>
      <c r="D117" s="294"/>
      <c r="E117" s="294"/>
      <c r="F117" s="317" t="s">
        <v>1373</v>
      </c>
      <c r="G117" s="294"/>
      <c r="H117" s="294" t="s">
        <v>1419</v>
      </c>
      <c r="I117" s="294" t="s">
        <v>1420</v>
      </c>
      <c r="J117" s="294"/>
      <c r="K117" s="308"/>
    </row>
    <row r="118" s="1" customFormat="1" ht="15" customHeight="1">
      <c r="B118" s="322"/>
      <c r="C118" s="328"/>
      <c r="D118" s="328"/>
      <c r="E118" s="328"/>
      <c r="F118" s="328"/>
      <c r="G118" s="328"/>
      <c r="H118" s="328"/>
      <c r="I118" s="328"/>
      <c r="J118" s="328"/>
      <c r="K118" s="324"/>
    </row>
    <row r="119" s="1" customFormat="1" ht="18.75" customHeight="1">
      <c r="B119" s="329"/>
      <c r="C119" s="330"/>
      <c r="D119" s="330"/>
      <c r="E119" s="330"/>
      <c r="F119" s="331"/>
      <c r="G119" s="330"/>
      <c r="H119" s="330"/>
      <c r="I119" s="330"/>
      <c r="J119" s="330"/>
      <c r="K119" s="329"/>
    </row>
    <row r="120" s="1" customFormat="1" ht="18.75" customHeight="1"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5" t="s">
        <v>1421</v>
      </c>
      <c r="D122" s="285"/>
      <c r="E122" s="285"/>
      <c r="F122" s="285"/>
      <c r="G122" s="285"/>
      <c r="H122" s="285"/>
      <c r="I122" s="285"/>
      <c r="J122" s="285"/>
      <c r="K122" s="336"/>
    </row>
    <row r="123" s="1" customFormat="1" ht="17.25" customHeight="1">
      <c r="B123" s="337"/>
      <c r="C123" s="309" t="s">
        <v>1367</v>
      </c>
      <c r="D123" s="309"/>
      <c r="E123" s="309"/>
      <c r="F123" s="309" t="s">
        <v>1368</v>
      </c>
      <c r="G123" s="310"/>
      <c r="H123" s="309" t="s">
        <v>56</v>
      </c>
      <c r="I123" s="309" t="s">
        <v>59</v>
      </c>
      <c r="J123" s="309" t="s">
        <v>1369</v>
      </c>
      <c r="K123" s="338"/>
    </row>
    <row r="124" s="1" customFormat="1" ht="17.25" customHeight="1">
      <c r="B124" s="337"/>
      <c r="C124" s="311" t="s">
        <v>1370</v>
      </c>
      <c r="D124" s="311"/>
      <c r="E124" s="311"/>
      <c r="F124" s="312" t="s">
        <v>1371</v>
      </c>
      <c r="G124" s="313"/>
      <c r="H124" s="311"/>
      <c r="I124" s="311"/>
      <c r="J124" s="311" t="s">
        <v>1372</v>
      </c>
      <c r="K124" s="338"/>
    </row>
    <row r="125" s="1" customFormat="1" ht="5.25" customHeight="1">
      <c r="B125" s="339"/>
      <c r="C125" s="314"/>
      <c r="D125" s="314"/>
      <c r="E125" s="314"/>
      <c r="F125" s="314"/>
      <c r="G125" s="340"/>
      <c r="H125" s="314"/>
      <c r="I125" s="314"/>
      <c r="J125" s="314"/>
      <c r="K125" s="341"/>
    </row>
    <row r="126" s="1" customFormat="1" ht="15" customHeight="1">
      <c r="B126" s="339"/>
      <c r="C126" s="294" t="s">
        <v>1376</v>
      </c>
      <c r="D126" s="316"/>
      <c r="E126" s="316"/>
      <c r="F126" s="317" t="s">
        <v>1373</v>
      </c>
      <c r="G126" s="294"/>
      <c r="H126" s="294" t="s">
        <v>1413</v>
      </c>
      <c r="I126" s="294" t="s">
        <v>1375</v>
      </c>
      <c r="J126" s="294">
        <v>120</v>
      </c>
      <c r="K126" s="342"/>
    </row>
    <row r="127" s="1" customFormat="1" ht="15" customHeight="1">
      <c r="B127" s="339"/>
      <c r="C127" s="294" t="s">
        <v>1422</v>
      </c>
      <c r="D127" s="294"/>
      <c r="E127" s="294"/>
      <c r="F127" s="317" t="s">
        <v>1373</v>
      </c>
      <c r="G127" s="294"/>
      <c r="H127" s="294" t="s">
        <v>1423</v>
      </c>
      <c r="I127" s="294" t="s">
        <v>1375</v>
      </c>
      <c r="J127" s="294" t="s">
        <v>1424</v>
      </c>
      <c r="K127" s="342"/>
    </row>
    <row r="128" s="1" customFormat="1" ht="15" customHeight="1">
      <c r="B128" s="339"/>
      <c r="C128" s="294" t="s">
        <v>1321</v>
      </c>
      <c r="D128" s="294"/>
      <c r="E128" s="294"/>
      <c r="F128" s="317" t="s">
        <v>1373</v>
      </c>
      <c r="G128" s="294"/>
      <c r="H128" s="294" t="s">
        <v>1425</v>
      </c>
      <c r="I128" s="294" t="s">
        <v>1375</v>
      </c>
      <c r="J128" s="294" t="s">
        <v>1424</v>
      </c>
      <c r="K128" s="342"/>
    </row>
    <row r="129" s="1" customFormat="1" ht="15" customHeight="1">
      <c r="B129" s="339"/>
      <c r="C129" s="294" t="s">
        <v>1384</v>
      </c>
      <c r="D129" s="294"/>
      <c r="E129" s="294"/>
      <c r="F129" s="317" t="s">
        <v>1379</v>
      </c>
      <c r="G129" s="294"/>
      <c r="H129" s="294" t="s">
        <v>1385</v>
      </c>
      <c r="I129" s="294" t="s">
        <v>1375</v>
      </c>
      <c r="J129" s="294">
        <v>15</v>
      </c>
      <c r="K129" s="342"/>
    </row>
    <row r="130" s="1" customFormat="1" ht="15" customHeight="1">
      <c r="B130" s="339"/>
      <c r="C130" s="320" t="s">
        <v>1386</v>
      </c>
      <c r="D130" s="320"/>
      <c r="E130" s="320"/>
      <c r="F130" s="321" t="s">
        <v>1379</v>
      </c>
      <c r="G130" s="320"/>
      <c r="H130" s="320" t="s">
        <v>1387</v>
      </c>
      <c r="I130" s="320" t="s">
        <v>1375</v>
      </c>
      <c r="J130" s="320">
        <v>15</v>
      </c>
      <c r="K130" s="342"/>
    </row>
    <row r="131" s="1" customFormat="1" ht="15" customHeight="1">
      <c r="B131" s="339"/>
      <c r="C131" s="320" t="s">
        <v>1388</v>
      </c>
      <c r="D131" s="320"/>
      <c r="E131" s="320"/>
      <c r="F131" s="321" t="s">
        <v>1379</v>
      </c>
      <c r="G131" s="320"/>
      <c r="H131" s="320" t="s">
        <v>1389</v>
      </c>
      <c r="I131" s="320" t="s">
        <v>1375</v>
      </c>
      <c r="J131" s="320">
        <v>20</v>
      </c>
      <c r="K131" s="342"/>
    </row>
    <row r="132" s="1" customFormat="1" ht="15" customHeight="1">
      <c r="B132" s="339"/>
      <c r="C132" s="320" t="s">
        <v>1390</v>
      </c>
      <c r="D132" s="320"/>
      <c r="E132" s="320"/>
      <c r="F132" s="321" t="s">
        <v>1379</v>
      </c>
      <c r="G132" s="320"/>
      <c r="H132" s="320" t="s">
        <v>1391</v>
      </c>
      <c r="I132" s="320" t="s">
        <v>1375</v>
      </c>
      <c r="J132" s="320">
        <v>20</v>
      </c>
      <c r="K132" s="342"/>
    </row>
    <row r="133" s="1" customFormat="1" ht="15" customHeight="1">
      <c r="B133" s="339"/>
      <c r="C133" s="294" t="s">
        <v>1378</v>
      </c>
      <c r="D133" s="294"/>
      <c r="E133" s="294"/>
      <c r="F133" s="317" t="s">
        <v>1379</v>
      </c>
      <c r="G133" s="294"/>
      <c r="H133" s="294" t="s">
        <v>1413</v>
      </c>
      <c r="I133" s="294" t="s">
        <v>1375</v>
      </c>
      <c r="J133" s="294">
        <v>50</v>
      </c>
      <c r="K133" s="342"/>
    </row>
    <row r="134" s="1" customFormat="1" ht="15" customHeight="1">
      <c r="B134" s="339"/>
      <c r="C134" s="294" t="s">
        <v>1392</v>
      </c>
      <c r="D134" s="294"/>
      <c r="E134" s="294"/>
      <c r="F134" s="317" t="s">
        <v>1379</v>
      </c>
      <c r="G134" s="294"/>
      <c r="H134" s="294" t="s">
        <v>1413</v>
      </c>
      <c r="I134" s="294" t="s">
        <v>1375</v>
      </c>
      <c r="J134" s="294">
        <v>50</v>
      </c>
      <c r="K134" s="342"/>
    </row>
    <row r="135" s="1" customFormat="1" ht="15" customHeight="1">
      <c r="B135" s="339"/>
      <c r="C135" s="294" t="s">
        <v>1398</v>
      </c>
      <c r="D135" s="294"/>
      <c r="E135" s="294"/>
      <c r="F135" s="317" t="s">
        <v>1379</v>
      </c>
      <c r="G135" s="294"/>
      <c r="H135" s="294" t="s">
        <v>1413</v>
      </c>
      <c r="I135" s="294" t="s">
        <v>1375</v>
      </c>
      <c r="J135" s="294">
        <v>50</v>
      </c>
      <c r="K135" s="342"/>
    </row>
    <row r="136" s="1" customFormat="1" ht="15" customHeight="1">
      <c r="B136" s="339"/>
      <c r="C136" s="294" t="s">
        <v>1400</v>
      </c>
      <c r="D136" s="294"/>
      <c r="E136" s="294"/>
      <c r="F136" s="317" t="s">
        <v>1379</v>
      </c>
      <c r="G136" s="294"/>
      <c r="H136" s="294" t="s">
        <v>1413</v>
      </c>
      <c r="I136" s="294" t="s">
        <v>1375</v>
      </c>
      <c r="J136" s="294">
        <v>50</v>
      </c>
      <c r="K136" s="342"/>
    </row>
    <row r="137" s="1" customFormat="1" ht="15" customHeight="1">
      <c r="B137" s="339"/>
      <c r="C137" s="294" t="s">
        <v>1401</v>
      </c>
      <c r="D137" s="294"/>
      <c r="E137" s="294"/>
      <c r="F137" s="317" t="s">
        <v>1379</v>
      </c>
      <c r="G137" s="294"/>
      <c r="H137" s="294" t="s">
        <v>1426</v>
      </c>
      <c r="I137" s="294" t="s">
        <v>1375</v>
      </c>
      <c r="J137" s="294">
        <v>255</v>
      </c>
      <c r="K137" s="342"/>
    </row>
    <row r="138" s="1" customFormat="1" ht="15" customHeight="1">
      <c r="B138" s="339"/>
      <c r="C138" s="294" t="s">
        <v>1403</v>
      </c>
      <c r="D138" s="294"/>
      <c r="E138" s="294"/>
      <c r="F138" s="317" t="s">
        <v>1373</v>
      </c>
      <c r="G138" s="294"/>
      <c r="H138" s="294" t="s">
        <v>1427</v>
      </c>
      <c r="I138" s="294" t="s">
        <v>1405</v>
      </c>
      <c r="J138" s="294"/>
      <c r="K138" s="342"/>
    </row>
    <row r="139" s="1" customFormat="1" ht="15" customHeight="1">
      <c r="B139" s="339"/>
      <c r="C139" s="294" t="s">
        <v>1406</v>
      </c>
      <c r="D139" s="294"/>
      <c r="E139" s="294"/>
      <c r="F139" s="317" t="s">
        <v>1373</v>
      </c>
      <c r="G139" s="294"/>
      <c r="H139" s="294" t="s">
        <v>1428</v>
      </c>
      <c r="I139" s="294" t="s">
        <v>1408</v>
      </c>
      <c r="J139" s="294"/>
      <c r="K139" s="342"/>
    </row>
    <row r="140" s="1" customFormat="1" ht="15" customHeight="1">
      <c r="B140" s="339"/>
      <c r="C140" s="294" t="s">
        <v>1409</v>
      </c>
      <c r="D140" s="294"/>
      <c r="E140" s="294"/>
      <c r="F140" s="317" t="s">
        <v>1373</v>
      </c>
      <c r="G140" s="294"/>
      <c r="H140" s="294" t="s">
        <v>1409</v>
      </c>
      <c r="I140" s="294" t="s">
        <v>1408</v>
      </c>
      <c r="J140" s="294"/>
      <c r="K140" s="342"/>
    </row>
    <row r="141" s="1" customFormat="1" ht="15" customHeight="1">
      <c r="B141" s="339"/>
      <c r="C141" s="294" t="s">
        <v>40</v>
      </c>
      <c r="D141" s="294"/>
      <c r="E141" s="294"/>
      <c r="F141" s="317" t="s">
        <v>1373</v>
      </c>
      <c r="G141" s="294"/>
      <c r="H141" s="294" t="s">
        <v>1429</v>
      </c>
      <c r="I141" s="294" t="s">
        <v>1408</v>
      </c>
      <c r="J141" s="294"/>
      <c r="K141" s="342"/>
    </row>
    <row r="142" s="1" customFormat="1" ht="15" customHeight="1">
      <c r="B142" s="339"/>
      <c r="C142" s="294" t="s">
        <v>1430</v>
      </c>
      <c r="D142" s="294"/>
      <c r="E142" s="294"/>
      <c r="F142" s="317" t="s">
        <v>1373</v>
      </c>
      <c r="G142" s="294"/>
      <c r="H142" s="294" t="s">
        <v>1431</v>
      </c>
      <c r="I142" s="294" t="s">
        <v>1408</v>
      </c>
      <c r="J142" s="294"/>
      <c r="K142" s="342"/>
    </row>
    <row r="143" s="1" customFormat="1" ht="15" customHeight="1">
      <c r="B143" s="343"/>
      <c r="C143" s="344"/>
      <c r="D143" s="344"/>
      <c r="E143" s="344"/>
      <c r="F143" s="344"/>
      <c r="G143" s="344"/>
      <c r="H143" s="344"/>
      <c r="I143" s="344"/>
      <c r="J143" s="344"/>
      <c r="K143" s="345"/>
    </row>
    <row r="144" s="1" customFormat="1" ht="18.75" customHeight="1">
      <c r="B144" s="330"/>
      <c r="C144" s="330"/>
      <c r="D144" s="330"/>
      <c r="E144" s="330"/>
      <c r="F144" s="331"/>
      <c r="G144" s="330"/>
      <c r="H144" s="330"/>
      <c r="I144" s="330"/>
      <c r="J144" s="330"/>
      <c r="K144" s="330"/>
    </row>
    <row r="145" s="1" customFormat="1" ht="18.75" customHeight="1">
      <c r="B145" s="302"/>
      <c r="C145" s="302"/>
      <c r="D145" s="302"/>
      <c r="E145" s="302"/>
      <c r="F145" s="302"/>
      <c r="G145" s="302"/>
      <c r="H145" s="302"/>
      <c r="I145" s="302"/>
      <c r="J145" s="302"/>
      <c r="K145" s="302"/>
    </row>
    <row r="146" s="1" customFormat="1" ht="7.5" customHeight="1">
      <c r="B146" s="303"/>
      <c r="C146" s="304"/>
      <c r="D146" s="304"/>
      <c r="E146" s="304"/>
      <c r="F146" s="304"/>
      <c r="G146" s="304"/>
      <c r="H146" s="304"/>
      <c r="I146" s="304"/>
      <c r="J146" s="304"/>
      <c r="K146" s="305"/>
    </row>
    <row r="147" s="1" customFormat="1" ht="45" customHeight="1">
      <c r="B147" s="306"/>
      <c r="C147" s="307" t="s">
        <v>1432</v>
      </c>
      <c r="D147" s="307"/>
      <c r="E147" s="307"/>
      <c r="F147" s="307"/>
      <c r="G147" s="307"/>
      <c r="H147" s="307"/>
      <c r="I147" s="307"/>
      <c r="J147" s="307"/>
      <c r="K147" s="308"/>
    </row>
    <row r="148" s="1" customFormat="1" ht="17.25" customHeight="1">
      <c r="B148" s="306"/>
      <c r="C148" s="309" t="s">
        <v>1367</v>
      </c>
      <c r="D148" s="309"/>
      <c r="E148" s="309"/>
      <c r="F148" s="309" t="s">
        <v>1368</v>
      </c>
      <c r="G148" s="310"/>
      <c r="H148" s="309" t="s">
        <v>56</v>
      </c>
      <c r="I148" s="309" t="s">
        <v>59</v>
      </c>
      <c r="J148" s="309" t="s">
        <v>1369</v>
      </c>
      <c r="K148" s="308"/>
    </row>
    <row r="149" s="1" customFormat="1" ht="17.25" customHeight="1">
      <c r="B149" s="306"/>
      <c r="C149" s="311" t="s">
        <v>1370</v>
      </c>
      <c r="D149" s="311"/>
      <c r="E149" s="311"/>
      <c r="F149" s="312" t="s">
        <v>1371</v>
      </c>
      <c r="G149" s="313"/>
      <c r="H149" s="311"/>
      <c r="I149" s="311"/>
      <c r="J149" s="311" t="s">
        <v>1372</v>
      </c>
      <c r="K149" s="308"/>
    </row>
    <row r="150" s="1" customFormat="1" ht="5.25" customHeight="1">
      <c r="B150" s="319"/>
      <c r="C150" s="314"/>
      <c r="D150" s="314"/>
      <c r="E150" s="314"/>
      <c r="F150" s="314"/>
      <c r="G150" s="315"/>
      <c r="H150" s="314"/>
      <c r="I150" s="314"/>
      <c r="J150" s="314"/>
      <c r="K150" s="342"/>
    </row>
    <row r="151" s="1" customFormat="1" ht="15" customHeight="1">
      <c r="B151" s="319"/>
      <c r="C151" s="346" t="s">
        <v>1376</v>
      </c>
      <c r="D151" s="294"/>
      <c r="E151" s="294"/>
      <c r="F151" s="347" t="s">
        <v>1373</v>
      </c>
      <c r="G151" s="294"/>
      <c r="H151" s="346" t="s">
        <v>1413</v>
      </c>
      <c r="I151" s="346" t="s">
        <v>1375</v>
      </c>
      <c r="J151" s="346">
        <v>120</v>
      </c>
      <c r="K151" s="342"/>
    </row>
    <row r="152" s="1" customFormat="1" ht="15" customHeight="1">
      <c r="B152" s="319"/>
      <c r="C152" s="346" t="s">
        <v>1422</v>
      </c>
      <c r="D152" s="294"/>
      <c r="E152" s="294"/>
      <c r="F152" s="347" t="s">
        <v>1373</v>
      </c>
      <c r="G152" s="294"/>
      <c r="H152" s="346" t="s">
        <v>1433</v>
      </c>
      <c r="I152" s="346" t="s">
        <v>1375</v>
      </c>
      <c r="J152" s="346" t="s">
        <v>1424</v>
      </c>
      <c r="K152" s="342"/>
    </row>
    <row r="153" s="1" customFormat="1" ht="15" customHeight="1">
      <c r="B153" s="319"/>
      <c r="C153" s="346" t="s">
        <v>1321</v>
      </c>
      <c r="D153" s="294"/>
      <c r="E153" s="294"/>
      <c r="F153" s="347" t="s">
        <v>1373</v>
      </c>
      <c r="G153" s="294"/>
      <c r="H153" s="346" t="s">
        <v>1434</v>
      </c>
      <c r="I153" s="346" t="s">
        <v>1375</v>
      </c>
      <c r="J153" s="346" t="s">
        <v>1424</v>
      </c>
      <c r="K153" s="342"/>
    </row>
    <row r="154" s="1" customFormat="1" ht="15" customHeight="1">
      <c r="B154" s="319"/>
      <c r="C154" s="346" t="s">
        <v>1378</v>
      </c>
      <c r="D154" s="294"/>
      <c r="E154" s="294"/>
      <c r="F154" s="347" t="s">
        <v>1379</v>
      </c>
      <c r="G154" s="294"/>
      <c r="H154" s="346" t="s">
        <v>1413</v>
      </c>
      <c r="I154" s="346" t="s">
        <v>1375</v>
      </c>
      <c r="J154" s="346">
        <v>50</v>
      </c>
      <c r="K154" s="342"/>
    </row>
    <row r="155" s="1" customFormat="1" ht="15" customHeight="1">
      <c r="B155" s="319"/>
      <c r="C155" s="346" t="s">
        <v>1381</v>
      </c>
      <c r="D155" s="294"/>
      <c r="E155" s="294"/>
      <c r="F155" s="347" t="s">
        <v>1373</v>
      </c>
      <c r="G155" s="294"/>
      <c r="H155" s="346" t="s">
        <v>1413</v>
      </c>
      <c r="I155" s="346" t="s">
        <v>1383</v>
      </c>
      <c r="J155" s="346"/>
      <c r="K155" s="342"/>
    </row>
    <row r="156" s="1" customFormat="1" ht="15" customHeight="1">
      <c r="B156" s="319"/>
      <c r="C156" s="346" t="s">
        <v>1392</v>
      </c>
      <c r="D156" s="294"/>
      <c r="E156" s="294"/>
      <c r="F156" s="347" t="s">
        <v>1379</v>
      </c>
      <c r="G156" s="294"/>
      <c r="H156" s="346" t="s">
        <v>1413</v>
      </c>
      <c r="I156" s="346" t="s">
        <v>1375</v>
      </c>
      <c r="J156" s="346">
        <v>50</v>
      </c>
      <c r="K156" s="342"/>
    </row>
    <row r="157" s="1" customFormat="1" ht="15" customHeight="1">
      <c r="B157" s="319"/>
      <c r="C157" s="346" t="s">
        <v>1400</v>
      </c>
      <c r="D157" s="294"/>
      <c r="E157" s="294"/>
      <c r="F157" s="347" t="s">
        <v>1379</v>
      </c>
      <c r="G157" s="294"/>
      <c r="H157" s="346" t="s">
        <v>1413</v>
      </c>
      <c r="I157" s="346" t="s">
        <v>1375</v>
      </c>
      <c r="J157" s="346">
        <v>50</v>
      </c>
      <c r="K157" s="342"/>
    </row>
    <row r="158" s="1" customFormat="1" ht="15" customHeight="1">
      <c r="B158" s="319"/>
      <c r="C158" s="346" t="s">
        <v>1398</v>
      </c>
      <c r="D158" s="294"/>
      <c r="E158" s="294"/>
      <c r="F158" s="347" t="s">
        <v>1379</v>
      </c>
      <c r="G158" s="294"/>
      <c r="H158" s="346" t="s">
        <v>1413</v>
      </c>
      <c r="I158" s="346" t="s">
        <v>1375</v>
      </c>
      <c r="J158" s="346">
        <v>50</v>
      </c>
      <c r="K158" s="342"/>
    </row>
    <row r="159" s="1" customFormat="1" ht="15" customHeight="1">
      <c r="B159" s="319"/>
      <c r="C159" s="346" t="s">
        <v>101</v>
      </c>
      <c r="D159" s="294"/>
      <c r="E159" s="294"/>
      <c r="F159" s="347" t="s">
        <v>1373</v>
      </c>
      <c r="G159" s="294"/>
      <c r="H159" s="346" t="s">
        <v>1435</v>
      </c>
      <c r="I159" s="346" t="s">
        <v>1375</v>
      </c>
      <c r="J159" s="346" t="s">
        <v>1436</v>
      </c>
      <c r="K159" s="342"/>
    </row>
    <row r="160" s="1" customFormat="1" ht="15" customHeight="1">
      <c r="B160" s="319"/>
      <c r="C160" s="346" t="s">
        <v>1437</v>
      </c>
      <c r="D160" s="294"/>
      <c r="E160" s="294"/>
      <c r="F160" s="347" t="s">
        <v>1373</v>
      </c>
      <c r="G160" s="294"/>
      <c r="H160" s="346" t="s">
        <v>1438</v>
      </c>
      <c r="I160" s="346" t="s">
        <v>1408</v>
      </c>
      <c r="J160" s="346"/>
      <c r="K160" s="342"/>
    </row>
    <row r="161" s="1" customFormat="1" ht="15" customHeight="1">
      <c r="B161" s="348"/>
      <c r="C161" s="328"/>
      <c r="D161" s="328"/>
      <c r="E161" s="328"/>
      <c r="F161" s="328"/>
      <c r="G161" s="328"/>
      <c r="H161" s="328"/>
      <c r="I161" s="328"/>
      <c r="J161" s="328"/>
      <c r="K161" s="349"/>
    </row>
    <row r="162" s="1" customFormat="1" ht="18.75" customHeight="1">
      <c r="B162" s="330"/>
      <c r="C162" s="340"/>
      <c r="D162" s="340"/>
      <c r="E162" s="340"/>
      <c r="F162" s="350"/>
      <c r="G162" s="340"/>
      <c r="H162" s="340"/>
      <c r="I162" s="340"/>
      <c r="J162" s="340"/>
      <c r="K162" s="330"/>
    </row>
    <row r="163" s="1" customFormat="1" ht="18.75" customHeight="1">
      <c r="B163" s="302"/>
      <c r="C163" s="302"/>
      <c r="D163" s="302"/>
      <c r="E163" s="302"/>
      <c r="F163" s="302"/>
      <c r="G163" s="302"/>
      <c r="H163" s="302"/>
      <c r="I163" s="302"/>
      <c r="J163" s="302"/>
      <c r="K163" s="302"/>
    </row>
    <row r="164" s="1" customFormat="1" ht="7.5" customHeight="1">
      <c r="B164" s="281"/>
      <c r="C164" s="282"/>
      <c r="D164" s="282"/>
      <c r="E164" s="282"/>
      <c r="F164" s="282"/>
      <c r="G164" s="282"/>
      <c r="H164" s="282"/>
      <c r="I164" s="282"/>
      <c r="J164" s="282"/>
      <c r="K164" s="283"/>
    </row>
    <row r="165" s="1" customFormat="1" ht="45" customHeight="1">
      <c r="B165" s="284"/>
      <c r="C165" s="285" t="s">
        <v>1439</v>
      </c>
      <c r="D165" s="285"/>
      <c r="E165" s="285"/>
      <c r="F165" s="285"/>
      <c r="G165" s="285"/>
      <c r="H165" s="285"/>
      <c r="I165" s="285"/>
      <c r="J165" s="285"/>
      <c r="K165" s="286"/>
    </row>
    <row r="166" s="1" customFormat="1" ht="17.25" customHeight="1">
      <c r="B166" s="284"/>
      <c r="C166" s="309" t="s">
        <v>1367</v>
      </c>
      <c r="D166" s="309"/>
      <c r="E166" s="309"/>
      <c r="F166" s="309" t="s">
        <v>1368</v>
      </c>
      <c r="G166" s="351"/>
      <c r="H166" s="352" t="s">
        <v>56</v>
      </c>
      <c r="I166" s="352" t="s">
        <v>59</v>
      </c>
      <c r="J166" s="309" t="s">
        <v>1369</v>
      </c>
      <c r="K166" s="286"/>
    </row>
    <row r="167" s="1" customFormat="1" ht="17.25" customHeight="1">
      <c r="B167" s="287"/>
      <c r="C167" s="311" t="s">
        <v>1370</v>
      </c>
      <c r="D167" s="311"/>
      <c r="E167" s="311"/>
      <c r="F167" s="312" t="s">
        <v>1371</v>
      </c>
      <c r="G167" s="353"/>
      <c r="H167" s="354"/>
      <c r="I167" s="354"/>
      <c r="J167" s="311" t="s">
        <v>1372</v>
      </c>
      <c r="K167" s="289"/>
    </row>
    <row r="168" s="1" customFormat="1" ht="5.25" customHeight="1">
      <c r="B168" s="319"/>
      <c r="C168" s="314"/>
      <c r="D168" s="314"/>
      <c r="E168" s="314"/>
      <c r="F168" s="314"/>
      <c r="G168" s="315"/>
      <c r="H168" s="314"/>
      <c r="I168" s="314"/>
      <c r="J168" s="314"/>
      <c r="K168" s="342"/>
    </row>
    <row r="169" s="1" customFormat="1" ht="15" customHeight="1">
      <c r="B169" s="319"/>
      <c r="C169" s="294" t="s">
        <v>1376</v>
      </c>
      <c r="D169" s="294"/>
      <c r="E169" s="294"/>
      <c r="F169" s="317" t="s">
        <v>1373</v>
      </c>
      <c r="G169" s="294"/>
      <c r="H169" s="294" t="s">
        <v>1413</v>
      </c>
      <c r="I169" s="294" t="s">
        <v>1375</v>
      </c>
      <c r="J169" s="294">
        <v>120</v>
      </c>
      <c r="K169" s="342"/>
    </row>
    <row r="170" s="1" customFormat="1" ht="15" customHeight="1">
      <c r="B170" s="319"/>
      <c r="C170" s="294" t="s">
        <v>1422</v>
      </c>
      <c r="D170" s="294"/>
      <c r="E170" s="294"/>
      <c r="F170" s="317" t="s">
        <v>1373</v>
      </c>
      <c r="G170" s="294"/>
      <c r="H170" s="294" t="s">
        <v>1423</v>
      </c>
      <c r="I170" s="294" t="s">
        <v>1375</v>
      </c>
      <c r="J170" s="294" t="s">
        <v>1424</v>
      </c>
      <c r="K170" s="342"/>
    </row>
    <row r="171" s="1" customFormat="1" ht="15" customHeight="1">
      <c r="B171" s="319"/>
      <c r="C171" s="294" t="s">
        <v>1321</v>
      </c>
      <c r="D171" s="294"/>
      <c r="E171" s="294"/>
      <c r="F171" s="317" t="s">
        <v>1373</v>
      </c>
      <c r="G171" s="294"/>
      <c r="H171" s="294" t="s">
        <v>1440</v>
      </c>
      <c r="I171" s="294" t="s">
        <v>1375</v>
      </c>
      <c r="J171" s="294" t="s">
        <v>1424</v>
      </c>
      <c r="K171" s="342"/>
    </row>
    <row r="172" s="1" customFormat="1" ht="15" customHeight="1">
      <c r="B172" s="319"/>
      <c r="C172" s="294" t="s">
        <v>1378</v>
      </c>
      <c r="D172" s="294"/>
      <c r="E172" s="294"/>
      <c r="F172" s="317" t="s">
        <v>1379</v>
      </c>
      <c r="G172" s="294"/>
      <c r="H172" s="294" t="s">
        <v>1440</v>
      </c>
      <c r="I172" s="294" t="s">
        <v>1375</v>
      </c>
      <c r="J172" s="294">
        <v>50</v>
      </c>
      <c r="K172" s="342"/>
    </row>
    <row r="173" s="1" customFormat="1" ht="15" customHeight="1">
      <c r="B173" s="319"/>
      <c r="C173" s="294" t="s">
        <v>1381</v>
      </c>
      <c r="D173" s="294"/>
      <c r="E173" s="294"/>
      <c r="F173" s="317" t="s">
        <v>1373</v>
      </c>
      <c r="G173" s="294"/>
      <c r="H173" s="294" t="s">
        <v>1440</v>
      </c>
      <c r="I173" s="294" t="s">
        <v>1383</v>
      </c>
      <c r="J173" s="294"/>
      <c r="K173" s="342"/>
    </row>
    <row r="174" s="1" customFormat="1" ht="15" customHeight="1">
      <c r="B174" s="319"/>
      <c r="C174" s="294" t="s">
        <v>1392</v>
      </c>
      <c r="D174" s="294"/>
      <c r="E174" s="294"/>
      <c r="F174" s="317" t="s">
        <v>1379</v>
      </c>
      <c r="G174" s="294"/>
      <c r="H174" s="294" t="s">
        <v>1440</v>
      </c>
      <c r="I174" s="294" t="s">
        <v>1375</v>
      </c>
      <c r="J174" s="294">
        <v>50</v>
      </c>
      <c r="K174" s="342"/>
    </row>
    <row r="175" s="1" customFormat="1" ht="15" customHeight="1">
      <c r="B175" s="319"/>
      <c r="C175" s="294" t="s">
        <v>1400</v>
      </c>
      <c r="D175" s="294"/>
      <c r="E175" s="294"/>
      <c r="F175" s="317" t="s">
        <v>1379</v>
      </c>
      <c r="G175" s="294"/>
      <c r="H175" s="294" t="s">
        <v>1440</v>
      </c>
      <c r="I175" s="294" t="s">
        <v>1375</v>
      </c>
      <c r="J175" s="294">
        <v>50</v>
      </c>
      <c r="K175" s="342"/>
    </row>
    <row r="176" s="1" customFormat="1" ht="15" customHeight="1">
      <c r="B176" s="319"/>
      <c r="C176" s="294" t="s">
        <v>1398</v>
      </c>
      <c r="D176" s="294"/>
      <c r="E176" s="294"/>
      <c r="F176" s="317" t="s">
        <v>1379</v>
      </c>
      <c r="G176" s="294"/>
      <c r="H176" s="294" t="s">
        <v>1440</v>
      </c>
      <c r="I176" s="294" t="s">
        <v>1375</v>
      </c>
      <c r="J176" s="294">
        <v>50</v>
      </c>
      <c r="K176" s="342"/>
    </row>
    <row r="177" s="1" customFormat="1" ht="15" customHeight="1">
      <c r="B177" s="319"/>
      <c r="C177" s="294" t="s">
        <v>118</v>
      </c>
      <c r="D177" s="294"/>
      <c r="E177" s="294"/>
      <c r="F177" s="317" t="s">
        <v>1373</v>
      </c>
      <c r="G177" s="294"/>
      <c r="H177" s="294" t="s">
        <v>1441</v>
      </c>
      <c r="I177" s="294" t="s">
        <v>1442</v>
      </c>
      <c r="J177" s="294"/>
      <c r="K177" s="342"/>
    </row>
    <row r="178" s="1" customFormat="1" ht="15" customHeight="1">
      <c r="B178" s="319"/>
      <c r="C178" s="294" t="s">
        <v>59</v>
      </c>
      <c r="D178" s="294"/>
      <c r="E178" s="294"/>
      <c r="F178" s="317" t="s">
        <v>1373</v>
      </c>
      <c r="G178" s="294"/>
      <c r="H178" s="294" t="s">
        <v>1443</v>
      </c>
      <c r="I178" s="294" t="s">
        <v>1444</v>
      </c>
      <c r="J178" s="294">
        <v>1</v>
      </c>
      <c r="K178" s="342"/>
    </row>
    <row r="179" s="1" customFormat="1" ht="15" customHeight="1">
      <c r="B179" s="319"/>
      <c r="C179" s="294" t="s">
        <v>55</v>
      </c>
      <c r="D179" s="294"/>
      <c r="E179" s="294"/>
      <c r="F179" s="317" t="s">
        <v>1373</v>
      </c>
      <c r="G179" s="294"/>
      <c r="H179" s="294" t="s">
        <v>1445</v>
      </c>
      <c r="I179" s="294" t="s">
        <v>1375</v>
      </c>
      <c r="J179" s="294">
        <v>20</v>
      </c>
      <c r="K179" s="342"/>
    </row>
    <row r="180" s="1" customFormat="1" ht="15" customHeight="1">
      <c r="B180" s="319"/>
      <c r="C180" s="294" t="s">
        <v>56</v>
      </c>
      <c r="D180" s="294"/>
      <c r="E180" s="294"/>
      <c r="F180" s="317" t="s">
        <v>1373</v>
      </c>
      <c r="G180" s="294"/>
      <c r="H180" s="294" t="s">
        <v>1446</v>
      </c>
      <c r="I180" s="294" t="s">
        <v>1375</v>
      </c>
      <c r="J180" s="294">
        <v>255</v>
      </c>
      <c r="K180" s="342"/>
    </row>
    <row r="181" s="1" customFormat="1" ht="15" customHeight="1">
      <c r="B181" s="319"/>
      <c r="C181" s="294" t="s">
        <v>119</v>
      </c>
      <c r="D181" s="294"/>
      <c r="E181" s="294"/>
      <c r="F181" s="317" t="s">
        <v>1373</v>
      </c>
      <c r="G181" s="294"/>
      <c r="H181" s="294" t="s">
        <v>1337</v>
      </c>
      <c r="I181" s="294" t="s">
        <v>1375</v>
      </c>
      <c r="J181" s="294">
        <v>10</v>
      </c>
      <c r="K181" s="342"/>
    </row>
    <row r="182" s="1" customFormat="1" ht="15" customHeight="1">
      <c r="B182" s="319"/>
      <c r="C182" s="294" t="s">
        <v>120</v>
      </c>
      <c r="D182" s="294"/>
      <c r="E182" s="294"/>
      <c r="F182" s="317" t="s">
        <v>1373</v>
      </c>
      <c r="G182" s="294"/>
      <c r="H182" s="294" t="s">
        <v>1447</v>
      </c>
      <c r="I182" s="294" t="s">
        <v>1408</v>
      </c>
      <c r="J182" s="294"/>
      <c r="K182" s="342"/>
    </row>
    <row r="183" s="1" customFormat="1" ht="15" customHeight="1">
      <c r="B183" s="319"/>
      <c r="C183" s="294" t="s">
        <v>1448</v>
      </c>
      <c r="D183" s="294"/>
      <c r="E183" s="294"/>
      <c r="F183" s="317" t="s">
        <v>1373</v>
      </c>
      <c r="G183" s="294"/>
      <c r="H183" s="294" t="s">
        <v>1449</v>
      </c>
      <c r="I183" s="294" t="s">
        <v>1408</v>
      </c>
      <c r="J183" s="294"/>
      <c r="K183" s="342"/>
    </row>
    <row r="184" s="1" customFormat="1" ht="15" customHeight="1">
      <c r="B184" s="319"/>
      <c r="C184" s="294" t="s">
        <v>1437</v>
      </c>
      <c r="D184" s="294"/>
      <c r="E184" s="294"/>
      <c r="F184" s="317" t="s">
        <v>1373</v>
      </c>
      <c r="G184" s="294"/>
      <c r="H184" s="294" t="s">
        <v>1450</v>
      </c>
      <c r="I184" s="294" t="s">
        <v>1408</v>
      </c>
      <c r="J184" s="294"/>
      <c r="K184" s="342"/>
    </row>
    <row r="185" s="1" customFormat="1" ht="15" customHeight="1">
      <c r="B185" s="319"/>
      <c r="C185" s="294" t="s">
        <v>122</v>
      </c>
      <c r="D185" s="294"/>
      <c r="E185" s="294"/>
      <c r="F185" s="317" t="s">
        <v>1379</v>
      </c>
      <c r="G185" s="294"/>
      <c r="H185" s="294" t="s">
        <v>1451</v>
      </c>
      <c r="I185" s="294" t="s">
        <v>1375</v>
      </c>
      <c r="J185" s="294">
        <v>50</v>
      </c>
      <c r="K185" s="342"/>
    </row>
    <row r="186" s="1" customFormat="1" ht="15" customHeight="1">
      <c r="B186" s="319"/>
      <c r="C186" s="294" t="s">
        <v>1452</v>
      </c>
      <c r="D186" s="294"/>
      <c r="E186" s="294"/>
      <c r="F186" s="317" t="s">
        <v>1379</v>
      </c>
      <c r="G186" s="294"/>
      <c r="H186" s="294" t="s">
        <v>1453</v>
      </c>
      <c r="I186" s="294" t="s">
        <v>1454</v>
      </c>
      <c r="J186" s="294"/>
      <c r="K186" s="342"/>
    </row>
    <row r="187" s="1" customFormat="1" ht="15" customHeight="1">
      <c r="B187" s="319"/>
      <c r="C187" s="294" t="s">
        <v>1455</v>
      </c>
      <c r="D187" s="294"/>
      <c r="E187" s="294"/>
      <c r="F187" s="317" t="s">
        <v>1379</v>
      </c>
      <c r="G187" s="294"/>
      <c r="H187" s="294" t="s">
        <v>1456</v>
      </c>
      <c r="I187" s="294" t="s">
        <v>1454</v>
      </c>
      <c r="J187" s="294"/>
      <c r="K187" s="342"/>
    </row>
    <row r="188" s="1" customFormat="1" ht="15" customHeight="1">
      <c r="B188" s="319"/>
      <c r="C188" s="294" t="s">
        <v>1457</v>
      </c>
      <c r="D188" s="294"/>
      <c r="E188" s="294"/>
      <c r="F188" s="317" t="s">
        <v>1379</v>
      </c>
      <c r="G188" s="294"/>
      <c r="H188" s="294" t="s">
        <v>1458</v>
      </c>
      <c r="I188" s="294" t="s">
        <v>1454</v>
      </c>
      <c r="J188" s="294"/>
      <c r="K188" s="342"/>
    </row>
    <row r="189" s="1" customFormat="1" ht="15" customHeight="1">
      <c r="B189" s="319"/>
      <c r="C189" s="355" t="s">
        <v>1459</v>
      </c>
      <c r="D189" s="294"/>
      <c r="E189" s="294"/>
      <c r="F189" s="317" t="s">
        <v>1379</v>
      </c>
      <c r="G189" s="294"/>
      <c r="H189" s="294" t="s">
        <v>1460</v>
      </c>
      <c r="I189" s="294" t="s">
        <v>1461</v>
      </c>
      <c r="J189" s="356" t="s">
        <v>1462</v>
      </c>
      <c r="K189" s="342"/>
    </row>
    <row r="190" s="17" customFormat="1" ht="15" customHeight="1">
      <c r="B190" s="357"/>
      <c r="C190" s="358" t="s">
        <v>1463</v>
      </c>
      <c r="D190" s="359"/>
      <c r="E190" s="359"/>
      <c r="F190" s="360" t="s">
        <v>1379</v>
      </c>
      <c r="G190" s="359"/>
      <c r="H190" s="359" t="s">
        <v>1464</v>
      </c>
      <c r="I190" s="359" t="s">
        <v>1461</v>
      </c>
      <c r="J190" s="361" t="s">
        <v>1462</v>
      </c>
      <c r="K190" s="362"/>
    </row>
    <row r="191" s="1" customFormat="1" ht="15" customHeight="1">
      <c r="B191" s="319"/>
      <c r="C191" s="355" t="s">
        <v>44</v>
      </c>
      <c r="D191" s="294"/>
      <c r="E191" s="294"/>
      <c r="F191" s="317" t="s">
        <v>1373</v>
      </c>
      <c r="G191" s="294"/>
      <c r="H191" s="291" t="s">
        <v>1465</v>
      </c>
      <c r="I191" s="294" t="s">
        <v>1466</v>
      </c>
      <c r="J191" s="294"/>
      <c r="K191" s="342"/>
    </row>
    <row r="192" s="1" customFormat="1" ht="15" customHeight="1">
      <c r="B192" s="319"/>
      <c r="C192" s="355" t="s">
        <v>1467</v>
      </c>
      <c r="D192" s="294"/>
      <c r="E192" s="294"/>
      <c r="F192" s="317" t="s">
        <v>1373</v>
      </c>
      <c r="G192" s="294"/>
      <c r="H192" s="294" t="s">
        <v>1468</v>
      </c>
      <c r="I192" s="294" t="s">
        <v>1408</v>
      </c>
      <c r="J192" s="294"/>
      <c r="K192" s="342"/>
    </row>
    <row r="193" s="1" customFormat="1" ht="15" customHeight="1">
      <c r="B193" s="319"/>
      <c r="C193" s="355" t="s">
        <v>1469</v>
      </c>
      <c r="D193" s="294"/>
      <c r="E193" s="294"/>
      <c r="F193" s="317" t="s">
        <v>1373</v>
      </c>
      <c r="G193" s="294"/>
      <c r="H193" s="294" t="s">
        <v>1470</v>
      </c>
      <c r="I193" s="294" t="s">
        <v>1408</v>
      </c>
      <c r="J193" s="294"/>
      <c r="K193" s="342"/>
    </row>
    <row r="194" s="1" customFormat="1" ht="15" customHeight="1">
      <c r="B194" s="319"/>
      <c r="C194" s="355" t="s">
        <v>1471</v>
      </c>
      <c r="D194" s="294"/>
      <c r="E194" s="294"/>
      <c r="F194" s="317" t="s">
        <v>1379</v>
      </c>
      <c r="G194" s="294"/>
      <c r="H194" s="294" t="s">
        <v>1472</v>
      </c>
      <c r="I194" s="294" t="s">
        <v>1408</v>
      </c>
      <c r="J194" s="294"/>
      <c r="K194" s="342"/>
    </row>
    <row r="195" s="1" customFormat="1" ht="15" customHeight="1">
      <c r="B195" s="348"/>
      <c r="C195" s="363"/>
      <c r="D195" s="328"/>
      <c r="E195" s="328"/>
      <c r="F195" s="328"/>
      <c r="G195" s="328"/>
      <c r="H195" s="328"/>
      <c r="I195" s="328"/>
      <c r="J195" s="328"/>
      <c r="K195" s="349"/>
    </row>
    <row r="196" s="1" customFormat="1" ht="18.75" customHeight="1">
      <c r="B196" s="330"/>
      <c r="C196" s="340"/>
      <c r="D196" s="340"/>
      <c r="E196" s="340"/>
      <c r="F196" s="350"/>
      <c r="G196" s="340"/>
      <c r="H196" s="340"/>
      <c r="I196" s="340"/>
      <c r="J196" s="340"/>
      <c r="K196" s="330"/>
    </row>
    <row r="197" s="1" customFormat="1" ht="18.75" customHeight="1">
      <c r="B197" s="330"/>
      <c r="C197" s="340"/>
      <c r="D197" s="340"/>
      <c r="E197" s="340"/>
      <c r="F197" s="350"/>
      <c r="G197" s="340"/>
      <c r="H197" s="340"/>
      <c r="I197" s="340"/>
      <c r="J197" s="340"/>
      <c r="K197" s="330"/>
    </row>
    <row r="198" s="1" customFormat="1" ht="18.75" customHeight="1">
      <c r="B198" s="302"/>
      <c r="C198" s="302"/>
      <c r="D198" s="302"/>
      <c r="E198" s="302"/>
      <c r="F198" s="302"/>
      <c r="G198" s="302"/>
      <c r="H198" s="302"/>
      <c r="I198" s="302"/>
      <c r="J198" s="302"/>
      <c r="K198" s="302"/>
    </row>
    <row r="199" s="1" customFormat="1" ht="13.5">
      <c r="B199" s="281"/>
      <c r="C199" s="282"/>
      <c r="D199" s="282"/>
      <c r="E199" s="282"/>
      <c r="F199" s="282"/>
      <c r="G199" s="282"/>
      <c r="H199" s="282"/>
      <c r="I199" s="282"/>
      <c r="J199" s="282"/>
      <c r="K199" s="283"/>
    </row>
    <row r="200" s="1" customFormat="1" ht="21">
      <c r="B200" s="284"/>
      <c r="C200" s="285" t="s">
        <v>1473</v>
      </c>
      <c r="D200" s="285"/>
      <c r="E200" s="285"/>
      <c r="F200" s="285"/>
      <c r="G200" s="285"/>
      <c r="H200" s="285"/>
      <c r="I200" s="285"/>
      <c r="J200" s="285"/>
      <c r="K200" s="286"/>
    </row>
    <row r="201" s="1" customFormat="1" ht="25.5" customHeight="1">
      <c r="B201" s="284"/>
      <c r="C201" s="364" t="s">
        <v>1474</v>
      </c>
      <c r="D201" s="364"/>
      <c r="E201" s="364"/>
      <c r="F201" s="364" t="s">
        <v>1475</v>
      </c>
      <c r="G201" s="365"/>
      <c r="H201" s="364" t="s">
        <v>1476</v>
      </c>
      <c r="I201" s="364"/>
      <c r="J201" s="364"/>
      <c r="K201" s="286"/>
    </row>
    <row r="202" s="1" customFormat="1" ht="5.25" customHeight="1">
      <c r="B202" s="319"/>
      <c r="C202" s="314"/>
      <c r="D202" s="314"/>
      <c r="E202" s="314"/>
      <c r="F202" s="314"/>
      <c r="G202" s="340"/>
      <c r="H202" s="314"/>
      <c r="I202" s="314"/>
      <c r="J202" s="314"/>
      <c r="K202" s="342"/>
    </row>
    <row r="203" s="1" customFormat="1" ht="15" customHeight="1">
      <c r="B203" s="319"/>
      <c r="C203" s="294" t="s">
        <v>1466</v>
      </c>
      <c r="D203" s="294"/>
      <c r="E203" s="294"/>
      <c r="F203" s="317" t="s">
        <v>45</v>
      </c>
      <c r="G203" s="294"/>
      <c r="H203" s="294" t="s">
        <v>1477</v>
      </c>
      <c r="I203" s="294"/>
      <c r="J203" s="294"/>
      <c r="K203" s="342"/>
    </row>
    <row r="204" s="1" customFormat="1" ht="15" customHeight="1">
      <c r="B204" s="319"/>
      <c r="C204" s="294"/>
      <c r="D204" s="294"/>
      <c r="E204" s="294"/>
      <c r="F204" s="317" t="s">
        <v>46</v>
      </c>
      <c r="G204" s="294"/>
      <c r="H204" s="294" t="s">
        <v>1478</v>
      </c>
      <c r="I204" s="294"/>
      <c r="J204" s="294"/>
      <c r="K204" s="342"/>
    </row>
    <row r="205" s="1" customFormat="1" ht="15" customHeight="1">
      <c r="B205" s="319"/>
      <c r="C205" s="294"/>
      <c r="D205" s="294"/>
      <c r="E205" s="294"/>
      <c r="F205" s="317" t="s">
        <v>49</v>
      </c>
      <c r="G205" s="294"/>
      <c r="H205" s="294" t="s">
        <v>1479</v>
      </c>
      <c r="I205" s="294"/>
      <c r="J205" s="294"/>
      <c r="K205" s="342"/>
    </row>
    <row r="206" s="1" customFormat="1" ht="15" customHeight="1">
      <c r="B206" s="319"/>
      <c r="C206" s="294"/>
      <c r="D206" s="294"/>
      <c r="E206" s="294"/>
      <c r="F206" s="317" t="s">
        <v>47</v>
      </c>
      <c r="G206" s="294"/>
      <c r="H206" s="294" t="s">
        <v>1480</v>
      </c>
      <c r="I206" s="294"/>
      <c r="J206" s="294"/>
      <c r="K206" s="342"/>
    </row>
    <row r="207" s="1" customFormat="1" ht="15" customHeight="1">
      <c r="B207" s="319"/>
      <c r="C207" s="294"/>
      <c r="D207" s="294"/>
      <c r="E207" s="294"/>
      <c r="F207" s="317" t="s">
        <v>48</v>
      </c>
      <c r="G207" s="294"/>
      <c r="H207" s="294" t="s">
        <v>1481</v>
      </c>
      <c r="I207" s="294"/>
      <c r="J207" s="294"/>
      <c r="K207" s="342"/>
    </row>
    <row r="208" s="1" customFormat="1" ht="15" customHeight="1">
      <c r="B208" s="319"/>
      <c r="C208" s="294"/>
      <c r="D208" s="294"/>
      <c r="E208" s="294"/>
      <c r="F208" s="317"/>
      <c r="G208" s="294"/>
      <c r="H208" s="294"/>
      <c r="I208" s="294"/>
      <c r="J208" s="294"/>
      <c r="K208" s="342"/>
    </row>
    <row r="209" s="1" customFormat="1" ht="15" customHeight="1">
      <c r="B209" s="319"/>
      <c r="C209" s="294" t="s">
        <v>1420</v>
      </c>
      <c r="D209" s="294"/>
      <c r="E209" s="294"/>
      <c r="F209" s="317" t="s">
        <v>81</v>
      </c>
      <c r="G209" s="294"/>
      <c r="H209" s="294" t="s">
        <v>1482</v>
      </c>
      <c r="I209" s="294"/>
      <c r="J209" s="294"/>
      <c r="K209" s="342"/>
    </row>
    <row r="210" s="1" customFormat="1" ht="15" customHeight="1">
      <c r="B210" s="319"/>
      <c r="C210" s="294"/>
      <c r="D210" s="294"/>
      <c r="E210" s="294"/>
      <c r="F210" s="317" t="s">
        <v>1315</v>
      </c>
      <c r="G210" s="294"/>
      <c r="H210" s="294" t="s">
        <v>1316</v>
      </c>
      <c r="I210" s="294"/>
      <c r="J210" s="294"/>
      <c r="K210" s="342"/>
    </row>
    <row r="211" s="1" customFormat="1" ht="15" customHeight="1">
      <c r="B211" s="319"/>
      <c r="C211" s="294"/>
      <c r="D211" s="294"/>
      <c r="E211" s="294"/>
      <c r="F211" s="317" t="s">
        <v>1313</v>
      </c>
      <c r="G211" s="294"/>
      <c r="H211" s="294" t="s">
        <v>1483</v>
      </c>
      <c r="I211" s="294"/>
      <c r="J211" s="294"/>
      <c r="K211" s="342"/>
    </row>
    <row r="212" s="1" customFormat="1" ht="15" customHeight="1">
      <c r="B212" s="366"/>
      <c r="C212" s="294"/>
      <c r="D212" s="294"/>
      <c r="E212" s="294"/>
      <c r="F212" s="317" t="s">
        <v>1317</v>
      </c>
      <c r="G212" s="355"/>
      <c r="H212" s="346" t="s">
        <v>1318</v>
      </c>
      <c r="I212" s="346"/>
      <c r="J212" s="346"/>
      <c r="K212" s="367"/>
    </row>
    <row r="213" s="1" customFormat="1" ht="15" customHeight="1">
      <c r="B213" s="366"/>
      <c r="C213" s="294"/>
      <c r="D213" s="294"/>
      <c r="E213" s="294"/>
      <c r="F213" s="317" t="s">
        <v>1319</v>
      </c>
      <c r="G213" s="355"/>
      <c r="H213" s="346" t="s">
        <v>1230</v>
      </c>
      <c r="I213" s="346"/>
      <c r="J213" s="346"/>
      <c r="K213" s="367"/>
    </row>
    <row r="214" s="1" customFormat="1" ht="15" customHeight="1">
      <c r="B214" s="366"/>
      <c r="C214" s="294"/>
      <c r="D214" s="294"/>
      <c r="E214" s="294"/>
      <c r="F214" s="317"/>
      <c r="G214" s="355"/>
      <c r="H214" s="346"/>
      <c r="I214" s="346"/>
      <c r="J214" s="346"/>
      <c r="K214" s="367"/>
    </row>
    <row r="215" s="1" customFormat="1" ht="15" customHeight="1">
      <c r="B215" s="366"/>
      <c r="C215" s="294" t="s">
        <v>1444</v>
      </c>
      <c r="D215" s="294"/>
      <c r="E215" s="294"/>
      <c r="F215" s="317">
        <v>1</v>
      </c>
      <c r="G215" s="355"/>
      <c r="H215" s="346" t="s">
        <v>1484</v>
      </c>
      <c r="I215" s="346"/>
      <c r="J215" s="346"/>
      <c r="K215" s="367"/>
    </row>
    <row r="216" s="1" customFormat="1" ht="15" customHeight="1">
      <c r="B216" s="366"/>
      <c r="C216" s="294"/>
      <c r="D216" s="294"/>
      <c r="E216" s="294"/>
      <c r="F216" s="317">
        <v>2</v>
      </c>
      <c r="G216" s="355"/>
      <c r="H216" s="346" t="s">
        <v>1485</v>
      </c>
      <c r="I216" s="346"/>
      <c r="J216" s="346"/>
      <c r="K216" s="367"/>
    </row>
    <row r="217" s="1" customFormat="1" ht="15" customHeight="1">
      <c r="B217" s="366"/>
      <c r="C217" s="294"/>
      <c r="D217" s="294"/>
      <c r="E217" s="294"/>
      <c r="F217" s="317">
        <v>3</v>
      </c>
      <c r="G217" s="355"/>
      <c r="H217" s="346" t="s">
        <v>1486</v>
      </c>
      <c r="I217" s="346"/>
      <c r="J217" s="346"/>
      <c r="K217" s="367"/>
    </row>
    <row r="218" s="1" customFormat="1" ht="15" customHeight="1">
      <c r="B218" s="366"/>
      <c r="C218" s="294"/>
      <c r="D218" s="294"/>
      <c r="E218" s="294"/>
      <c r="F218" s="317">
        <v>4</v>
      </c>
      <c r="G218" s="355"/>
      <c r="H218" s="346" t="s">
        <v>1487</v>
      </c>
      <c r="I218" s="346"/>
      <c r="J218" s="346"/>
      <c r="K218" s="367"/>
    </row>
    <row r="219" s="1" customFormat="1" ht="12.75" customHeight="1">
      <c r="B219" s="368"/>
      <c r="C219" s="369"/>
      <c r="D219" s="369"/>
      <c r="E219" s="369"/>
      <c r="F219" s="369"/>
      <c r="G219" s="369"/>
      <c r="H219" s="369"/>
      <c r="I219" s="369"/>
      <c r="J219" s="369"/>
      <c r="K219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Jung</dc:creator>
  <cp:lastModifiedBy>Michal Jung</cp:lastModifiedBy>
  <dcterms:created xsi:type="dcterms:W3CDTF">2025-10-12T20:42:32Z</dcterms:created>
  <dcterms:modified xsi:type="dcterms:W3CDTF">2025-10-12T20:42:41Z</dcterms:modified>
</cp:coreProperties>
</file>