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F:\Rozpočty\ZŠ Poštovní\11.05.2021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Elektroinstalace" sheetId="3" r:id="rId3"/>
    <sheet name="03 - Zdravotně technické ..." sheetId="4" r:id="rId4"/>
    <sheet name="04 - Ústřední vytápění" sheetId="5" r:id="rId5"/>
    <sheet name="05 - Vzduchotechnika" sheetId="6" r:id="rId6"/>
    <sheet name="06 - Ostatní a vedlejší n...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'01 - Stavební část'!$C$107:$K$944</definedName>
    <definedName name="_xlnm.Print_Area" localSheetId="1">'01 - Stavební část'!$C$4:$J$39,'01 - Stavební část'!$C$45:$J$89,'01 - Stavební část'!$C$95:$K$944</definedName>
    <definedName name="_xlnm.Print_Titles" localSheetId="1">'01 - Stavební část'!$107:$107</definedName>
    <definedName name="_xlnm._FilterDatabase" localSheetId="2" hidden="1">'02 - Elektroinstalace'!$C$99:$K$280</definedName>
    <definedName name="_xlnm.Print_Area" localSheetId="2">'02 - Elektroinstalace'!$C$4:$J$39,'02 - Elektroinstalace'!$C$45:$J$81,'02 - Elektroinstalace'!$C$87:$K$280</definedName>
    <definedName name="_xlnm.Print_Titles" localSheetId="2">'02 - Elektroinstalace'!$99:$99</definedName>
    <definedName name="_xlnm._FilterDatabase" localSheetId="3" hidden="1">'03 - Zdravotně technické ...'!$C$79:$K$84</definedName>
    <definedName name="_xlnm.Print_Area" localSheetId="3">'03 - Zdravotně technické ...'!$C$4:$J$39,'03 - Zdravotně technické ...'!$C$45:$J$61,'03 - Zdravotně technické ...'!$C$67:$K$84</definedName>
    <definedName name="_xlnm.Print_Titles" localSheetId="3">'03 - Zdravotně technické ...'!$79:$79</definedName>
    <definedName name="_xlnm._FilterDatabase" localSheetId="4" hidden="1">'04 - Ústřední vytápění'!$C$79:$K$82</definedName>
    <definedName name="_xlnm.Print_Area" localSheetId="4">'04 - Ústřední vytápění'!$C$4:$J$39,'04 - Ústřední vytápění'!$C$45:$J$61,'04 - Ústřední vytápění'!$C$67:$K$82</definedName>
    <definedName name="_xlnm.Print_Titles" localSheetId="4">'04 - Ústřední vytápění'!$79:$79</definedName>
    <definedName name="_xlnm._FilterDatabase" localSheetId="5" hidden="1">'05 - Vzduchotechnika'!$C$80:$K$84</definedName>
    <definedName name="_xlnm.Print_Area" localSheetId="5">'05 - Vzduchotechnika'!$C$4:$J$39,'05 - Vzduchotechnika'!$C$45:$J$62,'05 - Vzduchotechnika'!$C$68:$K$84</definedName>
    <definedName name="_xlnm.Print_Titles" localSheetId="5">'05 - Vzduchotechnika'!$80:$80</definedName>
    <definedName name="_xlnm._FilterDatabase" localSheetId="6" hidden="1">'06 - Ostatní a vedlejší n...'!$C$79:$K$97</definedName>
    <definedName name="_xlnm.Print_Area" localSheetId="6">'06 - Ostatní a vedlejší n...'!$C$4:$J$39,'06 - Ostatní a vedlejší n...'!$C$45:$J$61,'06 - Ostatní a vedlejší n...'!$C$67:$K$97</definedName>
    <definedName name="_xlnm.Print_Titles" localSheetId="6">'06 - Ostatní a vedlejší n...'!$79:$79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6" r="J37"/>
  <c r="J36"/>
  <c i="1" r="AY59"/>
  <c i="6" r="J35"/>
  <c i="1" r="AX59"/>
  <c i="6" r="BI84"/>
  <c r="BH84"/>
  <c r="BG84"/>
  <c r="BF84"/>
  <c r="T84"/>
  <c r="T83"/>
  <c r="T82"/>
  <c r="T81"/>
  <c r="R84"/>
  <c r="R83"/>
  <c r="R82"/>
  <c r="R81"/>
  <c r="P84"/>
  <c r="P83"/>
  <c r="P82"/>
  <c r="P81"/>
  <c i="1" r="AU59"/>
  <c i="6" r="J78"/>
  <c r="J77"/>
  <c r="F77"/>
  <c r="F75"/>
  <c r="E73"/>
  <c r="J55"/>
  <c r="J54"/>
  <c r="F54"/>
  <c r="F52"/>
  <c r="E50"/>
  <c r="J18"/>
  <c r="E18"/>
  <c r="F78"/>
  <c r="J17"/>
  <c r="J12"/>
  <c r="J75"/>
  <c r="E7"/>
  <c r="E71"/>
  <c i="5" r="J37"/>
  <c r="J36"/>
  <c i="1" r="AY58"/>
  <c i="5" r="J35"/>
  <c i="1" r="AX58"/>
  <c i="5" r="BI82"/>
  <c r="BH82"/>
  <c r="BG82"/>
  <c r="BF82"/>
  <c r="T82"/>
  <c r="T81"/>
  <c r="T80"/>
  <c r="R82"/>
  <c r="R81"/>
  <c r="R80"/>
  <c r="P82"/>
  <c r="P81"/>
  <c r="P80"/>
  <c i="1" r="AU58"/>
  <c i="5" r="J77"/>
  <c r="J76"/>
  <c r="F76"/>
  <c r="F74"/>
  <c r="E72"/>
  <c r="J55"/>
  <c r="J54"/>
  <c r="F54"/>
  <c r="F52"/>
  <c r="E50"/>
  <c r="J18"/>
  <c r="E18"/>
  <c r="F77"/>
  <c r="J17"/>
  <c r="J12"/>
  <c r="J74"/>
  <c r="E7"/>
  <c r="E70"/>
  <c i="4" r="J37"/>
  <c r="J36"/>
  <c i="1" r="AY57"/>
  <c i="4" r="J35"/>
  <c i="1" r="AX57"/>
  <c i="4"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74"/>
  <c r="E7"/>
  <c r="E70"/>
  <c i="3" r="J37"/>
  <c r="J36"/>
  <c i="1" r="AY56"/>
  <c i="3" r="J35"/>
  <c i="1" r="AX56"/>
  <c i="3"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J97"/>
  <c r="J96"/>
  <c r="F96"/>
  <c r="F94"/>
  <c r="E92"/>
  <c r="J55"/>
  <c r="J54"/>
  <c r="F54"/>
  <c r="F52"/>
  <c r="E50"/>
  <c r="J18"/>
  <c r="E18"/>
  <c r="F97"/>
  <c r="J17"/>
  <c r="J12"/>
  <c r="J94"/>
  <c r="E7"/>
  <c r="E48"/>
  <c i="2" r="J37"/>
  <c r="J36"/>
  <c i="1" r="AY55"/>
  <c i="2" r="J35"/>
  <c i="1" r="AX55"/>
  <c i="2" r="BI944"/>
  <c r="BH944"/>
  <c r="BG944"/>
  <c r="BF944"/>
  <c r="T944"/>
  <c r="R944"/>
  <c r="P944"/>
  <c r="BI943"/>
  <c r="BH943"/>
  <c r="BG943"/>
  <c r="BF943"/>
  <c r="T943"/>
  <c r="R943"/>
  <c r="P943"/>
  <c r="BI939"/>
  <c r="BH939"/>
  <c r="BG939"/>
  <c r="BF939"/>
  <c r="T939"/>
  <c r="R939"/>
  <c r="P939"/>
  <c r="BI938"/>
  <c r="BH938"/>
  <c r="BG938"/>
  <c r="BF938"/>
  <c r="T938"/>
  <c r="R938"/>
  <c r="P938"/>
  <c r="BI936"/>
  <c r="BH936"/>
  <c r="BG936"/>
  <c r="BF936"/>
  <c r="T936"/>
  <c r="R936"/>
  <c r="P936"/>
  <c r="BI935"/>
  <c r="BH935"/>
  <c r="BG935"/>
  <c r="BF935"/>
  <c r="T935"/>
  <c r="R935"/>
  <c r="P935"/>
  <c r="BI933"/>
  <c r="BH933"/>
  <c r="BG933"/>
  <c r="BF933"/>
  <c r="T933"/>
  <c r="R933"/>
  <c r="P933"/>
  <c r="BI932"/>
  <c r="BH932"/>
  <c r="BG932"/>
  <c r="BF932"/>
  <c r="T932"/>
  <c r="R932"/>
  <c r="P932"/>
  <c r="BI913"/>
  <c r="BH913"/>
  <c r="BG913"/>
  <c r="BF913"/>
  <c r="T913"/>
  <c r="R913"/>
  <c r="P913"/>
  <c r="BI911"/>
  <c r="BH911"/>
  <c r="BG911"/>
  <c r="BF911"/>
  <c r="T911"/>
  <c r="R911"/>
  <c r="P911"/>
  <c r="BI910"/>
  <c r="BH910"/>
  <c r="BG910"/>
  <c r="BF910"/>
  <c r="T910"/>
  <c r="R910"/>
  <c r="P910"/>
  <c r="BI891"/>
  <c r="BH891"/>
  <c r="BG891"/>
  <c r="BF891"/>
  <c r="T891"/>
  <c r="R891"/>
  <c r="P891"/>
  <c r="BI889"/>
  <c r="BH889"/>
  <c r="BG889"/>
  <c r="BF889"/>
  <c r="T889"/>
  <c r="R889"/>
  <c r="P889"/>
  <c r="BI887"/>
  <c r="BH887"/>
  <c r="BG887"/>
  <c r="BF887"/>
  <c r="T887"/>
  <c r="R887"/>
  <c r="P887"/>
  <c r="BI886"/>
  <c r="BH886"/>
  <c r="BG886"/>
  <c r="BF886"/>
  <c r="T886"/>
  <c r="R886"/>
  <c r="P886"/>
  <c r="BI884"/>
  <c r="BH884"/>
  <c r="BG884"/>
  <c r="BF884"/>
  <c r="T884"/>
  <c r="R884"/>
  <c r="P884"/>
  <c r="BI882"/>
  <c r="BH882"/>
  <c r="BG882"/>
  <c r="BF882"/>
  <c r="T882"/>
  <c r="R882"/>
  <c r="P882"/>
  <c r="BI880"/>
  <c r="BH880"/>
  <c r="BG880"/>
  <c r="BF880"/>
  <c r="T880"/>
  <c r="R880"/>
  <c r="P880"/>
  <c r="BI878"/>
  <c r="BH878"/>
  <c r="BG878"/>
  <c r="BF878"/>
  <c r="T878"/>
  <c r="R878"/>
  <c r="P878"/>
  <c r="BI877"/>
  <c r="BH877"/>
  <c r="BG877"/>
  <c r="BF877"/>
  <c r="T877"/>
  <c r="R877"/>
  <c r="P877"/>
  <c r="BI876"/>
  <c r="BH876"/>
  <c r="BG876"/>
  <c r="BF876"/>
  <c r="T876"/>
  <c r="R876"/>
  <c r="P876"/>
  <c r="BI865"/>
  <c r="BH865"/>
  <c r="BG865"/>
  <c r="BF865"/>
  <c r="T865"/>
  <c r="R865"/>
  <c r="P865"/>
  <c r="BI863"/>
  <c r="BH863"/>
  <c r="BG863"/>
  <c r="BF863"/>
  <c r="T863"/>
  <c r="R863"/>
  <c r="P863"/>
  <c r="BI861"/>
  <c r="BH861"/>
  <c r="BG861"/>
  <c r="BF861"/>
  <c r="T861"/>
  <c r="R861"/>
  <c r="P861"/>
  <c r="BI860"/>
  <c r="BH860"/>
  <c r="BG860"/>
  <c r="BF860"/>
  <c r="T860"/>
  <c r="R860"/>
  <c r="P860"/>
  <c r="BI859"/>
  <c r="BH859"/>
  <c r="BG859"/>
  <c r="BF859"/>
  <c r="T859"/>
  <c r="R859"/>
  <c r="P859"/>
  <c r="BI858"/>
  <c r="BH858"/>
  <c r="BG858"/>
  <c r="BF858"/>
  <c r="T858"/>
  <c r="R858"/>
  <c r="P858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2"/>
  <c r="BH852"/>
  <c r="BG852"/>
  <c r="BF852"/>
  <c r="T852"/>
  <c r="R852"/>
  <c r="P852"/>
  <c r="BI850"/>
  <c r="BH850"/>
  <c r="BG850"/>
  <c r="BF850"/>
  <c r="T850"/>
  <c r="R850"/>
  <c r="P850"/>
  <c r="BI849"/>
  <c r="BH849"/>
  <c r="BG849"/>
  <c r="BF849"/>
  <c r="T849"/>
  <c r="R849"/>
  <c r="P849"/>
  <c r="BI847"/>
  <c r="BH847"/>
  <c r="BG847"/>
  <c r="BF847"/>
  <c r="T847"/>
  <c r="R847"/>
  <c r="P847"/>
  <c r="BI834"/>
  <c r="BH834"/>
  <c r="BG834"/>
  <c r="BF834"/>
  <c r="T834"/>
  <c r="R834"/>
  <c r="P834"/>
  <c r="BI831"/>
  <c r="BH831"/>
  <c r="BG831"/>
  <c r="BF831"/>
  <c r="T831"/>
  <c r="R831"/>
  <c r="P831"/>
  <c r="BI830"/>
  <c r="BH830"/>
  <c r="BG830"/>
  <c r="BF830"/>
  <c r="T830"/>
  <c r="R830"/>
  <c r="P830"/>
  <c r="BI827"/>
  <c r="BH827"/>
  <c r="BG827"/>
  <c r="BF827"/>
  <c r="T827"/>
  <c r="R827"/>
  <c r="P827"/>
  <c r="BI825"/>
  <c r="BH825"/>
  <c r="BG825"/>
  <c r="BF825"/>
  <c r="T825"/>
  <c r="R825"/>
  <c r="P825"/>
  <c r="BI824"/>
  <c r="BH824"/>
  <c r="BG824"/>
  <c r="BF824"/>
  <c r="T824"/>
  <c r="R824"/>
  <c r="P824"/>
  <c r="BI812"/>
  <c r="BH812"/>
  <c r="BG812"/>
  <c r="BF812"/>
  <c r="T812"/>
  <c r="R812"/>
  <c r="P812"/>
  <c r="BI810"/>
  <c r="BH810"/>
  <c r="BG810"/>
  <c r="BF810"/>
  <c r="T810"/>
  <c r="R810"/>
  <c r="P810"/>
  <c r="BI807"/>
  <c r="BH807"/>
  <c r="BG807"/>
  <c r="BF807"/>
  <c r="T807"/>
  <c r="R807"/>
  <c r="P807"/>
  <c r="BI804"/>
  <c r="BH804"/>
  <c r="BG804"/>
  <c r="BF804"/>
  <c r="T804"/>
  <c r="R804"/>
  <c r="P804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6"/>
  <c r="BH796"/>
  <c r="BG796"/>
  <c r="BF796"/>
  <c r="T796"/>
  <c r="R796"/>
  <c r="P796"/>
  <c r="BI795"/>
  <c r="BH795"/>
  <c r="BG795"/>
  <c r="BF795"/>
  <c r="T795"/>
  <c r="R795"/>
  <c r="P795"/>
  <c r="BI794"/>
  <c r="BH794"/>
  <c r="BG794"/>
  <c r="BF794"/>
  <c r="T794"/>
  <c r="R794"/>
  <c r="P794"/>
  <c r="BI793"/>
  <c r="BH793"/>
  <c r="BG793"/>
  <c r="BF793"/>
  <c r="T793"/>
  <c r="R793"/>
  <c r="P793"/>
  <c r="BI792"/>
  <c r="BH792"/>
  <c r="BG792"/>
  <c r="BF792"/>
  <c r="T792"/>
  <c r="R792"/>
  <c r="P792"/>
  <c r="BI790"/>
  <c r="BH790"/>
  <c r="BG790"/>
  <c r="BF790"/>
  <c r="T790"/>
  <c r="R790"/>
  <c r="P790"/>
  <c r="BI789"/>
  <c r="BH789"/>
  <c r="BG789"/>
  <c r="BF789"/>
  <c r="T789"/>
  <c r="R789"/>
  <c r="P789"/>
  <c r="BI787"/>
  <c r="BH787"/>
  <c r="BG787"/>
  <c r="BF787"/>
  <c r="T787"/>
  <c r="R787"/>
  <c r="P787"/>
  <c r="BI785"/>
  <c r="BH785"/>
  <c r="BG785"/>
  <c r="BF785"/>
  <c r="T785"/>
  <c r="R785"/>
  <c r="P785"/>
  <c r="BI783"/>
  <c r="BH783"/>
  <c r="BG783"/>
  <c r="BF783"/>
  <c r="T783"/>
  <c r="R783"/>
  <c r="P783"/>
  <c r="BI781"/>
  <c r="BH781"/>
  <c r="BG781"/>
  <c r="BF781"/>
  <c r="T781"/>
  <c r="R781"/>
  <c r="P781"/>
  <c r="BI779"/>
  <c r="BH779"/>
  <c r="BG779"/>
  <c r="BF779"/>
  <c r="T779"/>
  <c r="R779"/>
  <c r="P779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1"/>
  <c r="BH771"/>
  <c r="BG771"/>
  <c r="BF771"/>
  <c r="T771"/>
  <c r="R771"/>
  <c r="P771"/>
  <c r="BI770"/>
  <c r="BH770"/>
  <c r="BG770"/>
  <c r="BF770"/>
  <c r="T770"/>
  <c r="R770"/>
  <c r="P770"/>
  <c r="BI767"/>
  <c r="BH767"/>
  <c r="BG767"/>
  <c r="BF767"/>
  <c r="T767"/>
  <c r="R767"/>
  <c r="P767"/>
  <c r="BI765"/>
  <c r="BH765"/>
  <c r="BG765"/>
  <c r="BF765"/>
  <c r="T765"/>
  <c r="R765"/>
  <c r="P765"/>
  <c r="BI764"/>
  <c r="BH764"/>
  <c r="BG764"/>
  <c r="BF764"/>
  <c r="T764"/>
  <c r="R764"/>
  <c r="P764"/>
  <c r="BI763"/>
  <c r="BH763"/>
  <c r="BG763"/>
  <c r="BF763"/>
  <c r="T763"/>
  <c r="R763"/>
  <c r="P763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7"/>
  <c r="BH757"/>
  <c r="BG757"/>
  <c r="BF757"/>
  <c r="T757"/>
  <c r="R757"/>
  <c r="P757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3"/>
  <c r="BH753"/>
  <c r="BG753"/>
  <c r="BF753"/>
  <c r="T753"/>
  <c r="R753"/>
  <c r="P753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6"/>
  <c r="BH746"/>
  <c r="BG746"/>
  <c r="BF746"/>
  <c r="T746"/>
  <c r="R746"/>
  <c r="P746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0"/>
  <c r="BH730"/>
  <c r="BG730"/>
  <c r="BF730"/>
  <c r="T730"/>
  <c r="R730"/>
  <c r="P730"/>
  <c r="BI728"/>
  <c r="BH728"/>
  <c r="BG728"/>
  <c r="BF728"/>
  <c r="T728"/>
  <c r="R728"/>
  <c r="P728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3"/>
  <c r="BH713"/>
  <c r="BG713"/>
  <c r="BF713"/>
  <c r="T713"/>
  <c r="R713"/>
  <c r="P713"/>
  <c r="BI712"/>
  <c r="BH712"/>
  <c r="BG712"/>
  <c r="BF712"/>
  <c r="T712"/>
  <c r="R712"/>
  <c r="P712"/>
  <c r="BI711"/>
  <c r="BH711"/>
  <c r="BG711"/>
  <c r="BF711"/>
  <c r="T711"/>
  <c r="R711"/>
  <c r="P711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6"/>
  <c r="BH706"/>
  <c r="BG706"/>
  <c r="BF706"/>
  <c r="T706"/>
  <c r="R706"/>
  <c r="P706"/>
  <c r="BI704"/>
  <c r="BH704"/>
  <c r="BG704"/>
  <c r="BF704"/>
  <c r="T704"/>
  <c r="R704"/>
  <c r="P704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8"/>
  <c r="BH698"/>
  <c r="BG698"/>
  <c r="BF698"/>
  <c r="T698"/>
  <c r="R698"/>
  <c r="P698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1"/>
  <c r="BH691"/>
  <c r="BG691"/>
  <c r="BF691"/>
  <c r="T691"/>
  <c r="R691"/>
  <c r="P691"/>
  <c r="BI687"/>
  <c r="BH687"/>
  <c r="BG687"/>
  <c r="BF687"/>
  <c r="T687"/>
  <c r="R687"/>
  <c r="P687"/>
  <c r="BI671"/>
  <c r="BH671"/>
  <c r="BG671"/>
  <c r="BF671"/>
  <c r="T671"/>
  <c r="R671"/>
  <c r="P671"/>
  <c r="BI649"/>
  <c r="BH649"/>
  <c r="BG649"/>
  <c r="BF649"/>
  <c r="T649"/>
  <c r="R649"/>
  <c r="P649"/>
  <c r="BI639"/>
  <c r="BH639"/>
  <c r="BG639"/>
  <c r="BF639"/>
  <c r="T639"/>
  <c r="R639"/>
  <c r="P639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08"/>
  <c r="BH608"/>
  <c r="BG608"/>
  <c r="BF608"/>
  <c r="T608"/>
  <c r="R608"/>
  <c r="P608"/>
  <c r="BI606"/>
  <c r="BH606"/>
  <c r="BG606"/>
  <c r="BF606"/>
  <c r="T606"/>
  <c r="R606"/>
  <c r="P606"/>
  <c r="BI601"/>
  <c r="BH601"/>
  <c r="BG601"/>
  <c r="BF601"/>
  <c r="T601"/>
  <c r="R601"/>
  <c r="P601"/>
  <c r="BI599"/>
  <c r="BH599"/>
  <c r="BG599"/>
  <c r="BF599"/>
  <c r="T599"/>
  <c r="R599"/>
  <c r="P599"/>
  <c r="BI598"/>
  <c r="BH598"/>
  <c r="BG598"/>
  <c r="BF598"/>
  <c r="T598"/>
  <c r="R598"/>
  <c r="P598"/>
  <c r="BI596"/>
  <c r="BH596"/>
  <c r="BG596"/>
  <c r="BF596"/>
  <c r="T596"/>
  <c r="R596"/>
  <c r="P596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2"/>
  <c r="BH542"/>
  <c r="BG542"/>
  <c r="BF542"/>
  <c r="T542"/>
  <c r="T541"/>
  <c r="R542"/>
  <c r="R541"/>
  <c r="P542"/>
  <c r="P541"/>
  <c r="BI539"/>
  <c r="BH539"/>
  <c r="BG539"/>
  <c r="BF539"/>
  <c r="T539"/>
  <c r="R539"/>
  <c r="P539"/>
  <c r="BI538"/>
  <c r="BH538"/>
  <c r="BG538"/>
  <c r="BF538"/>
  <c r="T538"/>
  <c r="R538"/>
  <c r="P538"/>
  <c r="BI536"/>
  <c r="BH536"/>
  <c r="BG536"/>
  <c r="BF536"/>
  <c r="T536"/>
  <c r="R536"/>
  <c r="P536"/>
  <c r="BI535"/>
  <c r="BH535"/>
  <c r="BG535"/>
  <c r="BF535"/>
  <c r="T535"/>
  <c r="R535"/>
  <c r="P535"/>
  <c r="BI531"/>
  <c r="BH531"/>
  <c r="BG531"/>
  <c r="BF531"/>
  <c r="T531"/>
  <c r="R531"/>
  <c r="P531"/>
  <c r="BI530"/>
  <c r="BH530"/>
  <c r="BG530"/>
  <c r="BF530"/>
  <c r="T530"/>
  <c r="R530"/>
  <c r="P530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0"/>
  <c r="BH510"/>
  <c r="BG510"/>
  <c r="BF510"/>
  <c r="T510"/>
  <c r="R510"/>
  <c r="P510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3"/>
  <c r="BH483"/>
  <c r="BG483"/>
  <c r="BF483"/>
  <c r="T483"/>
  <c r="R483"/>
  <c r="P483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59"/>
  <c r="BH459"/>
  <c r="BG459"/>
  <c r="BF459"/>
  <c r="T459"/>
  <c r="R459"/>
  <c r="P459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31"/>
  <c r="BH431"/>
  <c r="BG431"/>
  <c r="BF431"/>
  <c r="T431"/>
  <c r="R431"/>
  <c r="P431"/>
  <c r="BI428"/>
  <c r="BH428"/>
  <c r="BG428"/>
  <c r="BF428"/>
  <c r="T428"/>
  <c r="R428"/>
  <c r="P428"/>
  <c r="BI427"/>
  <c r="BH427"/>
  <c r="BG427"/>
  <c r="BF427"/>
  <c r="T427"/>
  <c r="R427"/>
  <c r="P427"/>
  <c r="BI424"/>
  <c r="BH424"/>
  <c r="BG424"/>
  <c r="BF424"/>
  <c r="T424"/>
  <c r="R424"/>
  <c r="P424"/>
  <c r="BI422"/>
  <c r="BH422"/>
  <c r="BG422"/>
  <c r="BF422"/>
  <c r="T422"/>
  <c r="R422"/>
  <c r="P422"/>
  <c r="BI421"/>
  <c r="BH421"/>
  <c r="BG421"/>
  <c r="BF421"/>
  <c r="T421"/>
  <c r="R421"/>
  <c r="P421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0"/>
  <c r="BH360"/>
  <c r="BG360"/>
  <c r="BF360"/>
  <c r="T360"/>
  <c r="R360"/>
  <c r="P360"/>
  <c r="BI357"/>
  <c r="BH357"/>
  <c r="BG357"/>
  <c r="BF357"/>
  <c r="T357"/>
  <c r="R357"/>
  <c r="P357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4"/>
  <c r="BH334"/>
  <c r="BG334"/>
  <c r="BF334"/>
  <c r="T334"/>
  <c r="R334"/>
  <c r="P334"/>
  <c r="BI333"/>
  <c r="BH333"/>
  <c r="BG333"/>
  <c r="BF333"/>
  <c r="T333"/>
  <c r="R333"/>
  <c r="P333"/>
  <c r="BI325"/>
  <c r="BH325"/>
  <c r="BG325"/>
  <c r="BF325"/>
  <c r="T325"/>
  <c r="R325"/>
  <c r="P325"/>
  <c r="BI321"/>
  <c r="BH321"/>
  <c r="BG321"/>
  <c r="BF321"/>
  <c r="T321"/>
  <c r="R321"/>
  <c r="P321"/>
  <c r="BI312"/>
  <c r="BH312"/>
  <c r="BG312"/>
  <c r="BF312"/>
  <c r="T312"/>
  <c r="R312"/>
  <c r="P312"/>
  <c r="BI302"/>
  <c r="BH302"/>
  <c r="BG302"/>
  <c r="BF302"/>
  <c r="T302"/>
  <c r="R302"/>
  <c r="P302"/>
  <c r="BI300"/>
  <c r="BH300"/>
  <c r="BG300"/>
  <c r="BF300"/>
  <c r="T300"/>
  <c r="R300"/>
  <c r="P300"/>
  <c r="BI292"/>
  <c r="BH292"/>
  <c r="BG292"/>
  <c r="BF292"/>
  <c r="T292"/>
  <c r="R292"/>
  <c r="P292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6"/>
  <c r="BH246"/>
  <c r="BG246"/>
  <c r="BF246"/>
  <c r="T246"/>
  <c r="R246"/>
  <c r="P246"/>
  <c r="BI242"/>
  <c r="BH242"/>
  <c r="BG242"/>
  <c r="BF242"/>
  <c r="T242"/>
  <c r="R242"/>
  <c r="P242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17"/>
  <c r="BH217"/>
  <c r="BG217"/>
  <c r="BF217"/>
  <c r="T217"/>
  <c r="R217"/>
  <c r="P217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89"/>
  <c r="BH189"/>
  <c r="BG189"/>
  <c r="BF189"/>
  <c r="T189"/>
  <c r="R189"/>
  <c r="P189"/>
  <c r="BI179"/>
  <c r="BH179"/>
  <c r="BG179"/>
  <c r="BF179"/>
  <c r="T179"/>
  <c r="R179"/>
  <c r="P179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1"/>
  <c r="BH121"/>
  <c r="BG121"/>
  <c r="BF121"/>
  <c r="T121"/>
  <c r="R121"/>
  <c r="P121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J105"/>
  <c r="J104"/>
  <c r="F104"/>
  <c r="F102"/>
  <c r="E100"/>
  <c r="J55"/>
  <c r="J54"/>
  <c r="F54"/>
  <c r="F52"/>
  <c r="E50"/>
  <c r="J18"/>
  <c r="E18"/>
  <c r="F105"/>
  <c r="J17"/>
  <c r="J12"/>
  <c r="J52"/>
  <c r="E7"/>
  <c r="E98"/>
  <c i="1" r="L50"/>
  <c r="AM50"/>
  <c r="AM49"/>
  <c r="L49"/>
  <c r="AM47"/>
  <c r="L47"/>
  <c r="L45"/>
  <c r="L44"/>
  <c i="7" r="BK96"/>
  <c r="BK95"/>
  <c r="BK93"/>
  <c i="3" r="BK280"/>
  <c r="BK269"/>
  <c r="BK262"/>
  <c r="BK260"/>
  <c r="J257"/>
  <c r="J253"/>
  <c r="BK251"/>
  <c r="J248"/>
  <c r="BK243"/>
  <c r="BK237"/>
  <c r="J234"/>
  <c r="BK231"/>
  <c r="BK228"/>
  <c r="J225"/>
  <c r="BK223"/>
  <c r="BK220"/>
  <c r="J216"/>
  <c r="J213"/>
  <c r="BK208"/>
  <c r="BK203"/>
  <c r="J198"/>
  <c r="J196"/>
  <c r="BK193"/>
  <c r="J188"/>
  <c r="BK179"/>
  <c r="BK169"/>
  <c r="J165"/>
  <c r="J161"/>
  <c r="J158"/>
  <c i="2" r="BK773"/>
  <c r="BK767"/>
  <c r="BK762"/>
  <c r="J758"/>
  <c r="J755"/>
  <c r="BK752"/>
  <c r="BK749"/>
  <c r="BK743"/>
  <c r="BK737"/>
  <c r="BK727"/>
  <c r="BK722"/>
  <c r="J719"/>
  <c r="BK716"/>
  <c r="J707"/>
  <c r="J704"/>
  <c r="J699"/>
  <c r="J695"/>
  <c r="J691"/>
  <c r="J649"/>
  <c r="J606"/>
  <c r="BK590"/>
  <c r="J575"/>
  <c r="J555"/>
  <c r="J542"/>
  <c r="J536"/>
  <c r="J517"/>
  <c r="J512"/>
  <c r="BK492"/>
  <c r="J484"/>
  <c r="BK478"/>
  <c r="J466"/>
  <c r="J447"/>
  <c r="J417"/>
  <c r="BK403"/>
  <c r="J381"/>
  <c r="J365"/>
  <c i="7" r="J97"/>
  <c r="BK94"/>
  <c r="J91"/>
  <c r="BK88"/>
  <c r="BK85"/>
  <c r="J82"/>
  <c i="5" r="BK82"/>
  <c i="4" r="J82"/>
  <c i="3" r="BK276"/>
  <c r="BK273"/>
  <c r="BK268"/>
  <c r="BK265"/>
  <c r="J259"/>
  <c r="J255"/>
  <c r="BK252"/>
  <c r="J245"/>
  <c r="J240"/>
  <c r="J237"/>
  <c r="BK232"/>
  <c r="J229"/>
  <c r="J220"/>
  <c r="BK218"/>
  <c r="J214"/>
  <c r="J211"/>
  <c r="BK201"/>
  <c r="BK195"/>
  <c r="BK191"/>
  <c r="J187"/>
  <c r="BK184"/>
  <c r="J179"/>
  <c r="BK173"/>
  <c r="BK167"/>
  <c r="BK166"/>
  <c r="J162"/>
  <c r="J159"/>
  <c r="J154"/>
  <c r="BK150"/>
  <c r="J148"/>
  <c r="J145"/>
  <c r="J141"/>
  <c r="BK138"/>
  <c r="BK135"/>
  <c r="BK132"/>
  <c r="BK130"/>
  <c r="BK127"/>
  <c r="J124"/>
  <c r="BK119"/>
  <c r="BK116"/>
  <c r="J114"/>
  <c r="BK112"/>
  <c r="J108"/>
  <c r="J105"/>
  <c i="2" r="BK943"/>
  <c r="BK936"/>
  <c r="J935"/>
  <c r="J913"/>
  <c r="BK910"/>
  <c r="J886"/>
  <c r="BK880"/>
  <c r="BK863"/>
  <c r="BK859"/>
  <c r="J853"/>
  <c r="BK849"/>
  <c r="BK827"/>
  <c r="J807"/>
  <c r="BK796"/>
  <c r="BK793"/>
  <c r="J787"/>
  <c r="BK779"/>
  <c r="BK337"/>
  <c r="J325"/>
  <c r="BK286"/>
  <c r="BK276"/>
  <c r="J266"/>
  <c r="J257"/>
  <c r="J251"/>
  <c r="J236"/>
  <c r="BK197"/>
  <c r="BK172"/>
  <c r="J155"/>
  <c r="J145"/>
  <c r="J136"/>
  <c r="BK134"/>
  <c r="J128"/>
  <c r="J118"/>
  <c r="J112"/>
  <c i="7" r="J90"/>
  <c r="BK87"/>
  <c r="BK84"/>
  <c r="BK82"/>
  <c i="4" r="BK84"/>
  <c i="3" r="BK279"/>
  <c r="BK275"/>
  <c r="BK271"/>
  <c r="J267"/>
  <c r="BK263"/>
  <c r="BK259"/>
  <c r="BK254"/>
  <c r="J251"/>
  <c r="BK248"/>
  <c r="J244"/>
  <c r="J241"/>
  <c r="BK238"/>
  <c r="BK230"/>
  <c r="J226"/>
  <c r="BK224"/>
  <c r="J218"/>
  <c r="BK211"/>
  <c r="J208"/>
  <c r="J203"/>
  <c r="BK199"/>
  <c r="J193"/>
  <c r="J191"/>
  <c r="BK186"/>
  <c r="J182"/>
  <c r="BK177"/>
  <c r="BK172"/>
  <c r="BK168"/>
  <c r="J157"/>
  <c r="BK154"/>
  <c r="J150"/>
  <c r="BK147"/>
  <c r="BK145"/>
  <c r="BK141"/>
  <c r="BK139"/>
  <c r="J136"/>
  <c r="J132"/>
  <c r="J129"/>
  <c r="J127"/>
  <c r="BK124"/>
  <c r="J119"/>
  <c r="J115"/>
  <c r="J112"/>
  <c r="J109"/>
  <c r="J106"/>
  <c i="2" r="BK944"/>
  <c r="BK939"/>
  <c r="J933"/>
  <c r="BK891"/>
  <c r="J880"/>
  <c r="BK877"/>
  <c r="BK860"/>
  <c r="BK831"/>
  <c r="J797"/>
  <c r="J779"/>
  <c r="BK770"/>
  <c r="J760"/>
  <c r="BK754"/>
  <c r="J750"/>
  <c r="J743"/>
  <c r="J735"/>
  <c r="BK723"/>
  <c r="BK720"/>
  <c r="BK718"/>
  <c r="BK712"/>
  <c r="BK703"/>
  <c r="J696"/>
  <c r="J693"/>
  <c r="J632"/>
  <c r="J626"/>
  <c r="J624"/>
  <c r="J621"/>
  <c r="J616"/>
  <c r="BK606"/>
  <c r="BK598"/>
  <c r="BK584"/>
  <c r="J577"/>
  <c r="J569"/>
  <c r="J561"/>
  <c r="J549"/>
  <c r="J539"/>
  <c r="J535"/>
  <c r="J523"/>
  <c r="J514"/>
  <c r="J492"/>
  <c r="BK486"/>
  <c r="BK481"/>
  <c r="J478"/>
  <c r="BK445"/>
  <c r="J428"/>
  <c r="J422"/>
  <c r="BK409"/>
  <c r="BK395"/>
  <c r="J384"/>
  <c r="J371"/>
  <c r="J344"/>
  <c r="J337"/>
  <c r="BK302"/>
  <c r="J282"/>
  <c r="BK272"/>
  <c r="BK261"/>
  <c r="J255"/>
  <c r="J246"/>
  <c r="BK232"/>
  <c r="J189"/>
  <c r="J169"/>
  <c r="BK153"/>
  <c r="J147"/>
  <c r="BK137"/>
  <c r="J132"/>
  <c r="BK116"/>
  <c i="7" r="F35"/>
  <c i="2" r="J795"/>
  <c r="J790"/>
  <c r="J783"/>
  <c r="J773"/>
  <c r="J764"/>
  <c r="BK756"/>
  <c r="BK741"/>
  <c r="BK735"/>
  <c r="BK725"/>
  <c r="BK715"/>
  <c r="J709"/>
  <c r="J701"/>
  <c r="J639"/>
  <c r="BK620"/>
  <c r="BK616"/>
  <c r="J601"/>
  <c r="BK586"/>
  <c r="BK575"/>
  <c r="BK569"/>
  <c r="BK561"/>
  <c r="J545"/>
  <c r="BK525"/>
  <c r="BK519"/>
  <c r="BK510"/>
  <c r="J486"/>
  <c r="J477"/>
  <c r="BK449"/>
  <c r="BK428"/>
  <c r="BK417"/>
  <c r="J412"/>
  <c r="J395"/>
  <c r="BK384"/>
  <c r="BK368"/>
  <c r="J357"/>
  <c r="BK347"/>
  <c r="BK334"/>
  <c r="J302"/>
  <c r="J259"/>
  <c r="J256"/>
  <c r="J198"/>
  <c r="BK155"/>
  <c r="BK145"/>
  <c r="J134"/>
  <c r="BK118"/>
  <c r="J114"/>
  <c r="BK111"/>
  <c i="6" r="F36"/>
  <c i="1" r="BC59"/>
  <c i="5" r="F35"/>
  <c i="1" r="BB58"/>
  <c i="5" r="J34"/>
  <c i="1" r="AW58"/>
  <c i="7" r="BK97"/>
  <c r="J94"/>
  <c r="J92"/>
  <c i="3" r="J280"/>
  <c r="J268"/>
  <c r="BK261"/>
  <c r="J258"/>
  <c r="J256"/>
  <c r="J249"/>
  <c r="BK244"/>
  <c r="J239"/>
  <c r="J236"/>
  <c r="J232"/>
  <c r="BK229"/>
  <c r="BK226"/>
  <c r="J224"/>
  <c r="J222"/>
  <c r="J217"/>
  <c r="BK214"/>
  <c r="J209"/>
  <c r="J207"/>
  <c r="J199"/>
  <c r="J197"/>
  <c r="BK194"/>
  <c r="J189"/>
  <c r="J180"/>
  <c r="J167"/>
  <c r="J163"/>
  <c r="J160"/>
  <c r="BK156"/>
  <c i="2" r="BK771"/>
  <c r="BK763"/>
  <c r="J757"/>
  <c r="J754"/>
  <c r="BK751"/>
  <c r="J745"/>
  <c r="J730"/>
  <c r="J725"/>
  <c r="J721"/>
  <c r="BK717"/>
  <c r="J708"/>
  <c r="J703"/>
  <c r="BK696"/>
  <c r="BK693"/>
  <c r="J671"/>
  <c r="J628"/>
  <c r="J599"/>
  <c r="J579"/>
  <c r="J567"/>
  <c r="BK545"/>
  <c r="BK538"/>
  <c r="BK523"/>
  <c r="J513"/>
  <c r="BK488"/>
  <c r="BK479"/>
  <c r="BK467"/>
  <c r="BK459"/>
  <c r="BK427"/>
  <c r="BK414"/>
  <c r="BK398"/>
  <c r="J368"/>
  <c r="J350"/>
  <c i="7" r="J96"/>
  <c r="BK92"/>
  <c r="J89"/>
  <c r="J86"/>
  <c r="BK83"/>
  <c i="4" r="J84"/>
  <c i="3" r="J279"/>
  <c r="J275"/>
  <c r="BK270"/>
  <c r="BK266"/>
  <c r="J262"/>
  <c r="BK256"/>
  <c r="BK246"/>
  <c r="BK241"/>
  <c r="BK236"/>
  <c r="J231"/>
  <c r="J227"/>
  <c r="BK219"/>
  <c r="BK216"/>
  <c r="BK213"/>
  <c r="J210"/>
  <c r="BK200"/>
  <c r="J194"/>
  <c r="J190"/>
  <c r="BK185"/>
  <c r="BK180"/>
  <c r="J177"/>
  <c r="J172"/>
  <c r="BK163"/>
  <c r="BK160"/>
  <c r="BK157"/>
  <c r="BK151"/>
  <c r="J147"/>
  <c r="BK143"/>
  <c r="BK140"/>
  <c r="BK136"/>
  <c r="J134"/>
  <c r="BK131"/>
  <c r="BK128"/>
  <c r="BK125"/>
  <c r="J120"/>
  <c r="J117"/>
  <c r="BK115"/>
  <c r="BK109"/>
  <c r="BK106"/>
  <c i="2" r="J944"/>
  <c r="BK938"/>
  <c r="BK932"/>
  <c r="J911"/>
  <c r="BK889"/>
  <c r="BK882"/>
  <c r="J876"/>
  <c r="J857"/>
  <c r="BK852"/>
  <c r="BK847"/>
  <c r="J812"/>
  <c r="BK801"/>
  <c r="BK795"/>
  <c r="BK785"/>
  <c r="BK777"/>
  <c r="J334"/>
  <c r="J292"/>
  <c r="BK282"/>
  <c r="BK269"/>
  <c r="J258"/>
  <c r="J247"/>
  <c r="J232"/>
  <c r="BK201"/>
  <c r="BK169"/>
  <c r="BK151"/>
  <c r="J139"/>
  <c r="BK133"/>
  <c r="J121"/>
  <c r="BK114"/>
  <c i="7" r="BK91"/>
  <c r="J88"/>
  <c r="J85"/>
  <c i="6" r="BK84"/>
  <c i="4" r="J83"/>
  <c i="3" r="J278"/>
  <c r="BK274"/>
  <c r="J270"/>
  <c r="J266"/>
  <c r="J261"/>
  <c r="BK255"/>
  <c r="J252"/>
  <c r="BK249"/>
  <c r="BK245"/>
  <c r="BK242"/>
  <c r="BK239"/>
  <c r="BK234"/>
  <c r="BK227"/>
  <c r="J219"/>
  <c r="J212"/>
  <c r="BK209"/>
  <c r="BK204"/>
  <c r="J200"/>
  <c r="J195"/>
  <c r="BK188"/>
  <c r="J185"/>
  <c r="BK181"/>
  <c r="J174"/>
  <c r="J169"/>
  <c r="BK164"/>
  <c r="J152"/>
  <c r="J149"/>
  <c r="J146"/>
  <c r="J140"/>
  <c r="J138"/>
  <c r="BK133"/>
  <c r="J130"/>
  <c r="BK126"/>
  <c r="BK123"/>
  <c r="J122"/>
  <c r="BK117"/>
  <c r="J113"/>
  <c r="BK108"/>
  <c r="BK105"/>
  <c i="2" r="J943"/>
  <c r="J936"/>
  <c r="BK913"/>
  <c r="BK887"/>
  <c r="J865"/>
  <c r="BK858"/>
  <c r="BK830"/>
  <c r="BK825"/>
  <c r="BK824"/>
  <c r="BK799"/>
  <c r="BK792"/>
  <c r="J781"/>
  <c r="J771"/>
  <c r="J762"/>
  <c r="BK758"/>
  <c r="J752"/>
  <c r="J748"/>
  <c r="J746"/>
  <c r="J728"/>
  <c r="BK721"/>
  <c r="BK719"/>
  <c r="J713"/>
  <c r="BK709"/>
  <c r="BK704"/>
  <c r="BK698"/>
  <c r="J694"/>
  <c r="BK649"/>
  <c r="J630"/>
  <c r="BK624"/>
  <c r="J622"/>
  <c r="BK619"/>
  <c r="BK614"/>
  <c r="BK601"/>
  <c r="BK596"/>
  <c r="J586"/>
  <c r="BK579"/>
  <c r="J573"/>
  <c r="BK563"/>
  <c r="J557"/>
  <c r="J547"/>
  <c r="J538"/>
  <c r="J531"/>
  <c r="J525"/>
  <c r="J520"/>
  <c r="BK513"/>
  <c r="J491"/>
  <c r="BK484"/>
  <c r="J480"/>
  <c r="J467"/>
  <c r="J449"/>
  <c r="BK431"/>
  <c r="BK424"/>
  <c r="J415"/>
  <c r="J403"/>
  <c r="BK392"/>
  <c r="J378"/>
  <c r="BK360"/>
  <c r="J347"/>
  <c r="BK325"/>
  <c r="BK312"/>
  <c r="J286"/>
  <c r="J276"/>
  <c r="J269"/>
  <c r="BK259"/>
  <c r="BK251"/>
  <c r="BK242"/>
  <c r="BK233"/>
  <c r="BK198"/>
  <c r="J179"/>
  <c r="BK166"/>
  <c r="J151"/>
  <c r="BK143"/>
  <c r="BK139"/>
  <c r="J135"/>
  <c r="BK128"/>
  <c r="BK112"/>
  <c r="BK886"/>
  <c r="J882"/>
  <c r="BK876"/>
  <c r="J863"/>
  <c r="J859"/>
  <c r="BK857"/>
  <c r="J852"/>
  <c r="J849"/>
  <c r="J834"/>
  <c r="J830"/>
  <c r="J824"/>
  <c r="J810"/>
  <c r="BK804"/>
  <c r="J796"/>
  <c r="J793"/>
  <c r="BK787"/>
  <c r="BK781"/>
  <c r="J770"/>
  <c r="BK765"/>
  <c r="BK757"/>
  <c r="J751"/>
  <c r="BK746"/>
  <c r="J737"/>
  <c r="J727"/>
  <c r="J716"/>
  <c r="J712"/>
  <c r="BK707"/>
  <c r="BK691"/>
  <c r="BK621"/>
  <c r="J619"/>
  <c r="BK608"/>
  <c r="J590"/>
  <c r="J584"/>
  <c r="J576"/>
  <c r="J571"/>
  <c r="BK565"/>
  <c r="BK557"/>
  <c r="BK547"/>
  <c r="J530"/>
  <c r="BK520"/>
  <c r="J515"/>
  <c r="BK491"/>
  <c r="BK483"/>
  <c r="J481"/>
  <c r="J459"/>
  <c r="J445"/>
  <c r="J424"/>
  <c r="BK415"/>
  <c r="J409"/>
  <c r="J398"/>
  <c r="J387"/>
  <c r="BK374"/>
  <c r="J360"/>
  <c r="BK352"/>
  <c r="BK344"/>
  <c r="BK321"/>
  <c r="J312"/>
  <c r="BK278"/>
  <c r="BK258"/>
  <c r="J242"/>
  <c r="BK189"/>
  <c r="J153"/>
  <c r="J141"/>
  <c r="J133"/>
  <c r="BK121"/>
  <c r="J116"/>
  <c i="6" r="F35"/>
  <c i="1" r="BB59"/>
  <c i="6" r="J34"/>
  <c i="1" r="AW59"/>
  <c i="6" r="F37"/>
  <c i="1" r="BD59"/>
  <c i="3" r="BK190"/>
  <c r="BK182"/>
  <c r="J170"/>
  <c r="J166"/>
  <c r="BK162"/>
  <c r="BK159"/>
  <c i="2" r="J775"/>
  <c r="BK764"/>
  <c r="BK760"/>
  <c r="J756"/>
  <c r="BK753"/>
  <c r="BK750"/>
  <c r="BK748"/>
  <c r="J741"/>
  <c r="BK728"/>
  <c r="J723"/>
  <c r="J720"/>
  <c r="J715"/>
  <c r="BK706"/>
  <c r="BK701"/>
  <c r="J698"/>
  <c r="BK694"/>
  <c r="J687"/>
  <c r="BK632"/>
  <c r="BK626"/>
  <c r="J598"/>
  <c r="BK577"/>
  <c r="BK571"/>
  <c r="J563"/>
  <c r="BK539"/>
  <c r="BK535"/>
  <c r="BK515"/>
  <c r="J510"/>
  <c r="BK490"/>
  <c r="BK480"/>
  <c r="BK477"/>
  <c r="BK465"/>
  <c r="J431"/>
  <c r="BK421"/>
  <c r="BK412"/>
  <c r="BK371"/>
  <c r="J352"/>
  <c r="BK339"/>
  <c i="7" r="J95"/>
  <c r="J93"/>
  <c r="BK90"/>
  <c r="J87"/>
  <c r="J84"/>
  <c i="6" r="J84"/>
  <c i="4" r="BK83"/>
  <c i="3" r="BK278"/>
  <c r="J274"/>
  <c r="J271"/>
  <c r="BK267"/>
  <c r="J263"/>
  <c r="BK258"/>
  <c r="J254"/>
  <c r="J250"/>
  <c r="J242"/>
  <c r="J238"/>
  <c r="J235"/>
  <c r="J230"/>
  <c r="J223"/>
  <c r="BK217"/>
  <c r="BK215"/>
  <c r="BK212"/>
  <c r="J204"/>
  <c r="BK196"/>
  <c r="J192"/>
  <c r="BK189"/>
  <c r="J186"/>
  <c r="J181"/>
  <c r="J178"/>
  <c r="BK174"/>
  <c r="J168"/>
  <c r="J164"/>
  <c r="BK161"/>
  <c r="BK158"/>
  <c r="BK152"/>
  <c r="BK149"/>
  <c r="BK146"/>
  <c r="BK142"/>
  <c r="J139"/>
  <c r="BK137"/>
  <c r="BK134"/>
  <c r="J133"/>
  <c r="BK129"/>
  <c r="J126"/>
  <c r="BK122"/>
  <c r="BK118"/>
  <c r="J116"/>
  <c r="BK113"/>
  <c r="BK110"/>
  <c r="J107"/>
  <c r="J104"/>
  <c i="2" r="J939"/>
  <c r="BK935"/>
  <c r="BK933"/>
  <c r="BK911"/>
  <c r="J891"/>
  <c r="BK884"/>
  <c r="J877"/>
  <c r="J861"/>
  <c r="BK855"/>
  <c r="BK850"/>
  <c r="BK834"/>
  <c r="BK810"/>
  <c r="J799"/>
  <c r="J794"/>
  <c r="J789"/>
  <c r="BK783"/>
  <c r="J338"/>
  <c r="J333"/>
  <c r="BK300"/>
  <c r="J278"/>
  <c r="J272"/>
  <c r="J261"/>
  <c r="BK255"/>
  <c r="BK246"/>
  <c r="J233"/>
  <c r="BK217"/>
  <c r="BK179"/>
  <c r="BK163"/>
  <c r="J149"/>
  <c r="J143"/>
  <c r="BK135"/>
  <c r="BK131"/>
  <c r="BK117"/>
  <c r="J111"/>
  <c i="7" r="BK89"/>
  <c r="BK86"/>
  <c r="J83"/>
  <c i="5" r="J82"/>
  <c i="4" r="BK82"/>
  <c i="3" r="J276"/>
  <c r="J273"/>
  <c r="J269"/>
  <c r="J265"/>
  <c r="J260"/>
  <c r="BK257"/>
  <c r="BK253"/>
  <c r="BK250"/>
  <c r="J246"/>
  <c r="J243"/>
  <c r="BK240"/>
  <c r="BK235"/>
  <c r="J228"/>
  <c r="BK225"/>
  <c r="BK222"/>
  <c r="J215"/>
  <c r="BK210"/>
  <c r="BK207"/>
  <c r="J201"/>
  <c r="BK198"/>
  <c r="BK197"/>
  <c r="BK192"/>
  <c r="BK187"/>
  <c r="J184"/>
  <c r="BK178"/>
  <c r="J173"/>
  <c r="BK170"/>
  <c r="BK165"/>
  <c r="J156"/>
  <c r="J151"/>
  <c r="BK148"/>
  <c r="J143"/>
  <c r="J142"/>
  <c r="J137"/>
  <c r="J135"/>
  <c r="J131"/>
  <c r="J128"/>
  <c r="J125"/>
  <c r="J123"/>
  <c r="BK120"/>
  <c r="J118"/>
  <c r="BK114"/>
  <c r="J110"/>
  <c r="BK107"/>
  <c r="BK104"/>
  <c i="2" r="J938"/>
  <c r="J932"/>
  <c r="J910"/>
  <c r="J889"/>
  <c r="J878"/>
  <c r="BK861"/>
  <c r="J855"/>
  <c r="J827"/>
  <c r="J804"/>
  <c r="J801"/>
  <c r="BK790"/>
  <c r="BK789"/>
  <c r="J777"/>
  <c r="J765"/>
  <c r="J753"/>
  <c r="J749"/>
  <c r="BK747"/>
  <c r="BK745"/>
  <c r="BK739"/>
  <c r="J722"/>
  <c r="J717"/>
  <c r="BK711"/>
  <c r="BK708"/>
  <c r="BK699"/>
  <c r="BK695"/>
  <c r="BK687"/>
  <c r="BK639"/>
  <c r="BK628"/>
  <c r="BK622"/>
  <c r="J620"/>
  <c r="BK618"/>
  <c r="J608"/>
  <c r="BK599"/>
  <c r="BK588"/>
  <c r="BK581"/>
  <c r="BK576"/>
  <c r="J565"/>
  <c r="J559"/>
  <c r="BK555"/>
  <c r="BK542"/>
  <c r="BK536"/>
  <c r="BK530"/>
  <c r="BK521"/>
  <c r="J519"/>
  <c r="BK512"/>
  <c r="J490"/>
  <c r="J483"/>
  <c r="J479"/>
  <c r="BK466"/>
  <c r="J444"/>
  <c r="J427"/>
  <c r="J421"/>
  <c r="J401"/>
  <c r="BK387"/>
  <c r="BK381"/>
  <c r="J374"/>
  <c r="BK357"/>
  <c r="J339"/>
  <c r="J321"/>
  <c r="J300"/>
  <c r="BK274"/>
  <c r="BK266"/>
  <c r="BK256"/>
  <c r="BK247"/>
  <c r="BK236"/>
  <c r="J201"/>
  <c r="J197"/>
  <c r="J172"/>
  <c r="J163"/>
  <c r="BK149"/>
  <c r="BK141"/>
  <c r="BK136"/>
  <c r="J131"/>
  <c r="J113"/>
  <c r="J887"/>
  <c r="J884"/>
  <c r="BK878"/>
  <c r="BK865"/>
  <c r="J860"/>
  <c r="J858"/>
  <c r="BK853"/>
  <c r="J850"/>
  <c r="J847"/>
  <c r="J831"/>
  <c r="J825"/>
  <c r="BK812"/>
  <c r="BK807"/>
  <c r="BK797"/>
  <c r="BK794"/>
  <c r="J792"/>
  <c r="J785"/>
  <c r="BK775"/>
  <c r="J767"/>
  <c r="J763"/>
  <c r="BK755"/>
  <c r="J747"/>
  <c r="J739"/>
  <c r="BK730"/>
  <c r="J718"/>
  <c r="BK713"/>
  <c r="J711"/>
  <c r="J706"/>
  <c r="BK671"/>
  <c r="BK630"/>
  <c r="J618"/>
  <c r="J614"/>
  <c r="J596"/>
  <c r="J588"/>
  <c r="J581"/>
  <c r="BK573"/>
  <c r="BK567"/>
  <c r="BK559"/>
  <c r="BK549"/>
  <c r="BK531"/>
  <c r="J521"/>
  <c r="BK517"/>
  <c r="BK514"/>
  <c r="J488"/>
  <c r="J465"/>
  <c r="BK447"/>
  <c r="BK444"/>
  <c r="BK422"/>
  <c r="J414"/>
  <c r="BK401"/>
  <c r="J392"/>
  <c r="BK378"/>
  <c r="BK365"/>
  <c r="BK350"/>
  <c r="BK338"/>
  <c r="BK333"/>
  <c r="BK292"/>
  <c r="J274"/>
  <c r="BK257"/>
  <c r="J217"/>
  <c r="J166"/>
  <c r="BK147"/>
  <c r="J137"/>
  <c r="BK132"/>
  <c r="J117"/>
  <c r="BK113"/>
  <c i="1" r="AS54"/>
  <c i="5" r="F37"/>
  <c i="1" r="BD58"/>
  <c i="5" r="F36"/>
  <c i="1" r="BC58"/>
  <c i="2" l="1" r="P110"/>
  <c r="T110"/>
  <c r="T165"/>
  <c r="BK311"/>
  <c r="J311"/>
  <c r="J64"/>
  <c r="T311"/>
  <c r="P426"/>
  <c r="R426"/>
  <c r="T430"/>
  <c r="P482"/>
  <c r="R110"/>
  <c r="P165"/>
  <c r="BK250"/>
  <c r="J250"/>
  <c r="J63"/>
  <c r="R250"/>
  <c r="R311"/>
  <c r="BK426"/>
  <c r="J426"/>
  <c r="J65"/>
  <c r="T426"/>
  <c r="R430"/>
  <c r="BK485"/>
  <c r="J485"/>
  <c r="J68"/>
  <c r="R485"/>
  <c r="BK534"/>
  <c r="J534"/>
  <c r="J69"/>
  <c r="R534"/>
  <c r="BK544"/>
  <c r="R544"/>
  <c r="BK566"/>
  <c r="J566"/>
  <c r="J73"/>
  <c r="P566"/>
  <c r="T566"/>
  <c r="P580"/>
  <c r="T580"/>
  <c r="R607"/>
  <c r="BK617"/>
  <c r="J617"/>
  <c r="J76"/>
  <c r="R617"/>
  <c r="T617"/>
  <c r="P631"/>
  <c r="T631"/>
  <c r="P697"/>
  <c r="T697"/>
  <c r="P724"/>
  <c r="T724"/>
  <c r="BK772"/>
  <c r="J772"/>
  <c r="J80"/>
  <c r="P772"/>
  <c r="R772"/>
  <c r="T772"/>
  <c r="BK811"/>
  <c r="J811"/>
  <c r="J81"/>
  <c r="P811"/>
  <c r="R811"/>
  <c r="T811"/>
  <c r="BK854"/>
  <c r="J854"/>
  <c r="J82"/>
  <c r="P854"/>
  <c r="R854"/>
  <c r="BK864"/>
  <c r="J864"/>
  <c r="J83"/>
  <c r="R864"/>
  <c r="BK885"/>
  <c r="J885"/>
  <c r="J84"/>
  <c r="R885"/>
  <c r="T885"/>
  <c r="P890"/>
  <c r="T890"/>
  <c r="P912"/>
  <c r="T912"/>
  <c r="BK942"/>
  <c r="J942"/>
  <c r="J88"/>
  <c r="P942"/>
  <c r="P941"/>
  <c r="R942"/>
  <c r="R941"/>
  <c i="3" r="BK103"/>
  <c r="J103"/>
  <c r="J62"/>
  <c r="P103"/>
  <c r="R103"/>
  <c r="BK111"/>
  <c r="J111"/>
  <c r="J63"/>
  <c r="R111"/>
  <c r="BK121"/>
  <c r="J121"/>
  <c r="J64"/>
  <c r="R121"/>
  <c r="BK144"/>
  <c r="J144"/>
  <c r="J65"/>
  <c r="T144"/>
  <c r="BK155"/>
  <c r="J155"/>
  <c r="J67"/>
  <c r="R155"/>
  <c r="BK171"/>
  <c r="J171"/>
  <c r="J68"/>
  <c r="R171"/>
  <c r="BK176"/>
  <c r="J176"/>
  <c r="J70"/>
  <c r="P176"/>
  <c r="T176"/>
  <c r="P183"/>
  <c r="T183"/>
  <c r="P202"/>
  <c r="T202"/>
  <c r="P206"/>
  <c r="T206"/>
  <c r="P221"/>
  <c r="T221"/>
  <c r="P233"/>
  <c r="T233"/>
  <c r="P247"/>
  <c r="T247"/>
  <c r="P264"/>
  <c r="T264"/>
  <c r="R272"/>
  <c r="BK277"/>
  <c r="J277"/>
  <c r="J80"/>
  <c r="T277"/>
  <c i="4" r="BK81"/>
  <c r="J81"/>
  <c r="J60"/>
  <c r="R81"/>
  <c r="R80"/>
  <c i="7" r="P81"/>
  <c r="P80"/>
  <c i="1" r="AU60"/>
  <c i="2" r="BK110"/>
  <c r="J110"/>
  <c r="J61"/>
  <c r="BK165"/>
  <c r="J165"/>
  <c r="J62"/>
  <c r="R165"/>
  <c r="P250"/>
  <c r="T250"/>
  <c r="P311"/>
  <c r="BK430"/>
  <c r="J430"/>
  <c r="J66"/>
  <c r="P430"/>
  <c r="BK482"/>
  <c r="J482"/>
  <c r="J67"/>
  <c r="R482"/>
  <c r="T482"/>
  <c r="P485"/>
  <c r="T485"/>
  <c r="P534"/>
  <c r="T534"/>
  <c r="P544"/>
  <c r="T544"/>
  <c r="R566"/>
  <c r="BK580"/>
  <c r="J580"/>
  <c r="J74"/>
  <c r="R580"/>
  <c r="BK607"/>
  <c r="J607"/>
  <c r="J75"/>
  <c r="P607"/>
  <c r="T607"/>
  <c r="P617"/>
  <c r="BK631"/>
  <c r="J631"/>
  <c r="J77"/>
  <c r="R631"/>
  <c r="BK697"/>
  <c r="J697"/>
  <c r="J78"/>
  <c r="R697"/>
  <c r="BK724"/>
  <c r="J724"/>
  <c r="J79"/>
  <c r="R724"/>
  <c r="T854"/>
  <c r="P864"/>
  <c r="T864"/>
  <c r="P885"/>
  <c r="BK890"/>
  <c r="J890"/>
  <c r="J85"/>
  <c r="R890"/>
  <c r="BK912"/>
  <c r="J912"/>
  <c r="J86"/>
  <c r="R912"/>
  <c r="T942"/>
  <c r="T941"/>
  <c i="3" r="T103"/>
  <c r="P111"/>
  <c r="T111"/>
  <c r="P121"/>
  <c r="T121"/>
  <c r="P144"/>
  <c r="R144"/>
  <c r="P155"/>
  <c r="T155"/>
  <c r="P171"/>
  <c r="T171"/>
  <c r="R176"/>
  <c r="BK183"/>
  <c r="J183"/>
  <c r="J71"/>
  <c r="R183"/>
  <c r="BK202"/>
  <c r="J202"/>
  <c r="J72"/>
  <c r="R202"/>
  <c r="BK206"/>
  <c r="J206"/>
  <c r="J74"/>
  <c r="R206"/>
  <c r="BK221"/>
  <c r="J221"/>
  <c r="J75"/>
  <c r="R221"/>
  <c r="BK233"/>
  <c r="J233"/>
  <c r="J76"/>
  <c r="R233"/>
  <c r="BK247"/>
  <c r="J247"/>
  <c r="J77"/>
  <c r="R247"/>
  <c r="BK264"/>
  <c r="J264"/>
  <c r="J78"/>
  <c r="R264"/>
  <c r="BK272"/>
  <c r="J272"/>
  <c r="J79"/>
  <c r="P272"/>
  <c r="T272"/>
  <c r="P277"/>
  <c r="R277"/>
  <c i="4" r="P81"/>
  <c r="P80"/>
  <c i="1" r="AU57"/>
  <c i="4" r="T81"/>
  <c r="T80"/>
  <c i="7" r="R81"/>
  <c r="R80"/>
  <c r="BK81"/>
  <c r="J81"/>
  <c r="J60"/>
  <c r="T81"/>
  <c r="T80"/>
  <c i="2" r="BE112"/>
  <c r="BE169"/>
  <c r="BE201"/>
  <c r="BE233"/>
  <c r="BE261"/>
  <c r="BE282"/>
  <c r="BE302"/>
  <c r="BE325"/>
  <c r="BE337"/>
  <c r="BE347"/>
  <c r="BE350"/>
  <c r="BE360"/>
  <c r="BE365"/>
  <c r="BE381"/>
  <c r="BE384"/>
  <c r="BE387"/>
  <c r="BE395"/>
  <c r="BE398"/>
  <c r="BE401"/>
  <c r="BE409"/>
  <c r="BE412"/>
  <c r="BE414"/>
  <c r="BE417"/>
  <c r="BE421"/>
  <c r="BE431"/>
  <c r="BE445"/>
  <c r="BE459"/>
  <c r="BE467"/>
  <c r="BE478"/>
  <c r="BE480"/>
  <c r="BE483"/>
  <c r="BE486"/>
  <c r="BE490"/>
  <c r="BE513"/>
  <c r="BE515"/>
  <c r="BE517"/>
  <c r="BE523"/>
  <c r="BE539"/>
  <c r="BE542"/>
  <c r="BE545"/>
  <c r="BE547"/>
  <c r="BE563"/>
  <c r="BE573"/>
  <c r="BE575"/>
  <c r="BE579"/>
  <c r="BE581"/>
  <c r="BE584"/>
  <c r="BE588"/>
  <c r="BE599"/>
  <c r="BE614"/>
  <c r="BE616"/>
  <c r="BE618"/>
  <c r="BE622"/>
  <c r="BE696"/>
  <c r="BE703"/>
  <c r="BE704"/>
  <c r="BE708"/>
  <c r="BE709"/>
  <c r="BE718"/>
  <c r="BE719"/>
  <c r="BE720"/>
  <c r="BE721"/>
  <c r="BE722"/>
  <c r="BE743"/>
  <c r="BE758"/>
  <c r="BE760"/>
  <c r="BE779"/>
  <c r="BE781"/>
  <c r="BE783"/>
  <c r="BE789"/>
  <c r="BE790"/>
  <c r="BE793"/>
  <c r="BE796"/>
  <c r="BE801"/>
  <c r="BE804"/>
  <c r="BE812"/>
  <c r="BE824"/>
  <c r="BE825"/>
  <c r="BE827"/>
  <c r="BE830"/>
  <c r="BE849"/>
  <c r="BE855"/>
  <c r="BE858"/>
  <c r="BE859"/>
  <c r="BE863"/>
  <c r="BE865"/>
  <c r="BE877"/>
  <c r="F55"/>
  <c r="J102"/>
  <c r="BE114"/>
  <c r="BE131"/>
  <c r="BE134"/>
  <c r="BE135"/>
  <c r="BE136"/>
  <c r="BE139"/>
  <c r="BE141"/>
  <c r="BE145"/>
  <c r="BE149"/>
  <c r="BE151"/>
  <c r="BE166"/>
  <c r="BE172"/>
  <c r="BE179"/>
  <c r="BE197"/>
  <c r="BE198"/>
  <c r="BE217"/>
  <c r="BE236"/>
  <c r="BE246"/>
  <c r="BE247"/>
  <c r="BE251"/>
  <c r="BE255"/>
  <c r="BE258"/>
  <c r="BE259"/>
  <c r="BE266"/>
  <c r="BE269"/>
  <c r="BE272"/>
  <c r="BE276"/>
  <c r="BE278"/>
  <c r="BE286"/>
  <c r="BE292"/>
  <c r="BE300"/>
  <c r="BE334"/>
  <c r="BE338"/>
  <c r="BE344"/>
  <c r="BE352"/>
  <c r="BE357"/>
  <c r="BE368"/>
  <c r="BE371"/>
  <c r="BE378"/>
  <c r="BE392"/>
  <c r="BE403"/>
  <c r="BE415"/>
  <c r="BE422"/>
  <c r="BE427"/>
  <c r="BE444"/>
  <c r="BE447"/>
  <c r="BE465"/>
  <c r="BE466"/>
  <c r="BE477"/>
  <c r="BE479"/>
  <c r="BE484"/>
  <c r="BE488"/>
  <c r="BE491"/>
  <c r="BE492"/>
  <c r="BE510"/>
  <c r="BE512"/>
  <c r="BE519"/>
  <c r="BE520"/>
  <c r="BE521"/>
  <c r="BE531"/>
  <c r="BE535"/>
  <c r="BE536"/>
  <c r="BE538"/>
  <c r="BE549"/>
  <c r="BE555"/>
  <c r="BE557"/>
  <c r="BE559"/>
  <c r="BE561"/>
  <c r="BE565"/>
  <c r="BE567"/>
  <c r="BE571"/>
  <c r="BE576"/>
  <c r="BE577"/>
  <c r="BE590"/>
  <c r="BE598"/>
  <c r="BE606"/>
  <c r="BE608"/>
  <c r="BE620"/>
  <c r="BE621"/>
  <c r="BE624"/>
  <c r="BE626"/>
  <c r="BE628"/>
  <c r="BE632"/>
  <c r="BE639"/>
  <c r="BE671"/>
  <c r="BE695"/>
  <c r="BE698"/>
  <c r="BE701"/>
  <c r="BE706"/>
  <c r="BE711"/>
  <c r="BE712"/>
  <c r="BE713"/>
  <c r="BE716"/>
  <c r="BE717"/>
  <c r="BE723"/>
  <c r="BE730"/>
  <c r="BE737"/>
  <c r="BE739"/>
  <c r="BE741"/>
  <c r="BE745"/>
  <c r="BE746"/>
  <c r="BE747"/>
  <c r="BE748"/>
  <c r="BE749"/>
  <c r="BE751"/>
  <c r="BE753"/>
  <c r="BE763"/>
  <c r="BE764"/>
  <c r="BE767"/>
  <c r="BE770"/>
  <c r="BE771"/>
  <c r="BE775"/>
  <c r="BE785"/>
  <c r="BE794"/>
  <c r="BE795"/>
  <c r="BE847"/>
  <c r="BE850"/>
  <c r="BE853"/>
  <c r="BE884"/>
  <c r="BE886"/>
  <c r="BE889"/>
  <c r="BE891"/>
  <c r="BE910"/>
  <c r="BE911"/>
  <c r="BE933"/>
  <c r="BK541"/>
  <c r="J541"/>
  <c r="J70"/>
  <c i="3" r="F55"/>
  <c r="E90"/>
  <c r="BE104"/>
  <c r="BE107"/>
  <c r="BE109"/>
  <c r="BE112"/>
  <c r="BE115"/>
  <c r="BE116"/>
  <c r="BE120"/>
  <c r="BE123"/>
  <c r="BE125"/>
  <c r="BE128"/>
  <c r="BE130"/>
  <c r="BE132"/>
  <c r="BE134"/>
  <c r="BE137"/>
  <c r="BE138"/>
  <c r="BE139"/>
  <c r="BE140"/>
  <c r="BE146"/>
  <c r="BE148"/>
  <c r="BE149"/>
  <c r="BE152"/>
  <c r="BE157"/>
  <c r="BE163"/>
  <c r="BE164"/>
  <c r="BE167"/>
  <c r="BE169"/>
  <c r="BE170"/>
  <c r="BE172"/>
  <c r="BE180"/>
  <c r="BE181"/>
  <c r="BE182"/>
  <c r="BE186"/>
  <c r="BE187"/>
  <c r="BE191"/>
  <c r="BE192"/>
  <c r="BE196"/>
  <c r="BE197"/>
  <c r="BE198"/>
  <c r="BE199"/>
  <c r="BE201"/>
  <c r="BE204"/>
  <c r="BE208"/>
  <c r="BE210"/>
  <c r="BE211"/>
  <c r="BE214"/>
  <c r="BE219"/>
  <c r="BE223"/>
  <c r="BE224"/>
  <c r="BE225"/>
  <c r="BE226"/>
  <c r="BE234"/>
  <c r="BE235"/>
  <c r="BE238"/>
  <c r="BE239"/>
  <c r="BE241"/>
  <c r="BE243"/>
  <c r="BE244"/>
  <c r="BE246"/>
  <c r="BE248"/>
  <c r="BE249"/>
  <c r="BE251"/>
  <c r="BE252"/>
  <c r="BE256"/>
  <c r="BE260"/>
  <c r="BE265"/>
  <c r="BE266"/>
  <c r="BE274"/>
  <c r="BE278"/>
  <c i="4" r="E48"/>
  <c r="J52"/>
  <c r="F77"/>
  <c r="BE83"/>
  <c i="5" r="E48"/>
  <c r="J52"/>
  <c r="F55"/>
  <c i="6" r="E48"/>
  <c r="BE84"/>
  <c i="7" r="E48"/>
  <c r="J52"/>
  <c r="F55"/>
  <c r="BE84"/>
  <c r="BE86"/>
  <c r="BE87"/>
  <c r="BE88"/>
  <c r="BE89"/>
  <c r="BE90"/>
  <c i="2" r="E48"/>
  <c r="BE111"/>
  <c r="BE113"/>
  <c r="BE116"/>
  <c r="BE117"/>
  <c r="BE118"/>
  <c r="BE121"/>
  <c r="BE128"/>
  <c r="BE132"/>
  <c r="BE133"/>
  <c r="BE137"/>
  <c r="BE143"/>
  <c r="BE147"/>
  <c r="BE153"/>
  <c r="BE155"/>
  <c r="BE163"/>
  <c r="BE189"/>
  <c r="BE232"/>
  <c r="BE242"/>
  <c r="BE256"/>
  <c r="BE257"/>
  <c r="BE274"/>
  <c r="BE312"/>
  <c r="BE321"/>
  <c r="BE333"/>
  <c r="BE777"/>
  <c r="BE787"/>
  <c r="BE792"/>
  <c r="BE797"/>
  <c r="BE799"/>
  <c r="BE807"/>
  <c r="BE810"/>
  <c r="BE831"/>
  <c r="BE834"/>
  <c r="BE852"/>
  <c r="BE857"/>
  <c r="BE860"/>
  <c r="BE861"/>
  <c r="BE876"/>
  <c r="BE878"/>
  <c r="BE880"/>
  <c r="BE882"/>
  <c r="BE887"/>
  <c r="BE913"/>
  <c r="BE932"/>
  <c r="BE935"/>
  <c r="BE936"/>
  <c r="BE938"/>
  <c r="BE939"/>
  <c r="BE943"/>
  <c r="BE944"/>
  <c i="3" r="J52"/>
  <c r="BE105"/>
  <c r="BE106"/>
  <c r="BE108"/>
  <c r="BE110"/>
  <c r="BE113"/>
  <c r="BE114"/>
  <c r="BE117"/>
  <c r="BE118"/>
  <c r="BE119"/>
  <c r="BE122"/>
  <c r="BE124"/>
  <c r="BE126"/>
  <c r="BE127"/>
  <c r="BE129"/>
  <c r="BE131"/>
  <c r="BE133"/>
  <c r="BE135"/>
  <c r="BE136"/>
  <c r="BE141"/>
  <c r="BE142"/>
  <c r="BE143"/>
  <c r="BE145"/>
  <c r="BE147"/>
  <c r="BE150"/>
  <c r="BE151"/>
  <c r="BE154"/>
  <c r="BE156"/>
  <c r="BE158"/>
  <c r="BE159"/>
  <c r="BE160"/>
  <c r="BE161"/>
  <c r="BE162"/>
  <c r="BE165"/>
  <c r="BE166"/>
  <c r="BE168"/>
  <c r="BE177"/>
  <c r="BE178"/>
  <c r="BE179"/>
  <c r="BE188"/>
  <c r="BE189"/>
  <c r="BE190"/>
  <c r="BE193"/>
  <c r="BE194"/>
  <c r="BE195"/>
  <c r="BE200"/>
  <c r="BE203"/>
  <c r="BE207"/>
  <c r="BE209"/>
  <c r="BE212"/>
  <c r="BE213"/>
  <c r="BE215"/>
  <c r="BE216"/>
  <c r="BE217"/>
  <c r="BE218"/>
  <c r="BE220"/>
  <c r="BE222"/>
  <c r="BE227"/>
  <c r="BE228"/>
  <c r="BE229"/>
  <c r="BE230"/>
  <c r="BE231"/>
  <c r="BE232"/>
  <c r="BE236"/>
  <c r="BE237"/>
  <c r="BE240"/>
  <c r="BE242"/>
  <c r="BE245"/>
  <c r="BE255"/>
  <c r="BE257"/>
  <c r="BE261"/>
  <c r="BE262"/>
  <c r="BE269"/>
  <c r="BE270"/>
  <c r="BE271"/>
  <c r="BE275"/>
  <c r="BE276"/>
  <c r="BE279"/>
  <c r="BK153"/>
  <c r="J153"/>
  <c r="J66"/>
  <c i="4" r="BE82"/>
  <c r="BE84"/>
  <c i="5" r="BE82"/>
  <c r="BK81"/>
  <c r="J81"/>
  <c r="J60"/>
  <c i="6" r="J52"/>
  <c r="F55"/>
  <c r="BK83"/>
  <c r="BK82"/>
  <c r="BK81"/>
  <c r="J81"/>
  <c r="J59"/>
  <c i="7" r="BE82"/>
  <c r="BE83"/>
  <c r="BE85"/>
  <c r="BE93"/>
  <c r="BE95"/>
  <c r="BE97"/>
  <c i="2" r="BE339"/>
  <c r="BE374"/>
  <c r="BE424"/>
  <c r="BE428"/>
  <c r="BE449"/>
  <c r="BE481"/>
  <c r="BE514"/>
  <c r="BE525"/>
  <c r="BE530"/>
  <c r="BE569"/>
  <c r="BE586"/>
  <c r="BE596"/>
  <c r="BE601"/>
  <c r="BE619"/>
  <c r="BE630"/>
  <c r="BE649"/>
  <c r="BE687"/>
  <c r="BE691"/>
  <c r="BE693"/>
  <c r="BE694"/>
  <c r="BE699"/>
  <c r="BE707"/>
  <c r="BE715"/>
  <c r="BE725"/>
  <c r="BE727"/>
  <c r="BE728"/>
  <c r="BE735"/>
  <c r="BE750"/>
  <c r="BE752"/>
  <c r="BE754"/>
  <c r="BE755"/>
  <c r="BE756"/>
  <c r="BE757"/>
  <c r="BE762"/>
  <c r="BE765"/>
  <c r="BE773"/>
  <c i="3" r="BE173"/>
  <c r="BE174"/>
  <c r="BE184"/>
  <c r="BE185"/>
  <c r="BE250"/>
  <c r="BE253"/>
  <c r="BE254"/>
  <c r="BE258"/>
  <c r="BE259"/>
  <c r="BE263"/>
  <c r="BE267"/>
  <c r="BE268"/>
  <c r="BE273"/>
  <c r="BE280"/>
  <c i="7" r="BE91"/>
  <c r="BE92"/>
  <c r="BE94"/>
  <c r="BE96"/>
  <c i="1" r="BB60"/>
  <c i="4" r="F36"/>
  <c i="1" r="BC57"/>
  <c i="7" r="F36"/>
  <c i="1" r="BC60"/>
  <c i="6" r="J33"/>
  <c i="1" r="AV59"/>
  <c r="AT59"/>
  <c i="2" r="F34"/>
  <c i="1" r="BA55"/>
  <c i="3" r="F36"/>
  <c i="1" r="BC56"/>
  <c i="5" r="J33"/>
  <c i="1" r="AV58"/>
  <c r="AT58"/>
  <c i="5" r="F34"/>
  <c i="1" r="BA58"/>
  <c i="2" r="F36"/>
  <c i="1" r="BC55"/>
  <c i="2" r="F35"/>
  <c i="1" r="BB55"/>
  <c i="2" r="J34"/>
  <c i="1" r="AW55"/>
  <c i="3" r="F35"/>
  <c i="1" r="BB56"/>
  <c i="7" r="F34"/>
  <c i="1" r="BA60"/>
  <c i="4" r="J34"/>
  <c i="1" r="AW57"/>
  <c i="3" r="F34"/>
  <c i="1" r="BA56"/>
  <c i="3" r="J34"/>
  <c i="1" r="AW56"/>
  <c i="4" r="F37"/>
  <c i="1" r="BD57"/>
  <c i="3" r="F37"/>
  <c i="1" r="BD56"/>
  <c i="4" r="F34"/>
  <c i="1" r="BA57"/>
  <c i="7" r="F37"/>
  <c i="1" r="BD60"/>
  <c i="6" r="F34"/>
  <c i="1" r="BA59"/>
  <c i="2" r="F37"/>
  <c i="1" r="BD55"/>
  <c i="4" r="F35"/>
  <c i="1" r="BB57"/>
  <c i="7" r="J34"/>
  <c i="1" r="AW60"/>
  <c i="3" l="1" r="P205"/>
  <c r="T175"/>
  <c i="2" r="R543"/>
  <c r="T109"/>
  <c r="T543"/>
  <c i="3" r="P175"/>
  <c i="2" r="BK543"/>
  <c r="J543"/>
  <c r="J71"/>
  <c r="P109"/>
  <c i="3" r="R205"/>
  <c r="R175"/>
  <c r="T102"/>
  <c i="2" r="P543"/>
  <c i="3" r="T205"/>
  <c r="R102"/>
  <c r="R101"/>
  <c r="R100"/>
  <c r="P102"/>
  <c r="P101"/>
  <c r="P100"/>
  <c i="1" r="AU56"/>
  <c i="2" r="R109"/>
  <c r="R108"/>
  <c r="BK109"/>
  <c r="J109"/>
  <c r="J60"/>
  <c r="J544"/>
  <c r="J72"/>
  <c i="3" r="BK175"/>
  <c r="J175"/>
  <c r="J69"/>
  <c r="BK205"/>
  <c r="J205"/>
  <c r="J73"/>
  <c i="4" r="BK80"/>
  <c r="J80"/>
  <c r="J59"/>
  <c i="5" r="BK80"/>
  <c r="J80"/>
  <c r="J59"/>
  <c i="6" r="J82"/>
  <c r="J60"/>
  <c r="J83"/>
  <c r="J61"/>
  <c i="2" r="BK941"/>
  <c r="J941"/>
  <c r="J87"/>
  <c i="3" r="BK102"/>
  <c r="J102"/>
  <c r="J61"/>
  <c i="7" r="BK80"/>
  <c r="J80"/>
  <c i="2" r="F33"/>
  <c i="1" r="AZ55"/>
  <c i="6" r="J30"/>
  <c i="1" r="AG59"/>
  <c r="AN59"/>
  <c r="BA54"/>
  <c r="W30"/>
  <c r="BD54"/>
  <c r="W33"/>
  <c i="4" r="J33"/>
  <c i="1" r="AV57"/>
  <c r="AT57"/>
  <c r="BC54"/>
  <c r="W32"/>
  <c i="3" r="F33"/>
  <c i="1" r="AZ56"/>
  <c i="4" r="F33"/>
  <c i="1" r="AZ57"/>
  <c i="7" r="J33"/>
  <c i="1" r="AV60"/>
  <c r="AT60"/>
  <c i="5" r="F33"/>
  <c i="1" r="AZ58"/>
  <c i="6" r="F33"/>
  <c i="1" r="AZ59"/>
  <c r="BB54"/>
  <c r="W31"/>
  <c i="3" r="J33"/>
  <c i="1" r="AV56"/>
  <c r="AT56"/>
  <c i="7" r="F33"/>
  <c i="1" r="AZ60"/>
  <c i="2" r="J33"/>
  <c i="1" r="AV55"/>
  <c r="AT55"/>
  <c i="7" r="J30"/>
  <c i="1" r="AG60"/>
  <c i="3" l="1" r="T101"/>
  <c r="T100"/>
  <c i="2" r="T108"/>
  <c r="P108"/>
  <c i="1" r="AU55"/>
  <c i="7" r="J39"/>
  <c i="2" r="BK108"/>
  <c r="J108"/>
  <c r="J59"/>
  <c i="7" r="J59"/>
  <c i="3" r="BK101"/>
  <c r="J101"/>
  <c r="J60"/>
  <c i="6" r="J39"/>
  <c i="1" r="AN60"/>
  <c r="AZ54"/>
  <c r="W29"/>
  <c i="4" r="J30"/>
  <c i="1" r="AG57"/>
  <c r="AN57"/>
  <c i="5" r="J30"/>
  <c i="1" r="AG58"/>
  <c r="AN58"/>
  <c r="AU54"/>
  <c r="AX54"/>
  <c r="AW54"/>
  <c r="AK30"/>
  <c r="AY54"/>
  <c i="3" l="1" r="BK100"/>
  <c r="J100"/>
  <c r="J59"/>
  <c i="4" r="J39"/>
  <c i="5" r="J39"/>
  <c i="1" r="AV54"/>
  <c r="AK29"/>
  <c i="2" r="J30"/>
  <c i="1" r="AG55"/>
  <c r="AN55"/>
  <c i="2" l="1" r="J39"/>
  <c i="3" r="J30"/>
  <c i="1" r="AG56"/>
  <c r="AN56"/>
  <c r="AT54"/>
  <c i="3" l="1" r="J39"/>
  <c i="1"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<sst xmlns="http://schemas.openxmlformats.org/spreadsheetml/2006/main">
  <si>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</si>
  <si>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</si>
  <si>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</si>
  <si>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</si>
  <si>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</si>
  <si>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{46b1db3e-4004-47b5-9e9d-a6344766bfb1}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</si>
  <si>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</si>
  <si>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</si>
  <si>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</si>
  <si>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</si>
  <si>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</si>
  <si>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</si>
  <si>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</si>
  <si>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</si>
  <si>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210410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</si>
  <si>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</si>
  <si>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</si>
  <si>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Základní škola Karlovy Vary,Poštovní 19,p.o.propojení pavilonu II(B) s objektem školní jídelny(C)</t>
  </si>
  <si>
    <t>KSO:</t>
  </si>
  <si>
    <t/>
  </si>
  <si>
    <t>CC-CZ:</t>
  </si>
  <si>
    <t>Místo:</t>
  </si>
  <si>
    <t>Karlovy Vary</t>
  </si>
  <si>
    <t>Datum:</t>
  </si>
  <si>
    <t>11. 5. 2021</t>
  </si>
  <si>
    <t>Zadavatel:</t>
  </si>
  <si>
    <t>IČ:</t>
  </si>
  <si>
    <t>00254657</t>
  </si>
  <si>
    <t>Statutární město Karlovy Vary</t>
  </si>
  <si>
    <t>DIČ:</t>
  </si>
  <si>
    <t>Uchazeč:</t>
  </si>
  <si>
    <t>Vyplň údaj</t>
  </si>
  <si>
    <t>Projektant:</t>
  </si>
  <si>
    <t>67093132</t>
  </si>
  <si>
    <t>Zdeněk Volek Karlovy Vary</t>
  </si>
  <si>
    <t>True</t>
  </si>
  <si>
    <t>Zpracovatel:</t>
  </si>
  <si>
    <t>15707431</t>
  </si>
  <si>
    <t>Ing.Jana Handšuhová Smutná</t>
  </si>
  <si>
    <t>CZ5857250003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</si>
  <si>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</si>
  <si>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</si>
  <si>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</si>
  <si>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</si>
  <si>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</si>
  <si>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</si>
  <si>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</si>
  <si>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</si>
  <si>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</si>
  <si>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</si>
  <si>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</si>
  <si>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</si>
  <si>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</si>
  <si>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</si>
  <si>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</si>
  <si>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</si>
  <si>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</si>
  <si>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</si>
  <si>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</si>
  <si>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</si>
  <si>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</si>
  <si>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</si>
  <si>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</si>
  <si>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</si>
  <si>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</si>
  <si>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</si>
  <si>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</si>
  <si>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</si>
  <si>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</si>
  <si>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</si>
  <si>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</si>
  <si>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</si>
  <si>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</si>
  <si>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</si>
  <si>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</si>
  <si>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</si>
  <si>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</si>
  <si>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</si>
  <si>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</si>
  <si>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</si>
  <si>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</si>
  <si>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</si>
  <si>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</si>
  <si>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</si>
  <si>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</si>
  <si>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{c93b02aa-6966-4778-a9bd-a3c5c9d7d01e}</t>
  </si>
  <si>
    <t>2</t>
  </si>
  <si>
    <t>02</t>
  </si>
  <si>
    <t>Elektroinstalace</t>
  </si>
  <si>
    <t>{f8ec0de6-766f-469d-a969-27f334067da4}</t>
  </si>
  <si>
    <t>03</t>
  </si>
  <si>
    <t>Zdravotně technické instalace</t>
  </si>
  <si>
    <t>{20c9510f-5412-4f21-b0cf-443e1956a855}</t>
  </si>
  <si>
    <t>04</t>
  </si>
  <si>
    <t>Ústřední vytápění</t>
  </si>
  <si>
    <t>{d3698eaa-2abe-44ba-86ac-d02bc1bce4d4}</t>
  </si>
  <si>
    <t>05</t>
  </si>
  <si>
    <t>Vzduchotechnika</t>
  </si>
  <si>
    <t>{be48c3fa-54c9-42e7-ab3d-da1dc99e2364}</t>
  </si>
  <si>
    <t>06</t>
  </si>
  <si>
    <t>Ostatní a vedlejší náklady</t>
  </si>
  <si>
    <t>VON</t>
  </si>
  <si>
    <t>{eaab7c05-c04e-4aff-aafd-a4b661b7081b}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</si>
  <si>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</si>
  <si>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</si>
  <si>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</si>
  <si>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</si>
  <si>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</si>
  <si>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</si>
  <si>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</si>
  <si>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</si>
  <si>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</si>
  <si>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</si>
  <si>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</si>
  <si>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</si>
  <si>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</si>
  <si>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</si>
  <si>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</si>
  <si>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</si>
  <si>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</si>
  <si>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</si>
  <si>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</si>
  <si>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</si>
  <si>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</si>
  <si>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</si>
  <si>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</si>
  <si>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</si>
  <si>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</si>
  <si>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</si>
  <si>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</si>
  <si>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</si>
  <si>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</si>
  <si>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</si>
  <si>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</si>
  <si>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</si>
  <si>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</si>
  <si>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</si>
  <si>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</si>
  <si>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</si>
  <si>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</si>
  <si>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</si>
  <si>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</si>
  <si>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</si>
  <si>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</si>
  <si>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</si>
  <si>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</si>
  <si>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</si>
  <si>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</si>
  <si>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</si>
  <si>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</si>
  <si>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</si>
  <si>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</si>
  <si>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</si>
  <si>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</si>
  <si>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</si>
  <si>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</si>
  <si>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</si>
  <si>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</si>
  <si>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s odřezáním kmene a s odvětvením listnatých, průměru kmene přes 100 do 300 mm</t>
  </si>
  <si>
    <t>kus</t>
  </si>
  <si>
    <t>CS ÚRS 2021 01</t>
  </si>
  <si>
    <t>4</t>
  </si>
  <si>
    <t>1585865793</t>
  </si>
  <si>
    <t>112251101</t>
  </si>
  <si>
    <t>Odstranění pařezů strojně s jejich vykopáním, vytrháním nebo odstřelením průměru přes 100 do 300 mm</t>
  </si>
  <si>
    <t>-1108277815</t>
  </si>
  <si>
    <t>3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</si>
  <si>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</si>
  <si>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</si>
  <si>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m2</t>
  </si>
  <si>
    <t>-775551160</t>
  </si>
  <si>
    <t>115101201</t>
  </si>
  <si>
    <t>Čerpání vody na dopravní výšku do 10 m s uvažovaným průměrným přítokem do 500 l/min</t>
  </si>
  <si>
    <t>hod</t>
  </si>
  <si>
    <t>-1411461626</t>
  </si>
  <si>
    <t>VV</t>
  </si>
  <si>
    <t>30*8</t>
  </si>
  <si>
    <t>5</t>
  </si>
  <si>
    <t>115101301</t>
  </si>
  <si>
    <t>Pohotovost záložní čerpací soupravy pro dopravní výšku do 10 m s uvažovaným průměrným přítokem do 500 l/min</t>
  </si>
  <si>
    <t>den</t>
  </si>
  <si>
    <t>-1492501716</t>
  </si>
  <si>
    <t>6</t>
  </si>
  <si>
    <t>121151103</t>
  </si>
  <si>
    <t>Sejmutí ornice strojně při souvislé ploše do 100 m2, tl. vrstvy do 200 mm</t>
  </si>
  <si>
    <t>-1430087973</t>
  </si>
  <si>
    <t>7</t>
  </si>
  <si>
    <t>129951123</t>
  </si>
  <si>
    <t>Bourání konstrukcí v odkopávkách a prokopávkách strojně s přemístěním suti na hromady na vzdálenost do 20 m nebo s naložením na dopravní prostředek z betonu železového nebo předpjatého</t>
  </si>
  <si>
    <t>m3</t>
  </si>
  <si>
    <t>-791964901</t>
  </si>
  <si>
    <t>"opěrné zídky"</t>
  </si>
  <si>
    <t>4,9*0,4*1,5+6,5*0,4*1,5+5,8*0,5*1,5+7,8*0,5*1,5+8,645*0,7*1,5</t>
  </si>
  <si>
    <t>8</t>
  </si>
  <si>
    <t>131251205</t>
  </si>
  <si>
    <t>Hloubení zapažených jam a zářezů strojně s urovnáním dna do předepsaného profilu a spádu v hornině třídy těžitelnosti I skupiny 3 přes 500 do 1 000 m3</t>
  </si>
  <si>
    <t>689204688</t>
  </si>
  <si>
    <t>"D.1.1.02"</t>
  </si>
  <si>
    <t>2,12*(9,405-0,37)*((383,71+382,83+383,07)/3-380,26)</t>
  </si>
  <si>
    <t>19,04*10,385*((383,07+382,87+381,11)/3-380,26)</t>
  </si>
  <si>
    <t>"odpočet ornice,dlažba"-0,2*10,385*19,04-0,2*2,12*(9,405-0,37)</t>
  </si>
  <si>
    <t>426,257*0,1</t>
  </si>
  <si>
    <t>Součet</t>
  </si>
  <si>
    <t>9</t>
  </si>
  <si>
    <t>151101201</t>
  </si>
  <si>
    <t>Zřízení pažení stěn výkopu bez rozepření nebo vzepření příložné, hloubky do 4 m</t>
  </si>
  <si>
    <t>-1075406231</t>
  </si>
  <si>
    <t>2,4*19,04+9,405*1,1</t>
  </si>
  <si>
    <t>10</t>
  </si>
  <si>
    <t>151101211</t>
  </si>
  <si>
    <t>Odstranění pažení stěn výkopu bez rozepření nebo vzepření s uložením pažin na vzdálenost do 3 m od okraje výkopu příložné, hloubky do 4 m</t>
  </si>
  <si>
    <t>-245117897</t>
  </si>
  <si>
    <t>11</t>
  </si>
  <si>
    <t>151101401</t>
  </si>
  <si>
    <t>Zřízení vzepření zapažených stěn výkopů s potřebným přepažováním při pažení příložném, hloubky do 4 m</t>
  </si>
  <si>
    <t>-341493572</t>
  </si>
  <si>
    <t>12</t>
  </si>
  <si>
    <t>151101411</t>
  </si>
  <si>
    <t>Odstranění vzepření stěn výkopů s uložením materiálu na vzdálenost do 3 m od kraje výkopu při pažení příložném, hloubky do 4 m</t>
  </si>
  <si>
    <t>264752013</t>
  </si>
  <si>
    <t>13</t>
  </si>
  <si>
    <t>162201401</t>
  </si>
  <si>
    <t>Vodorovné přemístění větví, kmenů nebo pařezů s naložením, složením a dopravou do 1000 m větví stromů listnatých, průměru kmene přes 100 do 300 mm</t>
  </si>
  <si>
    <t>1139621417</t>
  </si>
  <si>
    <t>14</t>
  </si>
  <si>
    <t>162201411</t>
  </si>
  <si>
    <t>Vodorovné přemístění větví, kmenů nebo pařezů s naložením, složením a dopravou do 1000 m kmenů stromů listnatých, průměru přes 100 do 300 mm</t>
  </si>
  <si>
    <t>-854493718</t>
  </si>
  <si>
    <t>162201421</t>
  </si>
  <si>
    <t>Vodorovné přemístění větví, kmenů nebo pařezů s naložením, složením a dopravou do 1000 m pařezů kmenů, průměru přes 100 do 300 mm</t>
  </si>
  <si>
    <t>342256809</t>
  </si>
  <si>
    <t>16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</si>
  <si>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</si>
  <si>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</si>
  <si>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-220629891</t>
  </si>
  <si>
    <t>2*18 'Přepočtené koeficientem množství</t>
  </si>
  <si>
    <t>17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</si>
  <si>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</si>
  <si>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</si>
  <si>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-5364702</t>
  </si>
  <si>
    <t>18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</si>
  <si>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</si>
  <si>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</si>
  <si>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-314714884</t>
  </si>
  <si>
    <t>19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</si>
  <si>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</si>
  <si>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</si>
  <si>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-1149911902</t>
  </si>
  <si>
    <t>"mezideponie-zemina na zásyp"121,875*2</t>
  </si>
  <si>
    <t>20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</si>
  <si>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</si>
  <si>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</si>
  <si>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239396677</t>
  </si>
  <si>
    <t>"skládka"468,883-121,875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</si>
  <si>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</si>
  <si>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</si>
  <si>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-1209227504</t>
  </si>
  <si>
    <t>347,008*9 'Přepočtené koeficientem množství</t>
  </si>
  <si>
    <t>22</t>
  </si>
  <si>
    <t>167151111</t>
  </si>
  <si>
    <t>Nakládání, skládání a překládání neulehlého výkopku nebo sypaniny strojně nakládání, množství přes 100 m3, z hornin třídy těžitelnosti I, skupiny 1 až 3</t>
  </si>
  <si>
    <t>1396763435</t>
  </si>
  <si>
    <t>"Zemina na zásyp"121,875</t>
  </si>
  <si>
    <t>23</t>
  </si>
  <si>
    <t>171201231</t>
  </si>
  <si>
    <t>Poplatek za uložení stavebního odpadu na recyklační skládce (skládkovné) zeminy a kamení zatříděného do Katalogu odpadů pod kódem 17 05 04</t>
  </si>
  <si>
    <t>t</t>
  </si>
  <si>
    <t>-406993635</t>
  </si>
  <si>
    <t>347,008*1,8 'Přepočtené koeficientem množství</t>
  </si>
  <si>
    <t>24</t>
  </si>
  <si>
    <t>171251201</t>
  </si>
  <si>
    <t>Uložení sypaniny na skládky nebo meziskládky bez hutnění s upravením uložené sypaniny do předepsaného tvaru</t>
  </si>
  <si>
    <t>1568762511</t>
  </si>
  <si>
    <t>"výkopek"468,883</t>
  </si>
  <si>
    <t>25</t>
  </si>
  <si>
    <t>174151101</t>
  </si>
  <si>
    <t>Zásyp sypaninou z jakékoliv horniny strojně s uložením výkopku ve vrstvách se zhutněním jam, šachet, rýh nebo kolem objektů v těchto vykopávkách</t>
  </si>
  <si>
    <t>-1934372924</t>
  </si>
  <si>
    <t>(3,45-2,375)*5,7*7,88</t>
  </si>
  <si>
    <t>(4,97*(5,555-1,92)+1,92*1,285)*1,07</t>
  </si>
  <si>
    <t>19,04*(2,335+1,1)/2*1,1</t>
  </si>
  <si>
    <t>10,385*0,4*1,1</t>
  </si>
  <si>
    <t>110,795*0,1</t>
  </si>
  <si>
    <t>26</t>
  </si>
  <si>
    <t>181951112</t>
  </si>
  <si>
    <t>Úprava pláně vyrovnáním výškových rozdílů strojně v hornině třídy těžitelnosti I, skupiny 1 až 3 se zhutněním</t>
  </si>
  <si>
    <t>1161893012</t>
  </si>
  <si>
    <t>10,385*19,04</t>
  </si>
  <si>
    <t>Zakládání</t>
  </si>
  <si>
    <t>27</t>
  </si>
  <si>
    <t>212755212</t>
  </si>
  <si>
    <t>Trativody bez lože z drenážních trubek plastových flexibilních D 65 mm</t>
  </si>
  <si>
    <t>m</t>
  </si>
  <si>
    <t>-701952349</t>
  </si>
  <si>
    <t>"D.1.1.13"</t>
  </si>
  <si>
    <t>5,5*3+2,0*5+1,5+2,0*3+3,0</t>
  </si>
  <si>
    <t>28</t>
  </si>
  <si>
    <t>212755214</t>
  </si>
  <si>
    <t>Trativody bez lože z drenážních trubek plastových flexibilních D 100 mm</t>
  </si>
  <si>
    <t>219958519</t>
  </si>
  <si>
    <t>3,0+1,9+2,18+3,895+3,09+3,0*3+3,0+2,85+1,47+3,915+1,18+7,7</t>
  </si>
  <si>
    <t>29</t>
  </si>
  <si>
    <t>271572211</t>
  </si>
  <si>
    <t>Podsyp pod základové konstrukce se zhutněním a urovnáním povrchu ze štěrkopísku netříděného</t>
  </si>
  <si>
    <t>-963645870</t>
  </si>
  <si>
    <t>0,43*4,435*14,256</t>
  </si>
  <si>
    <t>0,25*5,9*9,405</t>
  </si>
  <si>
    <t>0,25*4,15*7,86</t>
  </si>
  <si>
    <t>49,214*0,1</t>
  </si>
  <si>
    <t>30</t>
  </si>
  <si>
    <t>273321411</t>
  </si>
  <si>
    <t>Základy z betonu železového (bez výztuže) desky z betonu bez zvláštních nároků na prostředí tř. C 20/25</t>
  </si>
  <si>
    <t>-1335935299</t>
  </si>
  <si>
    <t>P</t>
  </si>
  <si>
    <t>Poznámka k položce:_x000d_
XC1</t>
  </si>
  <si>
    <t>0,3*((1,285+0,3)*(2,0+0,25+0,36)+3,985*4,53+7,86*(2,68+0,37))</t>
  </si>
  <si>
    <t>0,15*(5,9+0,8)*9,405</t>
  </si>
  <si>
    <t>0,15*(1,585*(0,3+5,555+0,285)+(4,11+0,835)*(0,3+4,97+0,3))</t>
  </si>
  <si>
    <t>0,15*(5,5+0,8)*(0,83+7,86)</t>
  </si>
  <si>
    <t>0,35*0,2*(1,4*2+0,8*2)</t>
  </si>
  <si>
    <t>37,412*0,1</t>
  </si>
  <si>
    <t>31</t>
  </si>
  <si>
    <t>273351121</t>
  </si>
  <si>
    <t>Bednění základů desek zřízení</t>
  </si>
  <si>
    <t>1108703458</t>
  </si>
  <si>
    <t>0,3*((1,285+0,3)*2+(2,0+0,25+0,36)*2+3,985*2+4,53*2+7,86*2+(2,68+0,37)*2)</t>
  </si>
  <si>
    <t>0,15*((5,9+0,8)*2+9,405*2)</t>
  </si>
  <si>
    <t>0,15*(1,585*2+(0,3+5,555+0,285)*2+(4,11+0,835)*2+(0,3+4,97+0,3)*2)</t>
  </si>
  <si>
    <t>0,15*((5,5+0,8)*2+(0,83+7,86)*2)</t>
  </si>
  <si>
    <t>2*0,2*(1,4*2+0,8*2)</t>
  </si>
  <si>
    <t>32</t>
  </si>
  <si>
    <t>273351122</t>
  </si>
  <si>
    <t>Bednění základů desek odstranění</t>
  </si>
  <si>
    <t>1279895580</t>
  </si>
  <si>
    <t>33</t>
  </si>
  <si>
    <t>273361821</t>
  </si>
  <si>
    <t>Výztuž základů desek z betonářské oceli 10 505 (R) nebo BSt 500</t>
  </si>
  <si>
    <t>511149181</t>
  </si>
  <si>
    <t>"D.1.2.1.04"1,522</t>
  </si>
  <si>
    <t>1,522*1,15 'Přepočtené koeficientem množství</t>
  </si>
  <si>
    <t>34</t>
  </si>
  <si>
    <t>274321411</t>
  </si>
  <si>
    <t>Základy z betonu železového (bez výztuže) pasy z betonu bez zvláštních nároků na prostředí tř. C 20/25</t>
  </si>
  <si>
    <t>1628388717</t>
  </si>
  <si>
    <t>0,83*0,5*(5,5+0,8)</t>
  </si>
  <si>
    <t>0,8*0,5*7,86</t>
  </si>
  <si>
    <t>0,8*0,5*11,27</t>
  </si>
  <si>
    <t>0,8*0,5*9,405</t>
  </si>
  <si>
    <t>0,8*0,5*5,95</t>
  </si>
  <si>
    <t>0,3*1,235*(0,3+5,555+0,285)</t>
  </si>
  <si>
    <t>0,3*1,235*4,145</t>
  </si>
  <si>
    <t>0,4*0,55*(5,5+0,2+0,4)</t>
  </si>
  <si>
    <t>0,4*0,55*(0,2+7,86+0,3+4,97+0,3+4,7)</t>
  </si>
  <si>
    <t>0,4*1,135*(1,0+9,405+1,0)</t>
  </si>
  <si>
    <t>0,4*0,55*4,95</t>
  </si>
  <si>
    <t>0,3*1,0*(2,625+3,01)</t>
  </si>
  <si>
    <t>33,553*0,1</t>
  </si>
  <si>
    <t>35</t>
  </si>
  <si>
    <t>274351121</t>
  </si>
  <si>
    <t>Bednění základů pasů rovné zřízení</t>
  </si>
  <si>
    <t>763938730</t>
  </si>
  <si>
    <t>2*0,5*(5,5+0,8)</t>
  </si>
  <si>
    <t>2*0,5*7,86</t>
  </si>
  <si>
    <t>2*0,5*11,27</t>
  </si>
  <si>
    <t>2*0,5*9,405</t>
  </si>
  <si>
    <t>2*0,5*5,95</t>
  </si>
  <si>
    <t>2*1,235*(0,3+5,555+0,285)</t>
  </si>
  <si>
    <t>2*1,235*4,145</t>
  </si>
  <si>
    <t>2*0,55*(5,5+0,2+0,4)</t>
  </si>
  <si>
    <t>2*0,55*(0,2+7,86+0,3+4,97+0,3+4,7)</t>
  </si>
  <si>
    <t>02*1,135*(1,0+9,405+1,0)</t>
  </si>
  <si>
    <t>2*1,0*(2,625+3,01)</t>
  </si>
  <si>
    <t>36</t>
  </si>
  <si>
    <t>274351122</t>
  </si>
  <si>
    <t>Bednění základů pasů rovné odstranění</t>
  </si>
  <si>
    <t>-692477720</t>
  </si>
  <si>
    <t>37</t>
  </si>
  <si>
    <t>274361821</t>
  </si>
  <si>
    <t>Výztuž základů pasů z betonářské oceli 10 505 (R) nebo BSt 500</t>
  </si>
  <si>
    <t>-1749424822</t>
  </si>
  <si>
    <t>"D.1.2.1.03"</t>
  </si>
  <si>
    <t>1,44*1,15</t>
  </si>
  <si>
    <t>38</t>
  </si>
  <si>
    <t>279321346</t>
  </si>
  <si>
    <t>Základové zdi z betonu železového (bez výztuže) bez zvláštních nároků na prostředí tř. C 20/25</t>
  </si>
  <si>
    <t>1831190466</t>
  </si>
  <si>
    <t>(2,185+0,145)*(0,37*(2,12+0,35+11,89)+0,22*1,69+0,4*0,62+0,25*8,27+0,2*1,305+0,25*3,5+0,45*1,9235+0,25*3,705+0,25*2,25)</t>
  </si>
  <si>
    <t>26,774*0,1</t>
  </si>
  <si>
    <t>39</t>
  </si>
  <si>
    <t>279351121</t>
  </si>
  <si>
    <t>Bednění základových zdí rovné oboustranné za každou stranu zřízení</t>
  </si>
  <si>
    <t>-1526330373</t>
  </si>
  <si>
    <t>(2,185+0,145)*((2,12+0,35+11,89)+1,69+0,62+8,27+1,305+3,5+1,9235+3,705+2,25)*2</t>
  </si>
  <si>
    <t>40</t>
  </si>
  <si>
    <t>279351122</t>
  </si>
  <si>
    <t>Bednění základových zdí rovné oboustranné za každou stranu odstranění</t>
  </si>
  <si>
    <t>-1538747072</t>
  </si>
  <si>
    <t>41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</si>
  <si>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</si>
  <si>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</si>
  <si>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551861287</t>
  </si>
  <si>
    <t>"D.1.2.1.05"2,113</t>
  </si>
  <si>
    <t>2,113*1,15 'Přepočtené koeficientem množství</t>
  </si>
  <si>
    <t>Svislé a kompletní konstrukce</t>
  </si>
  <si>
    <t>42</t>
  </si>
  <si>
    <t>311234031</t>
  </si>
  <si>
    <t>Zdivo jednovrstvé z cihel děrovaných nebroušených klasických spojených na pero a drážku na maltu M5, pevnost cihel do P10, tl. zdiva 240 mm</t>
  </si>
  <si>
    <t>1281418217</t>
  </si>
  <si>
    <t>"D.1.1.04"</t>
  </si>
  <si>
    <t>"1.NP"</t>
  </si>
  <si>
    <t>2,3*(8,69+0,125)</t>
  </si>
  <si>
    <t>43</t>
  </si>
  <si>
    <t>317141425.R</t>
  </si>
  <si>
    <t>"HSV 1"Překlad plochý 125-2000 dl 2000 mm</t>
  </si>
  <si>
    <t>1160473154</t>
  </si>
  <si>
    <t>44</t>
  </si>
  <si>
    <t>317141429.R</t>
  </si>
  <si>
    <t>"HSV 2"Překlad plochý 125-1250 dl 1300 mm</t>
  </si>
  <si>
    <t>-2113135051</t>
  </si>
  <si>
    <t>45</t>
  </si>
  <si>
    <t>317141492.R</t>
  </si>
  <si>
    <t>"HSV 3"Překlad plochý 150-1250 dl 1300 mm</t>
  </si>
  <si>
    <t>-1940520012</t>
  </si>
  <si>
    <t>46</t>
  </si>
  <si>
    <t>317941121</t>
  </si>
  <si>
    <t>Osazování ocelových válcovaných nosníků na zdivu I nebo IE nebo U nebo UE nebo L do č. 12 nebo výšky do 120 mm</t>
  </si>
  <si>
    <t>1951180295</t>
  </si>
  <si>
    <t>47</t>
  </si>
  <si>
    <t>M</t>
  </si>
  <si>
    <t>1301043R</t>
  </si>
  <si>
    <t>"HSV 4"úhelník ocelový rovnostranný jakost 11 375 80x80x6mm</t>
  </si>
  <si>
    <t>-1685727553</t>
  </si>
  <si>
    <t>0,007*1,1 'Přepočtené koeficientem množství</t>
  </si>
  <si>
    <t>48</t>
  </si>
  <si>
    <t>337173111</t>
  </si>
  <si>
    <t>Montáž ocelové konstrukce skeletu budov počtu podlaží 3 a 4</t>
  </si>
  <si>
    <t>-2116304420</t>
  </si>
  <si>
    <t>"D.1.2.2."</t>
  </si>
  <si>
    <t>2,202+0,502+2,722+1,426+0,058+0,024+0,006</t>
  </si>
  <si>
    <t>"paždíky"0,244+0,177+0,221+0,245+0,143+0,119</t>
  </si>
  <si>
    <t>49</t>
  </si>
  <si>
    <t>13010984</t>
  </si>
  <si>
    <t>ocel profilová HE-B 240 jakost 11 375</t>
  </si>
  <si>
    <t>1984390968</t>
  </si>
  <si>
    <t>2,202+0,502</t>
  </si>
  <si>
    <t>2,704*1,15 'Přepočtené koeficientem množství</t>
  </si>
  <si>
    <t>50</t>
  </si>
  <si>
    <t>13010988</t>
  </si>
  <si>
    <t>ocel profilová HE-B 280 jakost 11 375</t>
  </si>
  <si>
    <t>-184328822</t>
  </si>
  <si>
    <t>2,722+1,426</t>
  </si>
  <si>
    <t>4,148*1,15 'Přepočtené koeficientem množství</t>
  </si>
  <si>
    <t>51</t>
  </si>
  <si>
    <t>13611232</t>
  </si>
  <si>
    <t>plech ocelový hladký jakost S235JR tl 12mm tabule</t>
  </si>
  <si>
    <t>240401058</t>
  </si>
  <si>
    <t>0,024*1,15 'Přepočtené koeficientem množství</t>
  </si>
  <si>
    <t>52</t>
  </si>
  <si>
    <t>13611238</t>
  </si>
  <si>
    <t>plech ocelový hladký jakost S235JR tl 15mm tabule</t>
  </si>
  <si>
    <t>779307778</t>
  </si>
  <si>
    <t>0,058*1,15 'Přepočtené koeficientem množství</t>
  </si>
  <si>
    <t>53</t>
  </si>
  <si>
    <t>13011064</t>
  </si>
  <si>
    <t>úhelník ocelový rovnostranný jakost 11 375 50x50x4mm</t>
  </si>
  <si>
    <t>1569375774</t>
  </si>
  <si>
    <t>0,006*1,15 'Přepočtené koeficientem množství</t>
  </si>
  <si>
    <t>54</t>
  </si>
  <si>
    <t>1543152R</t>
  </si>
  <si>
    <t>profil ocelový C ohýbaný symetrický S280 200x60x2,5mm</t>
  </si>
  <si>
    <t>-1354171584</t>
  </si>
  <si>
    <t>Poznámka k položce:_x000d_
Hmotnost: 3,77 kg/m</t>
  </si>
  <si>
    <t>"paždíky"0,177+0,245</t>
  </si>
  <si>
    <t>0,422*1,15 'Přepočtené koeficientem množství</t>
  </si>
  <si>
    <t>55</t>
  </si>
  <si>
    <t>1543153R</t>
  </si>
  <si>
    <t>profil ocelový C ohýbaný symetrický S280 200x60x1,5mm</t>
  </si>
  <si>
    <t>-1597294461</t>
  </si>
  <si>
    <t>"paždíky"0,244+0,221+0,141+0,119</t>
  </si>
  <si>
    <t>0,725*1,15 'Přepočtené koeficientem množství</t>
  </si>
  <si>
    <t>56</t>
  </si>
  <si>
    <t>340271045</t>
  </si>
  <si>
    <t>Zazdívka otvorů v příčkách nebo stěnách pórobetonovými tvárnicemi plochy přes 1 m2 do 4 m2, objemová hmotnost 500 kg/m3, tloušťka příčky 150 mm</t>
  </si>
  <si>
    <t>-2116913626</t>
  </si>
  <si>
    <t>3,2*2,7-0,8*2,0</t>
  </si>
  <si>
    <t>1,46*1,8*2*2</t>
  </si>
  <si>
    <t>57</t>
  </si>
  <si>
    <t>342151112</t>
  </si>
  <si>
    <t>Montáž opláštění stěn ocelové konstrukce ze sendvičových panelů šroubovaných, výšky budovy přes 6 do 12 m</t>
  </si>
  <si>
    <t>845765274</t>
  </si>
  <si>
    <t>"D.1.1.07"</t>
  </si>
  <si>
    <t>(9,54-1,125)*9,42</t>
  </si>
  <si>
    <t>(7,75-0,97)*18,465</t>
  </si>
  <si>
    <t>9,54*8,925+4,56*(20,705-8,925)</t>
  </si>
  <si>
    <t>"odpočet otvorů"</t>
  </si>
  <si>
    <t>-(1,0*2,0+1,86*(2,2+0,78)+3,95*4,525+4,46*3,275+1,95*1,45*2+2,95*2,075+1,95*2,075*2+4,5*2,05)</t>
  </si>
  <si>
    <t>58</t>
  </si>
  <si>
    <t>55324763</t>
  </si>
  <si>
    <t>panel sendvičový stěnový vnější, izolace minerální vlna, skryté kotvení, U 0,27W/m2K, modulová/celková š 1000/1054mm tl 160mm</t>
  </si>
  <si>
    <t>-684242329</t>
  </si>
  <si>
    <t>274,206*1,05 'Přepočtené koeficientem množství</t>
  </si>
  <si>
    <t>59</t>
  </si>
  <si>
    <t>342272225</t>
  </si>
  <si>
    <t>Příčky z pórobetonových tvárnic hladkých na tenké maltové lože objemová hmotnost do 500 kg/m3, tloušťka příčky 100 mm</t>
  </si>
  <si>
    <t>-576016820</t>
  </si>
  <si>
    <t>"d.1.1.03"</t>
  </si>
  <si>
    <t>"1.PP"</t>
  </si>
  <si>
    <t>(0,145+2,185)*2,0-0,7*2,0</t>
  </si>
  <si>
    <t>(0,145+2,185)*(1,83+1,65)-0,8*2,0</t>
  </si>
  <si>
    <t>3,835*(3,02+2,0+0,8+4,525)+2,56*5,56</t>
  </si>
  <si>
    <t>Vodorovné konstrukce</t>
  </si>
  <si>
    <t>60</t>
  </si>
  <si>
    <t>411321515</t>
  </si>
  <si>
    <t>Stropy z betonu železového (bez výztuže) stropů deskových, plochých střech, desek balkonových, desek hřibových stropů včetně hlavic hřibových sloupů tř. C 20/25</t>
  </si>
  <si>
    <t>-1283083625</t>
  </si>
  <si>
    <t>"02"</t>
  </si>
  <si>
    <t>0,2*(2,0+0,36+0,2)*3,705</t>
  </si>
  <si>
    <t>0,2*(1,495+0,25)*1,87</t>
  </si>
  <si>
    <t>0,2*(1,415+0,2)*(0,36+2,44+0,25+1,305)</t>
  </si>
  <si>
    <t>0,2*8,67*3,05</t>
  </si>
  <si>
    <t>9,246*0,1</t>
  </si>
  <si>
    <t>61</t>
  </si>
  <si>
    <t>411322525</t>
  </si>
  <si>
    <t>Stropy z betonu železového (bez výztuže) trámových, žebrových, kazetových nebo vložkových z tvárnic nebo z hraněných či zaoblených vln zabudovaného plechového bednění tř. C 20/25</t>
  </si>
  <si>
    <t>2015483148</t>
  </si>
  <si>
    <t>"D.1.2.1.06"</t>
  </si>
  <si>
    <t>160*0,085*1,1</t>
  </si>
  <si>
    <t>62</t>
  </si>
  <si>
    <t>411351011</t>
  </si>
  <si>
    <t>Bednění stropních konstrukcí - bez podpěrné konstrukce desek tloušťky stropní desky přes 5 do 25 cm zřízení</t>
  </si>
  <si>
    <t>-1172266263</t>
  </si>
  <si>
    <t>(2,0+0,36+0,2)*3,705</t>
  </si>
  <si>
    <t>(1,495+0,25)*1,87</t>
  </si>
  <si>
    <t>(1,415+0,2)*(0,36+2,44+0,25+1,305)</t>
  </si>
  <si>
    <t>8,67*3,05</t>
  </si>
  <si>
    <t>0,2*(2,0+0,36+0,25+3,705+1,495+0,25+0,25+1,415+0,2+1,305+8,68+3,05+2,12+0,35+8,5+0,1+3,07)</t>
  </si>
  <si>
    <t>63</t>
  </si>
  <si>
    <t>411351012</t>
  </si>
  <si>
    <t>Bednění stropních konstrukcí - bez podpěrné konstrukce desek tloušťky stropní desky přes 5 do 25 cm odstranění</t>
  </si>
  <si>
    <t>96656979</t>
  </si>
  <si>
    <t>64</t>
  </si>
  <si>
    <t>411354204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</si>
  <si>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0,88 mm</t>
  </si>
  <si>
    <t>1390766949</t>
  </si>
  <si>
    <t>"D.1.2.1.07"160</t>
  </si>
  <si>
    <t>160*1,1 'Přepočtené koeficientem množství</t>
  </si>
  <si>
    <t>65</t>
  </si>
  <si>
    <t>411354311</t>
  </si>
  <si>
    <t>Podpěrná konstrukce stropů - desek, kleneb a skořepin výška podepření do 4 m tloušťka stropu přes 5 do 15 cm zřízení</t>
  </si>
  <si>
    <t>-924358956</t>
  </si>
  <si>
    <t>66</t>
  </si>
  <si>
    <t>411354312</t>
  </si>
  <si>
    <t>Podpěrná konstrukce stropů - desek, kleneb a skořepin výška podepření do 4 m tloušťka stropu přes 5 do 15 cm odstranění</t>
  </si>
  <si>
    <t>-1241638990</t>
  </si>
  <si>
    <t>67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</si>
  <si>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</si>
  <si>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</si>
  <si>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2049363919</t>
  </si>
  <si>
    <t>"D.1.2.1.06"0,464</t>
  </si>
  <si>
    <t>"D.1.2.1.07"0,64</t>
  </si>
  <si>
    <t>1,104*1,15 'Přepočtené koeficientem množství</t>
  </si>
  <si>
    <t>68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</si>
  <si>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</si>
  <si>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</si>
  <si>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-1052548654</t>
  </si>
  <si>
    <t>"D.1.2.1.07"0,608</t>
  </si>
  <si>
    <t>0,608*1,15 'Přepočtené koeficientem množství</t>
  </si>
  <si>
    <t>69</t>
  </si>
  <si>
    <t>413941121</t>
  </si>
  <si>
    <t>Osazování ocelových válcovaných nosníků ve stropech I nebo IE nebo U nebo UE nebo L do č.12 nebo výšky do 120 mm</t>
  </si>
  <si>
    <t>1428518287</t>
  </si>
  <si>
    <t>"střecha"0,310</t>
  </si>
  <si>
    <t>70</t>
  </si>
  <si>
    <t>13010742</t>
  </si>
  <si>
    <t>ocel profilová IPE 100 jakost 11 375</t>
  </si>
  <si>
    <t>-444673602</t>
  </si>
  <si>
    <t>0,31*1,15 'Přepočtené koeficientem množství</t>
  </si>
  <si>
    <t>71</t>
  </si>
  <si>
    <t>413941123</t>
  </si>
  <si>
    <t>Osazování ocelových válcovaných nosníků ve stropech I nebo IE nebo U nebo UE nebo L č. 14 až 22 nebo výšky do 220 mm</t>
  </si>
  <si>
    <t>-1281832072</t>
  </si>
  <si>
    <t>"střecha"1,862+0,997+0,119</t>
  </si>
  <si>
    <t>"strop 1.NP"0,05+0,024+0,373+1,28+1,542</t>
  </si>
  <si>
    <t>72</t>
  </si>
  <si>
    <t>13010754</t>
  </si>
  <si>
    <t>ocel profilová IPE 220 jakost 11 375</t>
  </si>
  <si>
    <t>1041302011</t>
  </si>
  <si>
    <t>"strop 1.NP"1,28+1,542</t>
  </si>
  <si>
    <t>2,822*1,15 'Přepočtené koeficientem množství</t>
  </si>
  <si>
    <t>73</t>
  </si>
  <si>
    <t>13010750</t>
  </si>
  <si>
    <t>ocel profilová IPE 180 jakost 11 375</t>
  </si>
  <si>
    <t>1127129379</t>
  </si>
  <si>
    <t>"střecha"0,119+0,997</t>
  </si>
  <si>
    <t>"strop"0,373</t>
  </si>
  <si>
    <t>1,489*1,15 'Přepočtené koeficientem množství</t>
  </si>
  <si>
    <t>74</t>
  </si>
  <si>
    <t>13010746</t>
  </si>
  <si>
    <t>ocel profilová IPE 140 jakost 11 375</t>
  </si>
  <si>
    <t>-1170335137</t>
  </si>
  <si>
    <t>"strop I.NP"0,05</t>
  </si>
  <si>
    <t>0,05*1,15 'Přepočtené koeficientem množství</t>
  </si>
  <si>
    <t>75</t>
  </si>
  <si>
    <t>13010932</t>
  </si>
  <si>
    <t>ocel profilová UPE 140 jakost 11 375</t>
  </si>
  <si>
    <t>-1005289967</t>
  </si>
  <si>
    <t>"strop 1.NP"0,024</t>
  </si>
  <si>
    <t>76</t>
  </si>
  <si>
    <t>13010748</t>
  </si>
  <si>
    <t>ocel profilová IPE 160 jakost 11 375</t>
  </si>
  <si>
    <t>-1198122521</t>
  </si>
  <si>
    <t>"střecha"1,862</t>
  </si>
  <si>
    <t>1,862*1,15 'Přepočtené koeficientem množství</t>
  </si>
  <si>
    <t>77</t>
  </si>
  <si>
    <t>413941125</t>
  </si>
  <si>
    <t>Osazování ocelových válcovaných nosníků ve stropech I nebo IE nebo U nebo UE nebo L č. 24 a výše nebo výšky přes 220 mm</t>
  </si>
  <si>
    <t>-381918483</t>
  </si>
  <si>
    <t>"střecha"0,541+0,58+0,836+0,296+0,309</t>
  </si>
  <si>
    <t>"strop 1.NP"0,54+0,32+0,201+0,324+0,788+0,488</t>
  </si>
  <si>
    <t>78</t>
  </si>
  <si>
    <t>13010760</t>
  </si>
  <si>
    <t>ocel profilová IPE 300 jakost 11 375</t>
  </si>
  <si>
    <t>190021410</t>
  </si>
  <si>
    <t>"strop"0,201</t>
  </si>
  <si>
    <t>0,201*1,15 'Přepočtené koeficientem množství</t>
  </si>
  <si>
    <t>79</t>
  </si>
  <si>
    <t>13010732</t>
  </si>
  <si>
    <t>ocel profilová IPN 300 jakost 11 375</t>
  </si>
  <si>
    <t>302530683</t>
  </si>
  <si>
    <t>"strop"0,32+0,324</t>
  </si>
  <si>
    <t>0,644*1,15 'Přepočtené koeficientem množství</t>
  </si>
  <si>
    <t>80</t>
  </si>
  <si>
    <t>13011022</t>
  </si>
  <si>
    <t>ocel profilová IPN 400 jakost 11 375</t>
  </si>
  <si>
    <t>-192266441</t>
  </si>
  <si>
    <t>"strop"0,788</t>
  </si>
  <si>
    <t>0,788*1,15 'Přepočtené koeficientem množství</t>
  </si>
  <si>
    <t>81</t>
  </si>
  <si>
    <t>13011017</t>
  </si>
  <si>
    <t>ocel profilová IPE 400 jakost 11 375</t>
  </si>
  <si>
    <t>72796910</t>
  </si>
  <si>
    <t>"střecha"0,541+0,58</t>
  </si>
  <si>
    <t>"strop"0,54</t>
  </si>
  <si>
    <t>1,661*1,15 'Přepočtené koeficientem množství</t>
  </si>
  <si>
    <t>82</t>
  </si>
  <si>
    <t>13010762</t>
  </si>
  <si>
    <t>ocel profilová IPE 330 jakost 11 375</t>
  </si>
  <si>
    <t>1535817143</t>
  </si>
  <si>
    <t>"střecha"0,836</t>
  </si>
  <si>
    <t>0,836*1,15 'Přepočtené koeficientem množství</t>
  </si>
  <si>
    <t>83</t>
  </si>
  <si>
    <t>13010758</t>
  </si>
  <si>
    <t>ocel profilová IPE 270 jakost 11 375</t>
  </si>
  <si>
    <t>1575759094</t>
  </si>
  <si>
    <t>"střecha"0,309+0,296</t>
  </si>
  <si>
    <t>0,605*1,15 'Přepočtené koeficientem množství</t>
  </si>
  <si>
    <t>84</t>
  </si>
  <si>
    <t>13011016</t>
  </si>
  <si>
    <t>ocel profilová IPE 360 jakost 11 375</t>
  </si>
  <si>
    <t>-121184288</t>
  </si>
  <si>
    <t>"strop"0,488</t>
  </si>
  <si>
    <t>0,488*1,15 'Přepočtené koeficientem množství</t>
  </si>
  <si>
    <t>85</t>
  </si>
  <si>
    <t>41399001R</t>
  </si>
  <si>
    <t>Výroba dílů ocelové konstrukce</t>
  </si>
  <si>
    <t>kg</t>
  </si>
  <si>
    <t>1478947575</t>
  </si>
  <si>
    <t>20600+351</t>
  </si>
  <si>
    <t>86</t>
  </si>
  <si>
    <t>430321414</t>
  </si>
  <si>
    <t>Schodišťové konstrukce a rampy z betonu železového (bez výztuže) stupně, schodnice, ramena, podesty s nosníky tř. C 25/30</t>
  </si>
  <si>
    <t>1740865868</t>
  </si>
  <si>
    <t>"D.1.1.03+08"</t>
  </si>
  <si>
    <t>2,0*0,2*3,4</t>
  </si>
  <si>
    <t>1,35*0,2*1,495</t>
  </si>
  <si>
    <t>1,764*0,1</t>
  </si>
  <si>
    <t>87</t>
  </si>
  <si>
    <t>430361821</t>
  </si>
  <si>
    <t>Výztuž schodišťových konstrukcí a ramp stupňů, schodnic, ramen, podest s nosníky z betonářské oceli 10 505 (R) nebo BSt 500</t>
  </si>
  <si>
    <t>-927117895</t>
  </si>
  <si>
    <t>"D.1.2.1.06"0,254</t>
  </si>
  <si>
    <t>0,254*1,15 'Přepočtené koeficientem množství</t>
  </si>
  <si>
    <t>88</t>
  </si>
  <si>
    <t>431351121</t>
  </si>
  <si>
    <t>Bednění podest, podstupňových desek a ramp včetně podpěrné konstrukce výšky do 4 m půdorysně přímočarých zřízení</t>
  </si>
  <si>
    <t>1350765457</t>
  </si>
  <si>
    <t>3,4*2,0+0,3*3,4*2</t>
  </si>
  <si>
    <t>89</t>
  </si>
  <si>
    <t>431351122</t>
  </si>
  <si>
    <t>Bednění podest, podstupňových desek a ramp včetně podpěrné konstrukce výšky do 4 m půdorysně přímočarých odstranění</t>
  </si>
  <si>
    <t>-875493573</t>
  </si>
  <si>
    <t>90</t>
  </si>
  <si>
    <t>434311115</t>
  </si>
  <si>
    <t>Stupně dusané z betonu prostého nebo prokládaného kamenem na terén nebo na desku bez potěru, se zahlazením povrchu tř. C 20/25</t>
  </si>
  <si>
    <t>483907302</t>
  </si>
  <si>
    <t>11*2,0+1,495*4</t>
  </si>
  <si>
    <t>91</t>
  </si>
  <si>
    <t>434351141</t>
  </si>
  <si>
    <t>Bednění stupňů betonovaných na podstupňové desce nebo na terénu půdorysně přímočarých zřízení</t>
  </si>
  <si>
    <t>940798011</t>
  </si>
  <si>
    <t>(0,16+0,31)*2,0*11</t>
  </si>
  <si>
    <t>(0,172+0,29)*4*1,495</t>
  </si>
  <si>
    <t>92</t>
  </si>
  <si>
    <t>434351142</t>
  </si>
  <si>
    <t>Bednění stupňů betonovaných na podstupňové desce nebo na terénu půdorysně přímočarých odstranění</t>
  </si>
  <si>
    <t>-982692613</t>
  </si>
  <si>
    <t>93</t>
  </si>
  <si>
    <t>444151112</t>
  </si>
  <si>
    <t>Montáž krytiny střech ocelových konstrukcí ze sendvičových panelů šroubovaných, výšky budovy přes 6 do 12 m</t>
  </si>
  <si>
    <t>-1328466312</t>
  </si>
  <si>
    <t>9,42*20,585</t>
  </si>
  <si>
    <t>94</t>
  </si>
  <si>
    <t>5532476R</t>
  </si>
  <si>
    <t>panel sendvičový střešní, izolace minerální vlna, skryté kotvení, U 0,27W/m2K, modulová/celková š 1000/1054mm tl 160mm</t>
  </si>
  <si>
    <t>-539488604</t>
  </si>
  <si>
    <t>193,911*1,05 'Přepočtené koeficientem množství</t>
  </si>
  <si>
    <t>Komunikace pozemní</t>
  </si>
  <si>
    <t>95</t>
  </si>
  <si>
    <t>564851111</t>
  </si>
  <si>
    <t>Podklad ze štěrkodrti ŠD s rozprostřením a zhutněním, po zhutnění tl. 150 mm</t>
  </si>
  <si>
    <t>-1583961989</t>
  </si>
  <si>
    <t>96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</si>
  <si>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</si>
  <si>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</si>
  <si>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-1704204526</t>
  </si>
  <si>
    <t>"ze stávající dlažby"37+20,1</t>
  </si>
  <si>
    <t>Úpravy povrchů, podlahy a osazování výplní</t>
  </si>
  <si>
    <t>97</t>
  </si>
  <si>
    <t>612321141</t>
  </si>
  <si>
    <t>Omítka vápenocementová vnitřních ploch nanášená ručně dvouvrstvá, tloušťky jádrové omítky do 10 mm a tloušťky štuku do 3 mm štuková svislých konstrukcí stěn</t>
  </si>
  <si>
    <t>84488056</t>
  </si>
  <si>
    <t>"0.01"2,185*(2,0*2+3,07*2)-0,7*2,0</t>
  </si>
  <si>
    <t>"0.03"2,185*(1,62*2+3,695*2)-0,8*2,0-1,0*2,05</t>
  </si>
  <si>
    <t>"1.01"3,83*(3,02+0,125+0,8+2,0+0,8+4,525+2,88+2,07)</t>
  </si>
  <si>
    <t>"1.02"3,835*(8,69+5,74)</t>
  </si>
  <si>
    <t>"1.03"3,835*(2,43+6,07+2,12)</t>
  </si>
  <si>
    <t>"1.04"3,835*(2,05+2,125+0,8+4,395+2,595+0,31+5,05+0,605+1,045+1,21+0,19+5,56+1,6)</t>
  </si>
  <si>
    <t>"2.NP"</t>
  </si>
  <si>
    <t>"2.03"3,1*5,865</t>
  </si>
  <si>
    <t>"ostatní"100</t>
  </si>
  <si>
    <t>98</t>
  </si>
  <si>
    <t>622211011</t>
  </si>
  <si>
    <t>Montáž kontaktního zateplení lepením a mechanickým kotvením z polystyrenových desek nebo z kombinovaných desek na vnější stěny, tloušťky desek přes 40 do 80 mm</t>
  </si>
  <si>
    <t>496487750</t>
  </si>
  <si>
    <t>99</t>
  </si>
  <si>
    <t>28375936</t>
  </si>
  <si>
    <t>deska EPS 70 fasádní λ=0,039 tl 80mm</t>
  </si>
  <si>
    <t>-1656692150</t>
  </si>
  <si>
    <t>32,595*1,02 'Přepočtené koeficientem množství</t>
  </si>
  <si>
    <t>100</t>
  </si>
  <si>
    <t>622511111</t>
  </si>
  <si>
    <t>Omítka tenkovrstvá akrylátová vnějších ploch probarvená, včetně penetrace podkladu mozaiková střednězrnná stěn</t>
  </si>
  <si>
    <t>1891877248</t>
  </si>
  <si>
    <t>9,42*1,5+0,5*7,0+(0,5+1,5)/2*(18,465-7,0)+0,5*7,0</t>
  </si>
  <si>
    <t>101</t>
  </si>
  <si>
    <t>631311115</t>
  </si>
  <si>
    <t>Mazanina z betonu prostého bez zvýšených nároků na prostředí tl. přes 50 do 80 mm tř. C 20/25</t>
  </si>
  <si>
    <t>1556070584</t>
  </si>
  <si>
    <t>"P1+P2"0,077*(6,14+26,62+5,73)</t>
  </si>
  <si>
    <t>"P3"0,077*(60,14+46,84)</t>
  </si>
  <si>
    <t>"P4"0,086*46,6</t>
  </si>
  <si>
    <t>"P5"0,052*15,77</t>
  </si>
  <si>
    <t>"P6"0,05*21,25</t>
  </si>
  <si>
    <t>"P7"0,059*49,32</t>
  </si>
  <si>
    <t>"p8"0,05*50,97</t>
  </si>
  <si>
    <t>22,551*0,1</t>
  </si>
  <si>
    <t>102</t>
  </si>
  <si>
    <t>631311214</t>
  </si>
  <si>
    <t>Mazanina z betonu prostého se zvýšenými nároky na prostředí tl. přes 50 do 80 mm tř. C 25/30</t>
  </si>
  <si>
    <t>-305188378</t>
  </si>
  <si>
    <t>"D.1.1.14"</t>
  </si>
  <si>
    <t>"nabetonování schod.stupňů"</t>
  </si>
  <si>
    <t>16*1,6*0,31*0,05</t>
  </si>
  <si>
    <t>1,725*1,6*0,05</t>
  </si>
  <si>
    <t>103</t>
  </si>
  <si>
    <t>631319011</t>
  </si>
  <si>
    <t>Příplatek k cenám mazanin za úpravu povrchu mazaniny přehlazením, mazanina tl. přes 50 do 80 mm</t>
  </si>
  <si>
    <t>532519393</t>
  </si>
  <si>
    <t>104</t>
  </si>
  <si>
    <t>631319195</t>
  </si>
  <si>
    <t>Příplatek k cenám mazanin za malou plochu do 5 m2 jednotlivě mazanina tl. přes 50 do 80 mm</t>
  </si>
  <si>
    <t>-1065098007</t>
  </si>
  <si>
    <t>105</t>
  </si>
  <si>
    <t>631362021</t>
  </si>
  <si>
    <t>Výztuž mazanin ze svařovaných sítí z drátů typu KARI</t>
  </si>
  <si>
    <t>-2038553065</t>
  </si>
  <si>
    <t xml:space="preserve">"KARI 4x150x150  1,353 kg/m2"</t>
  </si>
  <si>
    <t>"P1+P2"(6,14+26,62+5,73)*1,353*0,00108</t>
  </si>
  <si>
    <t>"P3"(60,14+46,84)*1,353*0,00108</t>
  </si>
  <si>
    <t>"P4"46,6*1,353*0,00108</t>
  </si>
  <si>
    <t>"P5"15,77*0,00108</t>
  </si>
  <si>
    <t>"P6"21,25*1,3535*0,00108</t>
  </si>
  <si>
    <t>"P7"49,32*1,353*0,00108</t>
  </si>
  <si>
    <t>"p8"50,97*1,353*0,00108</t>
  </si>
  <si>
    <t>106</t>
  </si>
  <si>
    <t>642942611</t>
  </si>
  <si>
    <t>Osazování zárubní nebo rámů kovových dveřních lisovaných nebo z úhelníků bez dveřních křídel na montážní pěnu, plochy otvoru do 2,5 m2</t>
  </si>
  <si>
    <t>-809365054</t>
  </si>
  <si>
    <t>107</t>
  </si>
  <si>
    <t>5533156R</t>
  </si>
  <si>
    <t>"ZA 06+ZA 07"zárubeň jednokřídlá ocelová pro zdění s protipožární úpravou tl stěny 110-150mm rozměru 800/1970, 2100mm</t>
  </si>
  <si>
    <t>-709496787</t>
  </si>
  <si>
    <t>108</t>
  </si>
  <si>
    <t>5533148R</t>
  </si>
  <si>
    <t>"ZA08"zárubeň jednokřídlá ocelová pro zdění tl stěny 110-150mm rozměru 700/1970, 2100mm</t>
  </si>
  <si>
    <t>-1153758640</t>
  </si>
  <si>
    <t>109</t>
  </si>
  <si>
    <t>642942721</t>
  </si>
  <si>
    <t>Osazování zárubní nebo rámů kovových dveřních lisovaných nebo z úhelníků bez dveřních křídel na montážní pěnu, plochy otvoru přes 2,5 do 4,5 m2</t>
  </si>
  <si>
    <t>-1282487411</t>
  </si>
  <si>
    <t>110</t>
  </si>
  <si>
    <t>5533176R</t>
  </si>
  <si>
    <t>"ZA 03"zárubeň dvoukřídlá ocelová pro zdění s protipožární úpravou tl stěny 210-250mm rozměru 1500/1970, 2100mm</t>
  </si>
  <si>
    <t>-1704027209</t>
  </si>
  <si>
    <t>Trubní vedení</t>
  </si>
  <si>
    <t>111</t>
  </si>
  <si>
    <t>899102113</t>
  </si>
  <si>
    <t>Osazení poklopů litinových a ocelových bez rámů hmotnosti jednotlivě přes 50 kg do 100 kg</t>
  </si>
  <si>
    <t>455840148</t>
  </si>
  <si>
    <t>112</t>
  </si>
  <si>
    <t>89910001R</t>
  </si>
  <si>
    <t>"ZA 21"Vodotěsný a plynotěsný poklop pro zadlážení 800x1000 mm</t>
  </si>
  <si>
    <t>570159899</t>
  </si>
  <si>
    <t>Ostatní konstrukce a práce, bourání</t>
  </si>
  <si>
    <t>113</t>
  </si>
  <si>
    <t>941111121</t>
  </si>
  <si>
    <t>Montáž lešení řadového trubkového lehkého pracovního s podlahami s provozním zatížením tř. 3 do 200 kg/m2 šířky tř. W09 přes 0,9 do 1,2 m, výšky do 10 m</t>
  </si>
  <si>
    <t>-1465316855</t>
  </si>
  <si>
    <t>(9,0+7,0)/2*(18,45+1,2)+9,55*9,42+4,56*(11,7+1,2*2)+9,25*(8,98+1,2*2)</t>
  </si>
  <si>
    <t>114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</si>
  <si>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</si>
  <si>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</si>
  <si>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841753223</t>
  </si>
  <si>
    <t>416,722*90 'Přepočtené koeficientem množství</t>
  </si>
  <si>
    <t>115</t>
  </si>
  <si>
    <t>941111821</t>
  </si>
  <si>
    <t>Demontáž lešení řadového trubkového lehkého pracovního s podlahami s provozním zatížením tř. 3 do 200 kg/m2 šířky tř. W09 přes 0,9 do 1,2 m, výšky do 10 m</t>
  </si>
  <si>
    <t>1590373134</t>
  </si>
  <si>
    <t>116</t>
  </si>
  <si>
    <t>949101111</t>
  </si>
  <si>
    <t>Lešení pomocné pracovní pro objekty pozemních staveb pro zatížení do 150 kg/m2, o výšce lešeňové podlahy do 1,9 m</t>
  </si>
  <si>
    <t>-679126431</t>
  </si>
  <si>
    <t>117</t>
  </si>
  <si>
    <t>952901111</t>
  </si>
  <si>
    <t>Vyčištění budov nebo objektů před předáním do užívání budov bytové nebo občanské výstavby, světlé výšky podlaží do 4 m</t>
  </si>
  <si>
    <t>-302784725</t>
  </si>
  <si>
    <t>"0.01"6,14</t>
  </si>
  <si>
    <t>"0.02"26,62</t>
  </si>
  <si>
    <t>"0.03"5,73</t>
  </si>
  <si>
    <t>Mezisoučet</t>
  </si>
  <si>
    <t>"1.01"60,14</t>
  </si>
  <si>
    <t>"1.02"46,6</t>
  </si>
  <si>
    <t>"1.03"15,77</t>
  </si>
  <si>
    <t>"1.04"46,84</t>
  </si>
  <si>
    <t>"2.01"49,32</t>
  </si>
  <si>
    <t>"2.02"21,25</t>
  </si>
  <si>
    <t>"2.03"50,97</t>
  </si>
  <si>
    <t>118</t>
  </si>
  <si>
    <t>953333121</t>
  </si>
  <si>
    <t>PVC těsnící pás do betonových konstrukcí do pracovních spar vnitřní, pokládaný doprostřed konstrukce mezi výztuž šířky 240 mm</t>
  </si>
  <si>
    <t>-351451538</t>
  </si>
  <si>
    <t>(12,02+2,12+2,66+8,67+1,305+4,97+2,25)*2</t>
  </si>
  <si>
    <t>119</t>
  </si>
  <si>
    <t>953943211</t>
  </si>
  <si>
    <t>Osazování drobných kovových předmětů kotvených do stěny hasicího přístroje</t>
  </si>
  <si>
    <t>-155985846</t>
  </si>
  <si>
    <t>120</t>
  </si>
  <si>
    <t>4493211R</t>
  </si>
  <si>
    <t>přístroj hasicí ruční práškový P6 21A/113B</t>
  </si>
  <si>
    <t>-2095210904</t>
  </si>
  <si>
    <t>121</t>
  </si>
  <si>
    <t>4493212R</t>
  </si>
  <si>
    <t>přístroj hasicí ruční práškový P6 34A/183B</t>
  </si>
  <si>
    <t>1127569500</t>
  </si>
  <si>
    <t>122</t>
  </si>
  <si>
    <t>953961113</t>
  </si>
  <si>
    <t>Kotvy chemické s vyvrtáním otvoru do betonu, železobetonu nebo tvrdého kamene tmel, velikost M 12, hloubka 110 mm</t>
  </si>
  <si>
    <t>37928272</t>
  </si>
  <si>
    <t>"D.1.2.2."2</t>
  </si>
  <si>
    <t>123</t>
  </si>
  <si>
    <t>953961114</t>
  </si>
  <si>
    <t>Kotvy chemické s vyvrtáním otvoru do betonu, železobetonu nebo tvrdého kamene tmel, velikost M 16, hloubka 125 mm</t>
  </si>
  <si>
    <t>1204089532</t>
  </si>
  <si>
    <t>"D.1.2.2.03"2*9</t>
  </si>
  <si>
    <t>124</t>
  </si>
  <si>
    <t>953965121</t>
  </si>
  <si>
    <t>Kotvy chemické s vyvrtáním otvoru kotevní šrouby pro chemické kotvy, velikost M 12, délka 160 mm</t>
  </si>
  <si>
    <t>73813686</t>
  </si>
  <si>
    <t>125</t>
  </si>
  <si>
    <t>953965133</t>
  </si>
  <si>
    <t>Kotvy chemické s vyvrtáním otvoru kotevní šrouby pro chemické kotvy, velikost M 16, délka 300 mm</t>
  </si>
  <si>
    <t>1547437746</t>
  </si>
  <si>
    <t>126</t>
  </si>
  <si>
    <t>968082017</t>
  </si>
  <si>
    <t>Vybourání plastových rámů oken s křídly, dveřních zárubní, vrat rámu oken s křídly, plochy přes 2 do 4 m2</t>
  </si>
  <si>
    <t>-1734075112</t>
  </si>
  <si>
    <t>1,46*1,8*6+2,2*2,23*2</t>
  </si>
  <si>
    <t>127</t>
  </si>
  <si>
    <t>968082022</t>
  </si>
  <si>
    <t>Vybourání plastových rámů oken s křídly, dveřních zárubní, vrat dveřních zárubní, plochy přes 2 do 4 m2</t>
  </si>
  <si>
    <t>-662292700</t>
  </si>
  <si>
    <t>1,27*2,6</t>
  </si>
  <si>
    <t>128</t>
  </si>
  <si>
    <t>978071621</t>
  </si>
  <si>
    <t>Odsekání omítky (včetně podkladní) a odstranění tepelné nebo vodotěsné izolace z desek, objemové hmotnosti do 120 kg/m3, tl. přes 50 mm, plochy přes 1 m2</t>
  </si>
  <si>
    <t>719499109</t>
  </si>
  <si>
    <t>"odstranění zateplení"</t>
  </si>
  <si>
    <t>4,7*(5,05+0,31+2,595+0,125+2,88+0,335)</t>
  </si>
  <si>
    <t>6,4*(2,12+0,6+2,09+0,34+0,25+5,74)</t>
  </si>
  <si>
    <t>129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</si>
  <si>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</si>
  <si>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</si>
  <si>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-2046736950</t>
  </si>
  <si>
    <t>130</t>
  </si>
  <si>
    <t>985622221</t>
  </si>
  <si>
    <t>Spínání objektů táhly vložení a dodání táhla z betonářské oceli spojované napínacími maticemi, průměru do 20 mm</t>
  </si>
  <si>
    <t>-120674810</t>
  </si>
  <si>
    <t>3,9*2+4,25*2+7,1*2+6,48+7,34+7,12*2+7,125*2</t>
  </si>
  <si>
    <t>997</t>
  </si>
  <si>
    <t>Přesun sutě</t>
  </si>
  <si>
    <t>131</t>
  </si>
  <si>
    <t>997013501</t>
  </si>
  <si>
    <t>Odvoz suti a vybouraných hmot na skládku nebo meziskládku se složením, na vzdálenost do 1 km</t>
  </si>
  <si>
    <t>-163757072</t>
  </si>
  <si>
    <t>132</t>
  </si>
  <si>
    <t>997013509</t>
  </si>
  <si>
    <t>Odvoz suti a vybouraných hmot na skládku nebo meziskládku se složením, na vzdálenost Příplatek k ceně za každý další i započatý 1 km přes 1 km</t>
  </si>
  <si>
    <t>-2063450594</t>
  </si>
  <si>
    <t>110,351*18 'Přepočtené koeficientem množství</t>
  </si>
  <si>
    <t>133</t>
  </si>
  <si>
    <t>997013602</t>
  </si>
  <si>
    <t>Poplatek za uložení stavebního odpadu na skládce (skládkovné) z armovaného betonu zatříděného do Katalogu odpadů pod kódem 17 01 01</t>
  </si>
  <si>
    <t>-1264063197</t>
  </si>
  <si>
    <t>134</t>
  </si>
  <si>
    <t>997013631</t>
  </si>
  <si>
    <t>Poplatek za uložení stavebního odpadu na skládce (skládkovné) směsného stavebního a demoličního zatříděného do Katalogu odpadů pod kódem 17 09 04</t>
  </si>
  <si>
    <t>1340859456</t>
  </si>
  <si>
    <t>110,351-65,293</t>
  </si>
  <si>
    <t>998</t>
  </si>
  <si>
    <t>Přesun hmot</t>
  </si>
  <si>
    <t>135</t>
  </si>
  <si>
    <t>998012022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</si>
  <si>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přes 6 do 12 m</t>
  </si>
  <si>
    <t>-1179677605</t>
  </si>
  <si>
    <t>PSV</t>
  </si>
  <si>
    <t>Práce a dodávky PSV</t>
  </si>
  <si>
    <t>711</t>
  </si>
  <si>
    <t>Izolace proti vodě, vlhkosti a plynům</t>
  </si>
  <si>
    <t>136</t>
  </si>
  <si>
    <t>711111001</t>
  </si>
  <si>
    <t>Provedení izolace proti zemní vlhkosti natěradly a tmely za studena na ploše vodorovné V nátěrem penetračním</t>
  </si>
  <si>
    <t>515917232</t>
  </si>
  <si>
    <t>(9,42*18,44+2,12*(9,42-0,35))*2</t>
  </si>
  <si>
    <t>137</t>
  </si>
  <si>
    <t>11163150</t>
  </si>
  <si>
    <t>lak penetrační asfaltový</t>
  </si>
  <si>
    <t>-429987803</t>
  </si>
  <si>
    <t>385,866*0,00033 'Přepočtené koeficientem množství</t>
  </si>
  <si>
    <t>138</t>
  </si>
  <si>
    <t>711112001</t>
  </si>
  <si>
    <t>Provedení izolace proti zemní vlhkosti natěradly a tmely za studena na ploše svislé S nátěrem penetračním</t>
  </si>
  <si>
    <t>-1077617020</t>
  </si>
  <si>
    <t>2,83*(0,25+0,4+1,69+0,35+0,35+12,02)*2</t>
  </si>
  <si>
    <t>1,75*9,42*2</t>
  </si>
  <si>
    <t>(2,185+0,265)*9,42*2</t>
  </si>
  <si>
    <t>0,66*(12,02+1,305+2,36+0,25+1,62)*2</t>
  </si>
  <si>
    <t>139</t>
  </si>
  <si>
    <t>14351614</t>
  </si>
  <si>
    <t>187,541*0,00034 'Přepočtené koeficientem množství</t>
  </si>
  <si>
    <t>140</t>
  </si>
  <si>
    <t>711141559</t>
  </si>
  <si>
    <t>Provedení izolace proti zemní vlhkosti pásy přitavením NAIP na ploše vodorovné V</t>
  </si>
  <si>
    <t>1358440688</t>
  </si>
  <si>
    <t>385,866/2</t>
  </si>
  <si>
    <t>141</t>
  </si>
  <si>
    <t>62853004</t>
  </si>
  <si>
    <t>pás asfaltový natavitelný modifikovaný SBS tl 4,0mm s vložkou ze skleněné tkaniny a spalitelnou PE fólií nebo jemnozrnným minerálním posypem na horním povrchu</t>
  </si>
  <si>
    <t>-1976363523</t>
  </si>
  <si>
    <t>192,933*1,1655 'Přepočtené koeficientem množství</t>
  </si>
  <si>
    <t>142</t>
  </si>
  <si>
    <t>711142559</t>
  </si>
  <si>
    <t>Provedení izolace proti zemní vlhkosti pásy přitavením NAIP na ploše svislé S</t>
  </si>
  <si>
    <t>-1086987406</t>
  </si>
  <si>
    <t>187,541/2</t>
  </si>
  <si>
    <t>143</t>
  </si>
  <si>
    <t>-638002725</t>
  </si>
  <si>
    <t>93,771*1,221 'Přepočtené koeficientem množství</t>
  </si>
  <si>
    <t>144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</si>
  <si>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</si>
  <si>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</si>
  <si>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</si>
  <si>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275472443</t>
  </si>
  <si>
    <t>712</t>
  </si>
  <si>
    <t>Povlakové krytiny</t>
  </si>
  <si>
    <t>145</t>
  </si>
  <si>
    <t>712361705</t>
  </si>
  <si>
    <t>Provedení povlakové krytiny střech plochých do 10° fólií lepená se svařovanými spoji</t>
  </si>
  <si>
    <t>698577914</t>
  </si>
  <si>
    <t>9,42*20,585+0,3*(9,42*2+20,585*2)</t>
  </si>
  <si>
    <t>146</t>
  </si>
  <si>
    <t>28322014</t>
  </si>
  <si>
    <t>fólie hydroizolační střešní mPVC mechanicky kotvená tl 1,2mm šedá</t>
  </si>
  <si>
    <t>-835643469</t>
  </si>
  <si>
    <t>211,914*1,1655 'Přepočtené koeficientem množství</t>
  </si>
  <si>
    <t>147</t>
  </si>
  <si>
    <t>712363101</t>
  </si>
  <si>
    <t>Provedení povlakové krytiny střech plochých do 10° fólií ostatní činnosti při pokládání hydroizolačních fólií (materiál ve specifikaci) mechanické ukotvení talířovou hmoždinkou do polystyrenu nebo desek z minerální vlny</t>
  </si>
  <si>
    <t>820425630</t>
  </si>
  <si>
    <t>193,911*6</t>
  </si>
  <si>
    <t>148</t>
  </si>
  <si>
    <t>59051324</t>
  </si>
  <si>
    <t>hmoždinka ETA zatloukací fasádní s kovovým trnem pro montáž TI 8x60x75mm</t>
  </si>
  <si>
    <t>-1633163265</t>
  </si>
  <si>
    <t>1163,466*1,05 'Přepočtené koeficientem množství</t>
  </si>
  <si>
    <t>149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</si>
  <si>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</si>
  <si>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</si>
  <si>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-713507059</t>
  </si>
  <si>
    <t>150</t>
  </si>
  <si>
    <t>28342010</t>
  </si>
  <si>
    <t xml:space="preserve">manžeta těsnící pro prostupy hydroizolací z PVC uzavřená kruhová vnitřní průměr  11-35</t>
  </si>
  <si>
    <t>-230784737</t>
  </si>
  <si>
    <t>151</t>
  </si>
  <si>
    <t>28342015</t>
  </si>
  <si>
    <t>manžeta těsnící pro prostupy hydroizolací z PVC uzavřená kruhová vnitřní průměr 200</t>
  </si>
  <si>
    <t>1473930888</t>
  </si>
  <si>
    <t>2*1,76 'Přepočtené koeficientem množství</t>
  </si>
  <si>
    <t>152</t>
  </si>
  <si>
    <t>712363117</t>
  </si>
  <si>
    <t>Provedení povlakové krytiny střech plochých do 10° fólií ostatní činnosti při pokládání hydroizolačních fólií (materiál ve specifikaci) zaizolování prostupů střešní rovinou kruhový průřez, průměr přes 500 mm do 1000 mm</t>
  </si>
  <si>
    <t>-1875520555</t>
  </si>
  <si>
    <t>713</t>
  </si>
  <si>
    <t>Izolace tepelné</t>
  </si>
  <si>
    <t>153</t>
  </si>
  <si>
    <t>713111121</t>
  </si>
  <si>
    <t>Montáž tepelné izolace stropů rohožemi, pásy, dílci, deskami, bloky (izolační materiál ve specifikaci) rovných spodem s uchycením (drátem, páskou apod.)</t>
  </si>
  <si>
    <t>470360850</t>
  </si>
  <si>
    <t>154</t>
  </si>
  <si>
    <t>63152099</t>
  </si>
  <si>
    <t>pás tepelně izolační univerzální λ=0,033 tl 100mm</t>
  </si>
  <si>
    <t>-1718854480</t>
  </si>
  <si>
    <t>193,911*1,02 'Přepočtené koeficientem množství</t>
  </si>
  <si>
    <t>155</t>
  </si>
  <si>
    <t>713121111</t>
  </si>
  <si>
    <t>Montáž tepelné izolace podlah rohožemi, pásy, deskami, dílci, bloky (izolační materiál ve specifikaci) kladenými volně jednovrstvá</t>
  </si>
  <si>
    <t>-1286622947</t>
  </si>
  <si>
    <t>(9,42*18,44+2,12*(9,42-0,35))</t>
  </si>
  <si>
    <t>156</t>
  </si>
  <si>
    <t>28376354</t>
  </si>
  <si>
    <t>deska perimetrická spodních staveb, podlah a plochých střech 200kPa λ=0,034 tl 100mm</t>
  </si>
  <si>
    <t>517856510</t>
  </si>
  <si>
    <t>192,933*1,02 'Přepočtené koeficientem množství</t>
  </si>
  <si>
    <t>157</t>
  </si>
  <si>
    <t>713191132</t>
  </si>
  <si>
    <t>Montáž tepelné izolace stavebních konstrukcí - doplňky a konstrukční součásti podlah, stropů vrchem nebo střech překrytím fólií separační z PE</t>
  </si>
  <si>
    <t>208184763</t>
  </si>
  <si>
    <t>158</t>
  </si>
  <si>
    <t>28323100</t>
  </si>
  <si>
    <t>fólie LDPE (750 kg/m3) proti zemní vlhkosti nad úrovní terénu tl 0,8mm</t>
  </si>
  <si>
    <t>-1991308508</t>
  </si>
  <si>
    <t>121,54*1,1655 'Přepočtené koeficientem množství</t>
  </si>
  <si>
    <t>159</t>
  </si>
  <si>
    <t>713191133</t>
  </si>
  <si>
    <t>Montáž tepelné izolace stavebních konstrukcí - doplňky a konstrukční součásti podlah, stropů vrchem nebo střech překrytím fólií položenou volně s přelepením spojů</t>
  </si>
  <si>
    <t>514514024</t>
  </si>
  <si>
    <t>160</t>
  </si>
  <si>
    <t>28329026</t>
  </si>
  <si>
    <t>fólie PE homogenní pro parotěsnou vrstvu zejména plochých střech tl 0,15mm</t>
  </si>
  <si>
    <t>-2067751136</t>
  </si>
  <si>
    <t>161</t>
  </si>
  <si>
    <t>71351153R</t>
  </si>
  <si>
    <t>Montáž tepelné izolace protipožárním nástřikem sloupů, průvlaků nebo trámů ocelových profilu I, T, U, L na podkladní kotvící nátěr, tl. 20 mm</t>
  </si>
  <si>
    <t>-1313417845</t>
  </si>
  <si>
    <t>"sloup nad opláštěním střechy"</t>
  </si>
  <si>
    <t>0,24*4*4*1,0</t>
  </si>
  <si>
    <t>0,28*4*5*1,0</t>
  </si>
  <si>
    <t>162</t>
  </si>
  <si>
    <t>998713202</t>
  </si>
  <si>
    <t>Přesun hmot pro izolace tepelné stanovený procentní sazbou (%) z ceny vodorovná dopravní vzdálenost do 50 m v objektech výšky přes 6 do 12 m</t>
  </si>
  <si>
    <t>861616430</t>
  </si>
  <si>
    <t>714</t>
  </si>
  <si>
    <t>Akustická a protiotřesová opatření</t>
  </si>
  <si>
    <t>163</t>
  </si>
  <si>
    <t>714182001</t>
  </si>
  <si>
    <t>Montáž pohltivých a konstrukčních součástí vložek izolačních volně rohoží stropů nebo stěn</t>
  </si>
  <si>
    <t>-660013643</t>
  </si>
  <si>
    <t>164</t>
  </si>
  <si>
    <t>28375671</t>
  </si>
  <si>
    <t>deska pro kročejový útlum tl 20mm</t>
  </si>
  <si>
    <t>-1014624919</t>
  </si>
  <si>
    <t>121,54*1,15 'Přepočtené koeficientem množství</t>
  </si>
  <si>
    <t>165</t>
  </si>
  <si>
    <t>998714202</t>
  </si>
  <si>
    <t>Přesun hmot pro akustická a protiotřesová opatření stanovený procentní sazbou (%) z ceny vodorovná dopravní vzdálenost do 50 m v objektech výšky přes 6 do 12 m</t>
  </si>
  <si>
    <t>-195846243</t>
  </si>
  <si>
    <t>751</t>
  </si>
  <si>
    <t>166</t>
  </si>
  <si>
    <t>751398012</t>
  </si>
  <si>
    <t>Montáž ostatních zařízení větrací mřížky na kruhové potrubí, průměru přes 100 do 200 mm</t>
  </si>
  <si>
    <t>382629995</t>
  </si>
  <si>
    <t>167</t>
  </si>
  <si>
    <t>42972837</t>
  </si>
  <si>
    <t>mřížka větrací kruhová nerezová se síťkou D 150mm</t>
  </si>
  <si>
    <t>-804811843</t>
  </si>
  <si>
    <t>168</t>
  </si>
  <si>
    <t>751398021</t>
  </si>
  <si>
    <t>Montáž ostatních zařízení větrací mřížky stěnové, průřezu do 0,040 m2</t>
  </si>
  <si>
    <t>-860495857</t>
  </si>
  <si>
    <t>169</t>
  </si>
  <si>
    <t>75139001R</t>
  </si>
  <si>
    <t>"PL 08"Plastová větrací mřížka DN 150</t>
  </si>
  <si>
    <t>629800899</t>
  </si>
  <si>
    <t>170</t>
  </si>
  <si>
    <t>751525081</t>
  </si>
  <si>
    <t>Montáž potrubí plastového kruhového bez příruby, průměru do 100 mm</t>
  </si>
  <si>
    <t>402477688</t>
  </si>
  <si>
    <t>"odvětrávací potrubí"9,0*2</t>
  </si>
  <si>
    <t>171</t>
  </si>
  <si>
    <t>42981649</t>
  </si>
  <si>
    <t>trouba pevná PVC D 100mm do 45°C</t>
  </si>
  <si>
    <t>253898467</t>
  </si>
  <si>
    <t>18*1,2 'Přepočtené koeficientem množství</t>
  </si>
  <si>
    <t>172</t>
  </si>
  <si>
    <t>751525082</t>
  </si>
  <si>
    <t>Montáž potrubí plastového kruhového bez příruby, průměru přes 100 do 200 mm</t>
  </si>
  <si>
    <t>2010729490</t>
  </si>
  <si>
    <t xml:space="preserve">"odvětrání úklidové místnosti  1.PP"0,5</t>
  </si>
  <si>
    <t>173</t>
  </si>
  <si>
    <t>42981651</t>
  </si>
  <si>
    <t>trouba pevná PVC D 150mm do 45°C</t>
  </si>
  <si>
    <t>2135187144</t>
  </si>
  <si>
    <t>0,5*1,2 'Přepočtené koeficientem množství</t>
  </si>
  <si>
    <t>174</t>
  </si>
  <si>
    <t>998751201</t>
  </si>
  <si>
    <t>Přesun hmot pro vzduchotechniku stanovený procentní sazbou (%) z ceny vodorovná dopravní vzdálenost do 50 m v objektech výšky do 12 m</t>
  </si>
  <si>
    <t>708465193</t>
  </si>
  <si>
    <t>763</t>
  </si>
  <si>
    <t>Konstrukce suché výstavby</t>
  </si>
  <si>
    <t>175</t>
  </si>
  <si>
    <t>763111323</t>
  </si>
  <si>
    <t>Příčka ze sádrokartonových desek s nosnou konstrukcí z jednoduchých ocelových profilů UW, CW jednoduše opláštěná deskou protipožární DF tl. 12,5 mm s izolací, EI 45, příčka tl. 100 mm, profil 75, Rw do 49 dB</t>
  </si>
  <si>
    <t>-380359295</t>
  </si>
  <si>
    <t>2,2*2,23*2</t>
  </si>
  <si>
    <t>(3,1+0,875)*2,3</t>
  </si>
  <si>
    <t>"D.1.1.05"</t>
  </si>
  <si>
    <t>3,0*3,0</t>
  </si>
  <si>
    <t>176</t>
  </si>
  <si>
    <t>763111414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</si>
  <si>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</si>
  <si>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-264136906</t>
  </si>
  <si>
    <t>"D.11.04"</t>
  </si>
  <si>
    <t>(3,835+0,3)*(1,875+1,9+3,06)</t>
  </si>
  <si>
    <t>3,4*(5,865+8,69+0,125)</t>
  </si>
  <si>
    <t>2,355*2,44</t>
  </si>
  <si>
    <t>3,4*(7,49+0,94)</t>
  </si>
  <si>
    <t>177</t>
  </si>
  <si>
    <t>763121466</t>
  </si>
  <si>
    <t>Stěna předsazená ze sádrokartonových desek s nosnou konstrukcí z ocelových profilů CW, UW dvojitě opláštěná deskami protipožárními impregnovanými DFH2 tl. 2 x 12,5 mm s izolací, EI 45, stěna tl. 100 mm, profil 75</t>
  </si>
  <si>
    <t>224535446</t>
  </si>
  <si>
    <t>"D.1.1.04+05"</t>
  </si>
  <si>
    <t xml:space="preserve">"m 1.01"  </t>
  </si>
  <si>
    <t>(8,92+5,9)*(2,4+1,76)-4,45*3,275-1,95*1,45*2+(4,45+3,248*2)*0,33+(1,95+1,45*2)*0,33*2</t>
  </si>
  <si>
    <t>3,1*(8,0+6,25)/2+4,5*6,25-3,91*4,585+(3,91+4,585)*2*0,33</t>
  </si>
  <si>
    <t>"m.1.02"</t>
  </si>
  <si>
    <t>6,79*(2,4+1,76)-2,95*2,05*(2,95+2,05)*2*0,33</t>
  </si>
  <si>
    <t>"m.1.03"</t>
  </si>
  <si>
    <t>4,63*3,5-1,95*2,975+(1,95+2,975)*2*0,33</t>
  </si>
  <si>
    <t>"m.1.04"</t>
  </si>
  <si>
    <t>(2,335+0,605)*(2,4+1,76)-1,1*2,9+(1,13+2,9*2)*0,33</t>
  </si>
  <si>
    <t>"m.2.01"</t>
  </si>
  <si>
    <t>(5,85*2+9,0)*(6,455-2,56)-1,95*2,05*2-4,5*2,0+(1,95+2,05)*2*0,33*2+(4,5+2,0)*2*0,33</t>
  </si>
  <si>
    <t>"m.2.02"</t>
  </si>
  <si>
    <t>5,435*(6,455-2,56)</t>
  </si>
  <si>
    <t>"m.2.03"</t>
  </si>
  <si>
    <t>8,69*(6,455-2,56)-2,95*2,05*2+(2,95+2,05)*2*0,33*2</t>
  </si>
  <si>
    <t>"VZT"</t>
  </si>
  <si>
    <t>6,75*(6,455-3,5)-3,0*1,0+(3,0+1,0)*2*0,33</t>
  </si>
  <si>
    <t>"1.NP opláštění táhel"5,74*4,145+5,5*4,145</t>
  </si>
  <si>
    <t>"2.NP"5,865*3,1</t>
  </si>
  <si>
    <t>178</t>
  </si>
  <si>
    <t>763131432</t>
  </si>
  <si>
    <t>Podhled ze sádrokartonových desek dvouvrstvá zavěšená spodní konstrukce z ocelových profilů CD, UD jednoduše opláštěná deskou protipožární DF, tl. 15 mm, bez izolace, REI do 90</t>
  </si>
  <si>
    <t>1721541345</t>
  </si>
  <si>
    <t>179</t>
  </si>
  <si>
    <t>763164535</t>
  </si>
  <si>
    <t>Obklad konstrukcí sádrokartonovými deskami včetně ochranných úhelníků ve tvaru L rozvinuté šíře přes 0,4 do 0,8 m, opláštěný deskou protipožární DF, tl. 12,5 mm</t>
  </si>
  <si>
    <t>-573032390</t>
  </si>
  <si>
    <t>"D.1.1.03-sloupy"2,185*2</t>
  </si>
  <si>
    <t>"obklad odvětrání"8,3</t>
  </si>
  <si>
    <t>180</t>
  </si>
  <si>
    <t>763164615</t>
  </si>
  <si>
    <t>Obklad konstrukcí sádrokartonovými deskami včetně ochranných úhelníků ve tvaru U rozvinuté šíře do 0,6 m, opláštěný deskou protipožární DF, tl. 12,5 mm</t>
  </si>
  <si>
    <t>1277618370</t>
  </si>
  <si>
    <t>"obklad odvětrání"8,300</t>
  </si>
  <si>
    <t>181</t>
  </si>
  <si>
    <t>763181311</t>
  </si>
  <si>
    <t>Výplně otvorů konstrukcí ze sádrokartonových desek montáž zárubně kovové s konstrukcí jednokřídlové</t>
  </si>
  <si>
    <t>1004981978</t>
  </si>
  <si>
    <t>182</t>
  </si>
  <si>
    <t>5533159R</t>
  </si>
  <si>
    <t>"ZA 05"zárubeň jednokřídlá ocelová pro sádrokartonové příčky tl stěny 110-150mm rozměru 900/1970, 2100mm</t>
  </si>
  <si>
    <t>1600154776</t>
  </si>
  <si>
    <t>183</t>
  </si>
  <si>
    <t>5533155R</t>
  </si>
  <si>
    <t xml:space="preserve">"ZA 04"zárubeň jednokřídlá ocelová pro sádrokartonové příčky tl stěny 110-150mm s protipožární úpravou  rozměru 900/1970, 2100mm</t>
  </si>
  <si>
    <t>354042682</t>
  </si>
  <si>
    <t>184</t>
  </si>
  <si>
    <t>998763402</t>
  </si>
  <si>
    <t>Přesun hmot pro konstrukce montované z desek stanovený procentní sazbou (%) z ceny vodorovná dopravní vzdálenost do 50 m v objektech výšky přes 6 do 12 m</t>
  </si>
  <si>
    <t>-684350341</t>
  </si>
  <si>
    <t>764</t>
  </si>
  <si>
    <t>Konstrukce klempířské</t>
  </si>
  <si>
    <t>185</t>
  </si>
  <si>
    <t>76401169R</t>
  </si>
  <si>
    <t>"KL 13"Zpevnění soklové lišty u atiky z Pz s povrchovou úpravou včetně tmelení rš 120 mm</t>
  </si>
  <si>
    <t>-1867099594</t>
  </si>
  <si>
    <t>186</t>
  </si>
  <si>
    <t>76421461R</t>
  </si>
  <si>
    <t>"KL 01"Oplechování horních ploch a atik bez rohů z Pz s povrch úpravou mechanicky kotvené rš přes 800 mm</t>
  </si>
  <si>
    <t>-1728152310</t>
  </si>
  <si>
    <t>48*1,22</t>
  </si>
  <si>
    <t>187</t>
  </si>
  <si>
    <t>76421612R</t>
  </si>
  <si>
    <t>"KL 36"Okapnička větrací žaluzie z Pz s povrchovou úpravou rš 133 mm</t>
  </si>
  <si>
    <t>-2114005000</t>
  </si>
  <si>
    <t>3,0*2</t>
  </si>
  <si>
    <t>188</t>
  </si>
  <si>
    <t>76421613R</t>
  </si>
  <si>
    <t>"KL 37"Oplechování nadpraží větrací žaluzie z Pz s povrchovou úpravou rš 285 mm</t>
  </si>
  <si>
    <t>1478015788</t>
  </si>
  <si>
    <t>189</t>
  </si>
  <si>
    <t>76421669R</t>
  </si>
  <si>
    <t>"KL 25+26+27+28"Oplechování rovných parapetů mechanicky kotvené z Pz s povrchovou úpravou rš 385 mm</t>
  </si>
  <si>
    <t>1510213960</t>
  </si>
  <si>
    <t>1*4,5+1*4+3*3+4*2</t>
  </si>
  <si>
    <t>190</t>
  </si>
  <si>
    <t>76421865R</t>
  </si>
  <si>
    <t>"KL 06"Oplechování vnějšího rohu stěnových panelů z Pz s upraveným povrchem rš 410 mm</t>
  </si>
  <si>
    <t>-1702573158</t>
  </si>
  <si>
    <t>191</t>
  </si>
  <si>
    <t>76421866R</t>
  </si>
  <si>
    <t>"KL 07"Oplechování vnitřního rohu stěnových panelů z Pz s upraveným povrchem rš 150 mm</t>
  </si>
  <si>
    <t>-1041348794</t>
  </si>
  <si>
    <t>192</t>
  </si>
  <si>
    <t>76421868R</t>
  </si>
  <si>
    <t>"KL 08"Oplechování svislé spáry stěnových panelů z Pz s upraveným povrchem rš 320 mm</t>
  </si>
  <si>
    <t>-1389217367</t>
  </si>
  <si>
    <t>193</t>
  </si>
  <si>
    <t>76421869R</t>
  </si>
  <si>
    <t>"KL 20+21+22+23+24"Okapnička nadpraží okenního otvoru z Pz s upraveným povrchem rš 345 mm</t>
  </si>
  <si>
    <t>354051984</t>
  </si>
  <si>
    <t>4,5*3+4,0+3,0*3+2,0*5+1,17</t>
  </si>
  <si>
    <t>194</t>
  </si>
  <si>
    <t>764306132</t>
  </si>
  <si>
    <t>Montáž ventilační turbíny na střeše s krytinou prejzovou nebo vlnitou</t>
  </si>
  <si>
    <t>2124776577</t>
  </si>
  <si>
    <t>195</t>
  </si>
  <si>
    <t>55381011</t>
  </si>
  <si>
    <t>turbína ventilační Al kompletní hlavice stavitelný krk se základnou do D 350mm</t>
  </si>
  <si>
    <t>-1380942340</t>
  </si>
  <si>
    <t>196</t>
  </si>
  <si>
    <t>7643111R</t>
  </si>
  <si>
    <t>"KL 30+31+32+33+34+35"Ukončení volného konce stěnového panelu z Pz s povrchovou úpravou rš 295 mm</t>
  </si>
  <si>
    <t>533814033</t>
  </si>
  <si>
    <t>4,55*2+3,3*2+3,0*2+2,97*2+2,1*12+1,5*4</t>
  </si>
  <si>
    <t>197</t>
  </si>
  <si>
    <t>764311608R</t>
  </si>
  <si>
    <t>"KL 12"Soklová lišta s napojením na stávající atiku jídelny z Pz s povrchovou úpravou rš 460 mm</t>
  </si>
  <si>
    <t>1770371180</t>
  </si>
  <si>
    <t>198</t>
  </si>
  <si>
    <t>76431160R</t>
  </si>
  <si>
    <t>"KL 02"Lemování rovných zdí střech s krytinou prejzovou nebo vlnitou z Pz s povrchovou úpravou rš 500 mm</t>
  </si>
  <si>
    <t>-1158564523</t>
  </si>
  <si>
    <t>199</t>
  </si>
  <si>
    <t>76431161R</t>
  </si>
  <si>
    <t>"KL 03"Lemování střešního panelu z Pz s povrchovou úpravou rš 290 mm</t>
  </si>
  <si>
    <t>-1476207996</t>
  </si>
  <si>
    <t>200</t>
  </si>
  <si>
    <t>76431162R</t>
  </si>
  <si>
    <t>"KL 04"Lemování střešního panelu z Pz s povrchovou úpravou rš 170 mm</t>
  </si>
  <si>
    <t>-1761434418</t>
  </si>
  <si>
    <t>201</t>
  </si>
  <si>
    <t>76431168R</t>
  </si>
  <si>
    <t>"KL 10"Soklová lišta z Pz s povrchovou úpravou rš 405 mm</t>
  </si>
  <si>
    <t>-1557415361</t>
  </si>
  <si>
    <t>202</t>
  </si>
  <si>
    <t>76431169R</t>
  </si>
  <si>
    <t>"KL 11"Lemování stěnového paneluz Pz s povrchovou úpravou rš 60 mm</t>
  </si>
  <si>
    <t>831804985</t>
  </si>
  <si>
    <t>203</t>
  </si>
  <si>
    <t>76431172R</t>
  </si>
  <si>
    <t>"KL 05"Lemování napojení střešního panelu z Pz s povrchovou úpravou rš 200 mm</t>
  </si>
  <si>
    <t>1723041932</t>
  </si>
  <si>
    <t>204</t>
  </si>
  <si>
    <t>76431610R</t>
  </si>
  <si>
    <t xml:space="preserve">"KL 29"Příchytka parapetního plechu z Pz s povrchovou úpravou </t>
  </si>
  <si>
    <t>-722780407</t>
  </si>
  <si>
    <t>205</t>
  </si>
  <si>
    <t>998764202</t>
  </si>
  <si>
    <t>Přesun hmot pro konstrukce klempířské stanovený procentní sazbou (%) z ceny vodorovná dopravní vzdálenost do 50 m v objektech výšky přes 6 do 12 m</t>
  </si>
  <si>
    <t>-1536031972</t>
  </si>
  <si>
    <t>766</t>
  </si>
  <si>
    <t>Konstrukce truhlářské</t>
  </si>
  <si>
    <t>206</t>
  </si>
  <si>
    <t>766123520</t>
  </si>
  <si>
    <t>Montáž dřevěných stěn celozasklených, výšky přes 2,75 do 3,50 m</t>
  </si>
  <si>
    <t>-1766191321</t>
  </si>
  <si>
    <t>4,5*3,3</t>
  </si>
  <si>
    <t>207</t>
  </si>
  <si>
    <t>6114006R</t>
  </si>
  <si>
    <t xml:space="preserve">"PL 01"Sestava dveří a oken  plastových min.pětikomorových profilů se zasklením izolační dvojsklo bezpečnostní 4500x3300 mm</t>
  </si>
  <si>
    <t>-322917113</t>
  </si>
  <si>
    <t>208</t>
  </si>
  <si>
    <t>766622131</t>
  </si>
  <si>
    <t>Montáž oken plastových včetně montáže rámu plochy přes 1 m2 otevíravých do zdiva, výšky do 1,5 m</t>
  </si>
  <si>
    <t>-1621269548</t>
  </si>
  <si>
    <t>2,0*1,5</t>
  </si>
  <si>
    <t>209</t>
  </si>
  <si>
    <t>766622132</t>
  </si>
  <si>
    <t>Montáž oken plastových včetně montáže rámu plochy přes 1 m2 otevíravých do zdiva, výšky přes 1,5 do 2,5 m</t>
  </si>
  <si>
    <t>-1391934280</t>
  </si>
  <si>
    <t>4,5*2,1</t>
  </si>
  <si>
    <t>3,0*2,1</t>
  </si>
  <si>
    <t>2,0*2,1</t>
  </si>
  <si>
    <t>210</t>
  </si>
  <si>
    <t>6114015R</t>
  </si>
  <si>
    <t>"PL 04"sestava plastových oken plastové otevíravé/sklopné ,pevné 4000x2100 mm</t>
  </si>
  <si>
    <t>1285051097</t>
  </si>
  <si>
    <t>211</t>
  </si>
  <si>
    <t>6114025R</t>
  </si>
  <si>
    <t xml:space="preserve">"PL 05"sestava plastových oken plastové otevíravé/sklopné  3000x2100 mm</t>
  </si>
  <si>
    <t>121317948</t>
  </si>
  <si>
    <t>212</t>
  </si>
  <si>
    <t>6114035R</t>
  </si>
  <si>
    <t xml:space="preserve">"PL 06"sestava plastových oken plastové otevíravé/sklopné  2000x2100 mm</t>
  </si>
  <si>
    <t>131735906</t>
  </si>
  <si>
    <t>213</t>
  </si>
  <si>
    <t>6114045R</t>
  </si>
  <si>
    <t xml:space="preserve">"PL 07"sestava plastových oken plastové otevíravé/sklopné  2000x2100 mm</t>
  </si>
  <si>
    <t>-167632752</t>
  </si>
  <si>
    <t>214</t>
  </si>
  <si>
    <t>766622133</t>
  </si>
  <si>
    <t>Montáž oken plastových včetně montáže rámu plochy přes 1 m2 otevíravých do zdiva, výšky přes 2,5 m</t>
  </si>
  <si>
    <t>781418485</t>
  </si>
  <si>
    <t>4,0*4,55</t>
  </si>
  <si>
    <t>215</t>
  </si>
  <si>
    <t>6114005R</t>
  </si>
  <si>
    <t>"PL 03"sestava plastových oken plastové otevíravé/sklopné ,pevné 4000x4550 mm</t>
  </si>
  <si>
    <t>-326714761</t>
  </si>
  <si>
    <t>216</t>
  </si>
  <si>
    <t>766660001</t>
  </si>
  <si>
    <t>Montáž dveřních křídel dřevěných nebo plastových otevíravých do ocelové zárubně povrchově upravených jednokřídlových, šířky do 800 mm</t>
  </si>
  <si>
    <t>695977932</t>
  </si>
  <si>
    <t>217</t>
  </si>
  <si>
    <t>SLD.0011949.URS</t>
  </si>
  <si>
    <t>"TR 05"dveře vnitřní lakovaná MDF ,1křídlové 70 x 197 cm</t>
  </si>
  <si>
    <t>-93667503</t>
  </si>
  <si>
    <t>218</t>
  </si>
  <si>
    <t>766660002</t>
  </si>
  <si>
    <t>Montáž dveřních křídel dřevěných nebo plastových otevíravých do ocelové zárubně povrchově upravených jednokřídlových, šířky přes 800 mm</t>
  </si>
  <si>
    <t>761780484</t>
  </si>
  <si>
    <t>219</t>
  </si>
  <si>
    <t>SLD.0011849.URS</t>
  </si>
  <si>
    <t>"TR 06"dveře vnitřní lakovaná MDF ,1křídlové 90 x 197 cm</t>
  </si>
  <si>
    <t>2096898072</t>
  </si>
  <si>
    <t>220</t>
  </si>
  <si>
    <t>766660021</t>
  </si>
  <si>
    <t>Montáž dveřních křídel dřevěných nebo plastových otevíravých do ocelové zárubně protipožárních jednokřídlových, šířky do 800 mm</t>
  </si>
  <si>
    <t>-124208093</t>
  </si>
  <si>
    <t>221</t>
  </si>
  <si>
    <t>766660022</t>
  </si>
  <si>
    <t>Montáž dveřních křídel dřevěných nebo plastových otevíravých do ocelové zárubně protipožárních jednokřídlových, šířky přes 800 mm</t>
  </si>
  <si>
    <t>354257409</t>
  </si>
  <si>
    <t>222</t>
  </si>
  <si>
    <t>SLD.0011250.URS</t>
  </si>
  <si>
    <t>"TR 03"dveře vnitřní požárně odolné, lakovaná MDF,odolnost EI (EW) 30 DP3,1křídlové 90 x 197 cm</t>
  </si>
  <si>
    <t>656416148</t>
  </si>
  <si>
    <t>223</t>
  </si>
  <si>
    <t>SLD.0011249.URS</t>
  </si>
  <si>
    <t>"TR 04"dveře vnitřní požárně odolné, lakovaná MDF,odolnost EI (EW) 30 DP3,1křídlové 80 x 197 cm</t>
  </si>
  <si>
    <t>-793644102</t>
  </si>
  <si>
    <t>224</t>
  </si>
  <si>
    <t>766660031</t>
  </si>
  <si>
    <t>Montáž dveřních křídel dřevěných nebo plastových otevíravých do ocelové zárubně protipožárních dvoukřídlových jakékoliv šířky</t>
  </si>
  <si>
    <t>450565879</t>
  </si>
  <si>
    <t>225</t>
  </si>
  <si>
    <t>SLD.0011953.URS</t>
  </si>
  <si>
    <t>"TR01"dveře vnitřní požárně odolné, lakovaná MDF,odolnost EI (EW) 30 DP3, 2křídlové 1500 x 197 cm</t>
  </si>
  <si>
    <t>-1007964602</t>
  </si>
  <si>
    <t>226</t>
  </si>
  <si>
    <t>SLD.0011253.URS</t>
  </si>
  <si>
    <t>"TR02"dveře vnitřní požárně odolné, lakovaná MDF,odolnost EI (EW) 30 DP3, 2křídlové 145 x 197 cm</t>
  </si>
  <si>
    <t>1659128518</t>
  </si>
  <si>
    <t>227</t>
  </si>
  <si>
    <t>766660461</t>
  </si>
  <si>
    <t>Montáž dveřních křídel dřevěných nebo plastových vchodových dveří včetně rámu do zdiva dvoukřídlových s nadsvětlíkem</t>
  </si>
  <si>
    <t>-861956706</t>
  </si>
  <si>
    <t>228</t>
  </si>
  <si>
    <t>6114051R</t>
  </si>
  <si>
    <t xml:space="preserve">"PL 02"dveře dvoukřídlé plastové bílé prosklené   bezpečnostní třídy RC2 2000x3000 mm</t>
  </si>
  <si>
    <t>308960702</t>
  </si>
  <si>
    <t>2,0*3,0</t>
  </si>
  <si>
    <t>229</t>
  </si>
  <si>
    <t>766660729</t>
  </si>
  <si>
    <t>Montáž dveřních doplňků dveřního kování interiérového štítku s klikou</t>
  </si>
  <si>
    <t>-1932397365</t>
  </si>
  <si>
    <t>1+1+2+5+1+1</t>
  </si>
  <si>
    <t>230</t>
  </si>
  <si>
    <t>54914620</t>
  </si>
  <si>
    <t>kování dveřní vrchní klika včetně rozet a montážního materiálu R PZ nerez PK</t>
  </si>
  <si>
    <t>569976180</t>
  </si>
  <si>
    <t>231</t>
  </si>
  <si>
    <t>766694113</t>
  </si>
  <si>
    <t>Montáž ostatních truhlářských konstrukcí parapetních desek dřevěných nebo plastových šířky do 300 mm, délky přes 1600 do 2600 mm</t>
  </si>
  <si>
    <t>1838168716</t>
  </si>
  <si>
    <t>232</t>
  </si>
  <si>
    <t>766694114</t>
  </si>
  <si>
    <t>Montáž ostatních truhlářských konstrukcí parapetních desek dřevěných nebo plastových šířky do 300 mm, délky přes 2600 do 3600 mm</t>
  </si>
  <si>
    <t>1206032416</t>
  </si>
  <si>
    <t>233</t>
  </si>
  <si>
    <t>766694115</t>
  </si>
  <si>
    <t>Montáž ostatních truhlářských konstrukcí parapetních desek dřevěných nebo plastových šířky do 300 mm, délky přes 3600 mm</t>
  </si>
  <si>
    <t>1438420614</t>
  </si>
  <si>
    <t>1+1</t>
  </si>
  <si>
    <t>234</t>
  </si>
  <si>
    <t>6114440R</t>
  </si>
  <si>
    <t>"PL10+1+12+13"Parapet plastový vnitřní komůrkový tl 20mm š 305mm</t>
  </si>
  <si>
    <t>-1870177434</t>
  </si>
  <si>
    <t>4,5+4,0+3,0*3+2,0*4</t>
  </si>
  <si>
    <t>25,5*1,05 'Přepočtené koeficientem množství</t>
  </si>
  <si>
    <t>235</t>
  </si>
  <si>
    <t>61144019</t>
  </si>
  <si>
    <t>koncovka k parapetu plastovému vnitřnímu 1 pár</t>
  </si>
  <si>
    <t>sada</t>
  </si>
  <si>
    <t>801750083</t>
  </si>
  <si>
    <t>236</t>
  </si>
  <si>
    <t>998766202</t>
  </si>
  <si>
    <t>Přesun hmot pro konstrukce truhlářské stanovený procentní sazbou (%) z ceny vodorovná dopravní vzdálenost do 50 m v objektech výšky přes 6 do 12 m</t>
  </si>
  <si>
    <t>-298651715</t>
  </si>
  <si>
    <t>767</t>
  </si>
  <si>
    <t>Konstrukce zámečnické</t>
  </si>
  <si>
    <t>237</t>
  </si>
  <si>
    <t>767161111</t>
  </si>
  <si>
    <t>Montáž zábradlí rovného z trubek nebo tenkostěnných profilů do zdiva, hmotnosti 1 m zábradlí do 20 kg</t>
  </si>
  <si>
    <t>-2126674697</t>
  </si>
  <si>
    <t>3,805+2,17+3</t>
  </si>
  <si>
    <t>238</t>
  </si>
  <si>
    <t>76716001R</t>
  </si>
  <si>
    <t>"ZA 11"Kovové zábradlí ve 2.NP</t>
  </si>
  <si>
    <t>363952869</t>
  </si>
  <si>
    <t>51,2*1,15 'Přepočtené koeficientem množství</t>
  </si>
  <si>
    <t>239</t>
  </si>
  <si>
    <t>76716002R</t>
  </si>
  <si>
    <t xml:space="preserve">"ZA 16"Vnější kovové zábradlí  </t>
  </si>
  <si>
    <t>159170446</t>
  </si>
  <si>
    <t>27*1,15 'Přepočtené koeficientem množství</t>
  </si>
  <si>
    <t>240</t>
  </si>
  <si>
    <t>767220110</t>
  </si>
  <si>
    <t>Montáž schodišťového zábradlí z trubek nebo tenkostěnných profilů do zdiva, hmotnosti 1 m zábradlí do 15 kg</t>
  </si>
  <si>
    <t>1308056006</t>
  </si>
  <si>
    <t>3,5+2,5+1,6+2,5</t>
  </si>
  <si>
    <t>241</t>
  </si>
  <si>
    <t>76722001R</t>
  </si>
  <si>
    <t>"ZA 13"Kovové schodišťové zábradlí</t>
  </si>
  <si>
    <t>627512862</t>
  </si>
  <si>
    <t>28*1,15 'Přepočtené koeficientem množství</t>
  </si>
  <si>
    <t>242</t>
  </si>
  <si>
    <t>76722002R</t>
  </si>
  <si>
    <t>"ZA 14"Kovové schodišťové zábradlí</t>
  </si>
  <si>
    <t>162233158</t>
  </si>
  <si>
    <t>14,3*1,15 'Přepočtené koeficientem množství</t>
  </si>
  <si>
    <t>243</t>
  </si>
  <si>
    <t>76722003R</t>
  </si>
  <si>
    <t>"ZA 15"Kovové schodišťové zábradlí</t>
  </si>
  <si>
    <t>246543265</t>
  </si>
  <si>
    <t>34,4*1,15 'Přepočtené koeficientem množství</t>
  </si>
  <si>
    <t>244</t>
  </si>
  <si>
    <t>767531111</t>
  </si>
  <si>
    <t>Montáž vstupních čistících zón z rohoží kovových nebo plastových</t>
  </si>
  <si>
    <t>-1275629523</t>
  </si>
  <si>
    <t>1,0*0,8*4+2,0*0,5*2</t>
  </si>
  <si>
    <t>245</t>
  </si>
  <si>
    <t>6975200R</t>
  </si>
  <si>
    <t>"ZA 17+ZA 18"rohož vstupní provedení hliník standard 27 mm</t>
  </si>
  <si>
    <t>1094343933</t>
  </si>
  <si>
    <t>246</t>
  </si>
  <si>
    <t>767610118</t>
  </si>
  <si>
    <t>Montáž oken jednoduchých z hliníkových nebo ocelových profilů na polyuretanovou pěnu pevných do zdiva, plochy přes 2,5 m2</t>
  </si>
  <si>
    <t>-697305602</t>
  </si>
  <si>
    <t>3,0*1,0</t>
  </si>
  <si>
    <t>247</t>
  </si>
  <si>
    <t>76761001R</t>
  </si>
  <si>
    <t>"ZA 20"Větarcí žaluzie z ocelových plechů 3000x1000 mm</t>
  </si>
  <si>
    <t>-918002059</t>
  </si>
  <si>
    <t>248</t>
  </si>
  <si>
    <t>767640112</t>
  </si>
  <si>
    <t>Montáž dveří ocelových vchodových jednokřídlových s nadsvětlíkem</t>
  </si>
  <si>
    <t>1479483619</t>
  </si>
  <si>
    <t>249</t>
  </si>
  <si>
    <t>76764002R</t>
  </si>
  <si>
    <t>"ZA 02"Dveře z hliníkových profilů jednokřídlové PO EWC 30 DP 1170x2970</t>
  </si>
  <si>
    <t>-677333147</t>
  </si>
  <si>
    <t>250</t>
  </si>
  <si>
    <t>767640221</t>
  </si>
  <si>
    <t>Montáž dveří ocelových vchodových dvoukřídlové bez nadsvětlíku</t>
  </si>
  <si>
    <t>-2072187702</t>
  </si>
  <si>
    <t>251</t>
  </si>
  <si>
    <t>76764001R</t>
  </si>
  <si>
    <t>"ZA 01"Dveře z hliníkových profilů dvoukřídlové PO EWC 30 DP2440x2200 mm</t>
  </si>
  <si>
    <t>-519659412</t>
  </si>
  <si>
    <t>252</t>
  </si>
  <si>
    <t>767662210</t>
  </si>
  <si>
    <t>Montáž mříží otvíravých</t>
  </si>
  <si>
    <t>-468162629</t>
  </si>
  <si>
    <t>1,51*2,0</t>
  </si>
  <si>
    <t>253</t>
  </si>
  <si>
    <t>76766001R</t>
  </si>
  <si>
    <t>"ZA 19"Ochranná mříž 1510x2000 mm</t>
  </si>
  <si>
    <t>-989523909</t>
  </si>
  <si>
    <t>33*1,15 'Přepočtené koeficientem množství</t>
  </si>
  <si>
    <t>254</t>
  </si>
  <si>
    <t>767995114</t>
  </si>
  <si>
    <t>Montáž ostatních atypických zámečnických konstrukcí hmotnosti přes 20 do 50 kg</t>
  </si>
  <si>
    <t>931608485</t>
  </si>
  <si>
    <t>"stupnice"386+95,4+11,3+0,8</t>
  </si>
  <si>
    <t>255</t>
  </si>
  <si>
    <t>767995116</t>
  </si>
  <si>
    <t>Montáž ostatních atypických zámečnických konstrukcí hmotnosti přes 100 do 250 kg</t>
  </si>
  <si>
    <t>2065454525</t>
  </si>
  <si>
    <t>"D.1.2.2-schodiště"</t>
  </si>
  <si>
    <t>121+119+76+74+20+119+111+4</t>
  </si>
  <si>
    <t>256</t>
  </si>
  <si>
    <t>76799001R</t>
  </si>
  <si>
    <t>"ZA 10"Kovová konstrukce vnitřního ocelobetonového schodiště</t>
  </si>
  <si>
    <t>-1237411171</t>
  </si>
  <si>
    <t>493,5+644,0</t>
  </si>
  <si>
    <t>1137,5*1,15 'Přepočtené koeficientem množství</t>
  </si>
  <si>
    <t>257</t>
  </si>
  <si>
    <t>998767202</t>
  </si>
  <si>
    <t>Přesun hmot pro zámečnické konstrukce stanovený procentní sazbou (%) z ceny vodorovná dopravní vzdálenost do 50 m v objektech výšky přes 6 do 12 m</t>
  </si>
  <si>
    <t>-546147424</t>
  </si>
  <si>
    <t>771</t>
  </si>
  <si>
    <t>Podlahy z dlaždic</t>
  </si>
  <si>
    <t>258</t>
  </si>
  <si>
    <t>771111011</t>
  </si>
  <si>
    <t>Příprava podkladu před provedením dlažby vysátí podlah</t>
  </si>
  <si>
    <t>-139983982</t>
  </si>
  <si>
    <t>259</t>
  </si>
  <si>
    <t>771121011</t>
  </si>
  <si>
    <t>Příprava podkladu před provedením dlažby nátěr penetrační na podlahu</t>
  </si>
  <si>
    <t>-1483665085</t>
  </si>
  <si>
    <t>260</t>
  </si>
  <si>
    <t>771274124</t>
  </si>
  <si>
    <t>Montáž obkladů schodišť z dlaždic keramických lepených flexibilním lepidlem stupnic protiskluzných nebo reliéfních, šířky přes 300 do 350 mm</t>
  </si>
  <si>
    <t>-1637600017</t>
  </si>
  <si>
    <t>11*2,0+4*1,495+16*1,6</t>
  </si>
  <si>
    <t>261</t>
  </si>
  <si>
    <t>59761330</t>
  </si>
  <si>
    <t>schodovka protiskluzná šířky 330x330mm</t>
  </si>
  <si>
    <t>496495726</t>
  </si>
  <si>
    <t>53,580/0,33</t>
  </si>
  <si>
    <t>162,364*1,1 'Přepočtené koeficientem množství</t>
  </si>
  <si>
    <t>262</t>
  </si>
  <si>
    <t>771274242</t>
  </si>
  <si>
    <t>Montáž obkladů schodišť z dlaždic keramických lepených flexibilním lepidlem podstupnic protiskluzních nebo reliéfních, výšky přes 150 do 200 mm</t>
  </si>
  <si>
    <t>-1830156171</t>
  </si>
  <si>
    <t>263</t>
  </si>
  <si>
    <t>59761432</t>
  </si>
  <si>
    <t>dlažba keramická slinutá hladká do interiéru i exteriéru pro vysoké mechanické namáhání přes 22 do 25ks/m2</t>
  </si>
  <si>
    <t>1205786492</t>
  </si>
  <si>
    <t>53,580*0,16</t>
  </si>
  <si>
    <t>8,573*1,15 'Přepočtené koeficientem množství</t>
  </si>
  <si>
    <t>264</t>
  </si>
  <si>
    <t>771474112</t>
  </si>
  <si>
    <t>Montáž soklů z dlaždic keramických lepených flexibilním lepidlem rovných, výšky přes 65 do 90 mm</t>
  </si>
  <si>
    <t>-774370688</t>
  </si>
  <si>
    <t>"0.02"0,4+1,69+0,35+2,12+8,5+2,0+0,535+0,435+1,415+0,31+1,305+8,27+0,4</t>
  </si>
  <si>
    <t>"0.03"3,62*2+1,62*2</t>
  </si>
  <si>
    <t>"1.01"0,8+2,0+0,8+4,525+2,88+2,23+1,95*2+1,05+1,74+0,58+4,45+1,7+3,95+2,8+2,44+2,07+1,43+1,74+1,62+0,875+3,0+3,02+0,125</t>
  </si>
  <si>
    <t>"1.03"2,06*2+1,62</t>
  </si>
  <si>
    <t>"1.04"2,125+0,8+4,395+2,595+0,31+5,05+1,045+1,12+0,9+1,16+1,9+1,075+1,76+5,56+1,6+2,05</t>
  </si>
  <si>
    <t>"2.01"5,85*2+7,49*2</t>
  </si>
  <si>
    <t>"2.02"3,085+2,17+1,6+2,39+5,435+5,05+0,94</t>
  </si>
  <si>
    <t>"2.03"5,865*2+8,69*2</t>
  </si>
  <si>
    <t>265</t>
  </si>
  <si>
    <t>59761338</t>
  </si>
  <si>
    <t>sokl-dlažba keramická slinutá hladká do interiéru i exteriéru 445x85mm</t>
  </si>
  <si>
    <t>2071059923</t>
  </si>
  <si>
    <t>203,58*2,475 'Přepočtené koeficientem množství</t>
  </si>
  <si>
    <t>266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</si>
  <si>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</si>
  <si>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</si>
  <si>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-278445585</t>
  </si>
  <si>
    <t>267</t>
  </si>
  <si>
    <t>59761409</t>
  </si>
  <si>
    <t>dlažba keramická slinutá protiskluzná do interiéru i exteriéru pro vysoké mechanické namáhání přes 9 do 12ks/m2</t>
  </si>
  <si>
    <t>-1940363306</t>
  </si>
  <si>
    <t>182,49*1,1 'Přepočtené koeficientem množství</t>
  </si>
  <si>
    <t>268</t>
  </si>
  <si>
    <t>771591112</t>
  </si>
  <si>
    <t>Izolace podlahy pod dlažbu nátěrem nebo stěrkou ve dvou vrstvách</t>
  </si>
  <si>
    <t>2050971065</t>
  </si>
  <si>
    <t>269</t>
  </si>
  <si>
    <t>998771202</t>
  </si>
  <si>
    <t>Přesun hmot pro podlahy z dlaždic stanovený procentní sazbou (%) z ceny vodorovná dopravní vzdálenost do 50 m v objektech výšky přes 6 do 12 m</t>
  </si>
  <si>
    <t>-2085935654</t>
  </si>
  <si>
    <t>776</t>
  </si>
  <si>
    <t>Podlahy povlakové</t>
  </si>
  <si>
    <t>270</t>
  </si>
  <si>
    <t>776111112</t>
  </si>
  <si>
    <t>Příprava podkladu broušení podlah nového podkladu betonového</t>
  </si>
  <si>
    <t>-1119282922</t>
  </si>
  <si>
    <t>"P7+P8"49,32+50,97</t>
  </si>
  <si>
    <t>271</t>
  </si>
  <si>
    <t>776111311</t>
  </si>
  <si>
    <t>Příprava podkladu vysátí podlah</t>
  </si>
  <si>
    <t>-1106425217</t>
  </si>
  <si>
    <t>272</t>
  </si>
  <si>
    <t>776121321</t>
  </si>
  <si>
    <t>Příprava podkladu penetrace neředěná podlah</t>
  </si>
  <si>
    <t>1288822805</t>
  </si>
  <si>
    <t>273</t>
  </si>
  <si>
    <t>776141111</t>
  </si>
  <si>
    <t>Příprava podkladu vyrovnání samonivelační stěrkou podlah min.pevnosti 20 MPa, tloušťky do 3 mm</t>
  </si>
  <si>
    <t>-162173092</t>
  </si>
  <si>
    <t>274</t>
  </si>
  <si>
    <t>776221111</t>
  </si>
  <si>
    <t>Montáž podlahovin z PVC lepením standardním lepidlem z pásů standardních</t>
  </si>
  <si>
    <t>-1518840863</t>
  </si>
  <si>
    <t>275</t>
  </si>
  <si>
    <t>28411102</t>
  </si>
  <si>
    <t>PVC vinyl homogenní zátěžový, tl 2mm, hm 3300g/m2, hořlavost Bfl-s1, smykové tření µ 0.6, třída zátěže 34/43</t>
  </si>
  <si>
    <t>-1644130797</t>
  </si>
  <si>
    <t>100,29*1,1 'Přepočtené koeficientem množství</t>
  </si>
  <si>
    <t>276</t>
  </si>
  <si>
    <t>998776202</t>
  </si>
  <si>
    <t>Přesun hmot pro podlahy povlakové stanovený procentní sazbou (%) z ceny vodorovná dopravní vzdálenost do 50 m v objektech výšky přes 6 do 12 m</t>
  </si>
  <si>
    <t>1183575581</t>
  </si>
  <si>
    <t>781</t>
  </si>
  <si>
    <t>Dokončovací práce - obklady</t>
  </si>
  <si>
    <t>277</t>
  </si>
  <si>
    <t>781111011</t>
  </si>
  <si>
    <t>Příprava podkladu před provedením obkladu oprášení (ometení) stěny</t>
  </si>
  <si>
    <t>-906651521</t>
  </si>
  <si>
    <t>"0.01"1,5*(2,0*2+3,07*2-0,7)</t>
  </si>
  <si>
    <t>"0.03"</t>
  </si>
  <si>
    <t>"1.01"</t>
  </si>
  <si>
    <t>"1.02"</t>
  </si>
  <si>
    <t>"1.03"</t>
  </si>
  <si>
    <t>"1.04"</t>
  </si>
  <si>
    <t>"2.01"</t>
  </si>
  <si>
    <t>"2.02"</t>
  </si>
  <si>
    <t>"2.03"</t>
  </si>
  <si>
    <t>278</t>
  </si>
  <si>
    <t>781151031</t>
  </si>
  <si>
    <t>Příprava podkladu před provedením obkladu celoplošné vyrovnání podkladu stěrkou, tloušťky 3 mm</t>
  </si>
  <si>
    <t>1548426957</t>
  </si>
  <si>
    <t>279</t>
  </si>
  <si>
    <t>781474115</t>
  </si>
  <si>
    <t>Montáž obkladů vnitřních stěn z dlaždic keramických lepených flexibilním lepidlem maloformátových hladkých přes 22 do 25 ks/m2</t>
  </si>
  <si>
    <t>-806100776</t>
  </si>
  <si>
    <t>280</t>
  </si>
  <si>
    <t>59761039</t>
  </si>
  <si>
    <t>obklad keramický hladký přes 22 do 25ks/m2</t>
  </si>
  <si>
    <t>-1020374052</t>
  </si>
  <si>
    <t>14,16*1,1 'Přepočtené koeficientem množství</t>
  </si>
  <si>
    <t>281</t>
  </si>
  <si>
    <t>781494111</t>
  </si>
  <si>
    <t>Obklad - dokončující práce profily ukončovací lepené flexibilním lepidlem rohové</t>
  </si>
  <si>
    <t>1987428238</t>
  </si>
  <si>
    <t>1,5*6</t>
  </si>
  <si>
    <t>282</t>
  </si>
  <si>
    <t>781494511</t>
  </si>
  <si>
    <t>Obklad - dokončující práce profily ukončovací lepené flexibilním lepidlem ukončovací</t>
  </si>
  <si>
    <t>-140341699</t>
  </si>
  <si>
    <t>2,0*2+3,07*2</t>
  </si>
  <si>
    <t>283</t>
  </si>
  <si>
    <t>998781202</t>
  </si>
  <si>
    <t>Přesun hmot pro obklady keramické stanovený procentní sazbou (%) z ceny vodorovná dopravní vzdálenost do 50 m v objektech výšky přes 6 do 12 m</t>
  </si>
  <si>
    <t>-704785417</t>
  </si>
  <si>
    <t>783</t>
  </si>
  <si>
    <t>Dokončovací práce - nátěry</t>
  </si>
  <si>
    <t>284</t>
  </si>
  <si>
    <t>78380001R</t>
  </si>
  <si>
    <t>Omyvatelný nátěr omítek</t>
  </si>
  <si>
    <t>-1779632829</t>
  </si>
  <si>
    <t>285</t>
  </si>
  <si>
    <t>783801401</t>
  </si>
  <si>
    <t>Příprava podkladu omítek před provedením nátěru ometení</t>
  </si>
  <si>
    <t>1363496023</t>
  </si>
  <si>
    <t>203,58*1,5</t>
  </si>
  <si>
    <t>286</t>
  </si>
  <si>
    <t>78381001R</t>
  </si>
  <si>
    <t>Ostatní nátěry celkem</t>
  </si>
  <si>
    <t>kpl</t>
  </si>
  <si>
    <t>-613207946</t>
  </si>
  <si>
    <t>784</t>
  </si>
  <si>
    <t>Dokončovací práce - malby a tapety</t>
  </si>
  <si>
    <t>287</t>
  </si>
  <si>
    <t>784111001</t>
  </si>
  <si>
    <t>Oprášení (ometení) podkladu v místnostech výšky do 3,80 m</t>
  </si>
  <si>
    <t>90415806</t>
  </si>
  <si>
    <t>"0.01"2,185*(2,0*2+3,07*2)</t>
  </si>
  <si>
    <t>"0.02"2,185*(8,5*2+2,44*2+1,305*2)</t>
  </si>
  <si>
    <t>"0.03"2,185*(3,695*2+1,62*2)</t>
  </si>
  <si>
    <t>"1.01"3,835*(1,74*2+1,95*2+1,05*2+1,95*2+2,23*2+2,88*2+3,02*2+3,1*2+0,875*2+1,54*2+2,07*2+2,44)</t>
  </si>
  <si>
    <t>"1.02"3,835*(5,74*2+8,69*2)</t>
  </si>
  <si>
    <t>"1.03"3,835*(6,07*2+2,43*2)</t>
  </si>
  <si>
    <t>"1.04"3,835*(2,125*2+4,395*2+2,595*2+0,31*2+5,05*2+1,045*2+1,12*2)</t>
  </si>
  <si>
    <t>"2.01"3,1*(7,49*2+5,85*2)</t>
  </si>
  <si>
    <t>"2.02"3,1*(2,44*2+5,05*2+0,94*2+5,435*2+2,07*2)</t>
  </si>
  <si>
    <t>"2.03"3,1*(5,865*2+8,69*2)</t>
  </si>
  <si>
    <t>"stropy"329,38</t>
  </si>
  <si>
    <t>288</t>
  </si>
  <si>
    <t>784181111</t>
  </si>
  <si>
    <t>Penetrace podkladu jednonásobná základní silikátová bezbarvá v místnostech výšky do 3,80 m</t>
  </si>
  <si>
    <t>-1988771612</t>
  </si>
  <si>
    <t>289</t>
  </si>
  <si>
    <t>784211101</t>
  </si>
  <si>
    <t>Malby z malířských směsí otěruvzdorných za mokra dvojnásobné, bílé za mokra otěruvzdorné výborně v místnostech výšky do 3,80 m</t>
  </si>
  <si>
    <t>1009810363</t>
  </si>
  <si>
    <t>789</t>
  </si>
  <si>
    <t>Povrchové úpravy ocelových konstrukcí a technologických zařízení</t>
  </si>
  <si>
    <t>290</t>
  </si>
  <si>
    <t>789112240</t>
  </si>
  <si>
    <t>Úpravy povrchů pod nátěry zařízení s povrchem členitým očištění odmaštěním</t>
  </si>
  <si>
    <t>-1489192694</t>
  </si>
  <si>
    <t>"ocelová konstrukce"</t>
  </si>
  <si>
    <t>"IPE 270"1,041*(8,55+8,21)</t>
  </si>
  <si>
    <t>"IPE 330"1,254*(8,5*2)</t>
  </si>
  <si>
    <t>"IPE 400"1,467*(8,73+8,15+8,14)</t>
  </si>
  <si>
    <t>"IPE 160"0,623*(5,9*20)</t>
  </si>
  <si>
    <t>"IPE180"0,698*(5,9*9)</t>
  </si>
  <si>
    <t>"IPE100"0,400*(2,25*10)</t>
  </si>
  <si>
    <t>"HEB240"0,72*(8,82*3+6,03)</t>
  </si>
  <si>
    <t>"HEB280"0,84*(8,82*3+6,93*2)</t>
  </si>
  <si>
    <t>"I400"1,328*8,5</t>
  </si>
  <si>
    <t>"I300"1,028*5,98</t>
  </si>
  <si>
    <t>"IPE300"1,16*5,89</t>
  </si>
  <si>
    <t>"IPE220"0,848*(5,88*10+6,1*8)</t>
  </si>
  <si>
    <t>"IPE140"0,551*1,92*3</t>
  </si>
  <si>
    <t>"C200x60"0,52*(4,2*14+6,5*4+3,8*14+6,0*6+4,3*8+4,1*7)</t>
  </si>
  <si>
    <t>"IPE360"1,353*8,55</t>
  </si>
  <si>
    <t>"plech"0,3*0,3*5*2+0,25*0,25*4*2</t>
  </si>
  <si>
    <t>291</t>
  </si>
  <si>
    <t>789321110</t>
  </si>
  <si>
    <t>Zhotovení nátěru ocelových konstrukcí třídy I jednosložkového základního, tloušťky do 40 μm</t>
  </si>
  <si>
    <t>1211961470</t>
  </si>
  <si>
    <t>292</t>
  </si>
  <si>
    <t>24629024</t>
  </si>
  <si>
    <t>hmota nátěrová syntetická základní na ocelové konstrukce</t>
  </si>
  <si>
    <t>-801816944</t>
  </si>
  <si>
    <t>507,225*0,405 'Přepočtené koeficientem množství</t>
  </si>
  <si>
    <t>293</t>
  </si>
  <si>
    <t>789321115</t>
  </si>
  <si>
    <t>Zhotovení nátěru ocelových konstrukcí třídy I jednosložkového mezivrstvy, tloušťky do 40 μm</t>
  </si>
  <si>
    <t>-769598296</t>
  </si>
  <si>
    <t>294</t>
  </si>
  <si>
    <t>24629042</t>
  </si>
  <si>
    <t>hmota nátěrová antikorozní samozákladující na ocelové konstrukce polomatná RAL 3020</t>
  </si>
  <si>
    <t>1838994481</t>
  </si>
  <si>
    <t>507,225*0,228 'Přepočtené koeficientem množství</t>
  </si>
  <si>
    <t>295</t>
  </si>
  <si>
    <t>789321120</t>
  </si>
  <si>
    <t>Zhotovení nátěru ocelových konstrukcí třídy I jednosložkového krycího (vrchního), tloušťky do 40 μm</t>
  </si>
  <si>
    <t>1661360871</t>
  </si>
  <si>
    <t>296</t>
  </si>
  <si>
    <t>24629162</t>
  </si>
  <si>
    <t>hmota nátěrová alkydová krycí (email) na ocelové konstrukce</t>
  </si>
  <si>
    <t>1892984694</t>
  </si>
  <si>
    <t>507,225*0,196 'Přepočtené koeficientem množství</t>
  </si>
  <si>
    <t>Práce a dodávky M</t>
  </si>
  <si>
    <t>33-M</t>
  </si>
  <si>
    <t>Montáže dopr.zaříz.,sklad. zař. a váh</t>
  </si>
  <si>
    <t>297</t>
  </si>
  <si>
    <t>331030329</t>
  </si>
  <si>
    <t>Montáž výtahů - dodatek Montáž zvedací plošina pro osoby - invalidní vozík ZP1</t>
  </si>
  <si>
    <t>2019 02</t>
  </si>
  <si>
    <t>2108126992</t>
  </si>
  <si>
    <t>298</t>
  </si>
  <si>
    <t>33103001R</t>
  </si>
  <si>
    <t>Schodišťová pplošina pro imobilní 1.NP</t>
  </si>
  <si>
    <t>577867557</t>
  </si>
  <si>
    <t>02 - Elektroinstalace</t>
  </si>
  <si>
    <t>B.Chmelík</t>
  </si>
  <si>
    <t>M - M</t>
  </si>
  <si>
    <t xml:space="preserve">    21-M - Elektromontáže</t>
  </si>
  <si>
    <t xml:space="preserve">      21-MM1 - HROMOSVOD</t>
  </si>
  <si>
    <t xml:space="preserve">      21-MM2 - KABELY</t>
  </si>
  <si>
    <t xml:space="preserve">      21-MM3 - MATERIÁl ÚLOŽNÝ</t>
  </si>
  <si>
    <t xml:space="preserve">      21-MM4 - NN PŘÍSTROJE</t>
  </si>
  <si>
    <t xml:space="preserve">      21-MM5 - ROZVADĚČE</t>
  </si>
  <si>
    <t xml:space="preserve">      21-MM6 - SLABOPROUD</t>
  </si>
  <si>
    <t xml:space="preserve">      21-MM7 - OSVĚTLENÍ</t>
  </si>
  <si>
    <t xml:space="preserve">    21-M1 - DODÁVKY</t>
  </si>
  <si>
    <t xml:space="preserve">      21-M11 - OSVĚTLENÍ</t>
  </si>
  <si>
    <t xml:space="preserve">      21-M12 - ROZVADĚČ RD1</t>
  </si>
  <si>
    <t xml:space="preserve">      21-M13 - DODÁVKA OSTATNÍ</t>
  </si>
  <si>
    <t xml:space="preserve">    21-M2 - ELEKTROMONTÁŽE MATERIÁL</t>
  </si>
  <si>
    <t xml:space="preserve">      21-M21 - HROMOSVOD</t>
  </si>
  <si>
    <t xml:space="preserve">      21-M22 - KABELY</t>
  </si>
  <si>
    <t xml:space="preserve">      21-M23 - MATERIÁL ÚLOŽNÝ</t>
  </si>
  <si>
    <t xml:space="preserve">      21-M24 - NN PŘÍSTROJE</t>
  </si>
  <si>
    <t xml:space="preserve">      21-M25 - SLABOPROUD</t>
  </si>
  <si>
    <t xml:space="preserve">    21-M26 - OSTATNÍ NÁKLADY</t>
  </si>
  <si>
    <t xml:space="preserve">    21-M27 - HZS</t>
  </si>
  <si>
    <t>21-M</t>
  </si>
  <si>
    <t>Elektromontáže</t>
  </si>
  <si>
    <t>21-MM1</t>
  </si>
  <si>
    <t>HROMOSVOD</t>
  </si>
  <si>
    <t>210220022</t>
  </si>
  <si>
    <t>Montáž uzemňovacího vedení s upevněním, propojením a připojením pomocí svorek v zemi s izolací spojů vodičů FeZn drátem nebo lanem průměru do 10 mm v městské zástavbě</t>
  </si>
  <si>
    <t>1066963073</t>
  </si>
  <si>
    <t>210220101</t>
  </si>
  <si>
    <t>Montáž hromosvodného vedení svodových vodičů s podpěrami, průměru do 10 mm</t>
  </si>
  <si>
    <t>983630458</t>
  </si>
  <si>
    <t>210220301</t>
  </si>
  <si>
    <t>Montáž hromosvodného vedení svorek se 2 šrouby</t>
  </si>
  <si>
    <t>-891415260</t>
  </si>
  <si>
    <t>210220241</t>
  </si>
  <si>
    <t>jímací stožár do 6m</t>
  </si>
  <si>
    <t>ks</t>
  </si>
  <si>
    <t>-742859937</t>
  </si>
  <si>
    <t>210220401</t>
  </si>
  <si>
    <t>Montáž hromosvodného vedení ochranných prvků a doplňků štítků k označení svodů</t>
  </si>
  <si>
    <t>160755959</t>
  </si>
  <si>
    <t>210220431</t>
  </si>
  <si>
    <t>Montáž hromosvodného vedení ochranných prvků a doplňků tvarování prvků</t>
  </si>
  <si>
    <t>-1323151286</t>
  </si>
  <si>
    <t>210220301.1</t>
  </si>
  <si>
    <t>Ochranná stříška</t>
  </si>
  <si>
    <t>538237063</t>
  </si>
  <si>
    <t>21-MM2</t>
  </si>
  <si>
    <t>KABELY</t>
  </si>
  <si>
    <t>210800006</t>
  </si>
  <si>
    <t>vodič Cu(-CY) do 1x16</t>
  </si>
  <si>
    <t>-1333864264</t>
  </si>
  <si>
    <t>210800007</t>
  </si>
  <si>
    <t>vodič Cu(-CY) do 1x25</t>
  </si>
  <si>
    <t>1928753225</t>
  </si>
  <si>
    <t>210800103</t>
  </si>
  <si>
    <t>kabel Cu(-CYKY) pod omítkou do 2x4/3x2,5/5x1,5</t>
  </si>
  <si>
    <t>807185219</t>
  </si>
  <si>
    <t>210800112</t>
  </si>
  <si>
    <t>kabel Cu(-CYKY) pod omítkou do 5x6</t>
  </si>
  <si>
    <t>-618546719</t>
  </si>
  <si>
    <t>210800114</t>
  </si>
  <si>
    <t>kabel Cu(-CYKY) pevně do 5x16</t>
  </si>
  <si>
    <t>-85877083</t>
  </si>
  <si>
    <t>1457695687</t>
  </si>
  <si>
    <t>210100001</t>
  </si>
  <si>
    <t>Ukončení vodičů izolovaných s označením a zapojením v rozváděči nebo na přístroji průřezu žíly do 2,5 mm2</t>
  </si>
  <si>
    <t>1742093183</t>
  </si>
  <si>
    <t>210100003</t>
  </si>
  <si>
    <t>Ukončení vodičů izolovaných s označením a zapojením v rozváděči nebo na přístroji průřezu žíly do 16 mm2</t>
  </si>
  <si>
    <t>1005721845</t>
  </si>
  <si>
    <t>210950101</t>
  </si>
  <si>
    <t>Ostatní práce při montáži vodičů, šňůr a kabelů označovací štítek na kabel dalším štítkem</t>
  </si>
  <si>
    <t>1693201929</t>
  </si>
  <si>
    <t>21-MM3</t>
  </si>
  <si>
    <t>MATERIÁl ÚLOŽNÝ</t>
  </si>
  <si>
    <t>210192562</t>
  </si>
  <si>
    <t>ochranná svorkovnice(nulový můstek)vč.zapoj.do 63A</t>
  </si>
  <si>
    <t>185234286</t>
  </si>
  <si>
    <t>210220321</t>
  </si>
  <si>
    <t>Montáž hromosvodného vedení svorek na potrubí se zhotovením pásku</t>
  </si>
  <si>
    <t>-705896194</t>
  </si>
  <si>
    <t>210010321</t>
  </si>
  <si>
    <t>krabicová rozvodka vč.svorkovn.a zapojení(-KR68)</t>
  </si>
  <si>
    <t>-299767642</t>
  </si>
  <si>
    <t>210010301</t>
  </si>
  <si>
    <t>krabice přístrojová bez zapojení</t>
  </si>
  <si>
    <t>2125418950</t>
  </si>
  <si>
    <t>-439708855</t>
  </si>
  <si>
    <t>-1707035441</t>
  </si>
  <si>
    <t>-150804799</t>
  </si>
  <si>
    <t>-1310322676</t>
  </si>
  <si>
    <t>210010313</t>
  </si>
  <si>
    <t>krabice odbočná bez svorkovnice a zapojení</t>
  </si>
  <si>
    <t>-576486043</t>
  </si>
  <si>
    <t>-1947141362</t>
  </si>
  <si>
    <t>583826915</t>
  </si>
  <si>
    <t>210010022</t>
  </si>
  <si>
    <t>trubka plast tuhá pevně uložená do průměru 25 do podlahy</t>
  </si>
  <si>
    <t>-572702990</t>
  </si>
  <si>
    <t>210020133</t>
  </si>
  <si>
    <t>kabelový rošt do š.40cm</t>
  </si>
  <si>
    <t>542538600</t>
  </si>
  <si>
    <t>278419529</t>
  </si>
  <si>
    <t>-786419716</t>
  </si>
  <si>
    <t>210020151</t>
  </si>
  <si>
    <t>stojina nebo závěs s výložníky zesílené provedení</t>
  </si>
  <si>
    <t>-1726762323</t>
  </si>
  <si>
    <t>-1021092043</t>
  </si>
  <si>
    <t>-967098246</t>
  </si>
  <si>
    <t>498714224</t>
  </si>
  <si>
    <t>210010123</t>
  </si>
  <si>
    <t>trubka plast volně uložená do pr.50mm</t>
  </si>
  <si>
    <t>-1050178716</t>
  </si>
  <si>
    <t>862870483</t>
  </si>
  <si>
    <t>210020921</t>
  </si>
  <si>
    <t>ohnivzdorná přepážka s výplní ve stěně tl.15cm</t>
  </si>
  <si>
    <t>1026065293</t>
  </si>
  <si>
    <t>21-MM4</t>
  </si>
  <si>
    <t>NN PŘÍSTROJE</t>
  </si>
  <si>
    <t>210110041</t>
  </si>
  <si>
    <t>spínač zapuštěný vč.zapojení 1pólový/řazení 1</t>
  </si>
  <si>
    <t>246000833</t>
  </si>
  <si>
    <t>210110043</t>
  </si>
  <si>
    <t>přepínač zapuštěný vč.zapojení sériový/řazení 5-5A</t>
  </si>
  <si>
    <t>-1328751327</t>
  </si>
  <si>
    <t>210110064</t>
  </si>
  <si>
    <t>ovladač zapuštěný vč.zapojení tlačítkový/ř.1/0 S</t>
  </si>
  <si>
    <t>1009375718</t>
  </si>
  <si>
    <t>210110515</t>
  </si>
  <si>
    <t>vypínač vačkový v krytu vč.zapoj. S100V</t>
  </si>
  <si>
    <t>328905427</t>
  </si>
  <si>
    <t>210111012</t>
  </si>
  <si>
    <t>zásuvka domovní zapuštěná vč.zapojení průběžně</t>
  </si>
  <si>
    <t>-1496284277</t>
  </si>
  <si>
    <t>210111012.1</t>
  </si>
  <si>
    <t>zásuvka domovní zapuštěná IP44 vč.zapojení průběžně</t>
  </si>
  <si>
    <t>-471804328</t>
  </si>
  <si>
    <t>210111032</t>
  </si>
  <si>
    <t>zásuvka nástěnná od IP.2 vč.zapojení 2P+Z průběžně</t>
  </si>
  <si>
    <t>897916523</t>
  </si>
  <si>
    <t>210111106</t>
  </si>
  <si>
    <t>zásuvka/přívodka průmyslová vč.zapojení 3P+N+Z/16A</t>
  </si>
  <si>
    <t>-2055167678</t>
  </si>
  <si>
    <t>21-MM5</t>
  </si>
  <si>
    <t>ROZVADĚČE</t>
  </si>
  <si>
    <t>210190051</t>
  </si>
  <si>
    <t>rozvaděč skříňový/ panelový 1 pole do 200kg</t>
  </si>
  <si>
    <t>-1259311761</t>
  </si>
  <si>
    <t>21-MM6</t>
  </si>
  <si>
    <t>SLABOPROUD</t>
  </si>
  <si>
    <t>210950341</t>
  </si>
  <si>
    <t>vodič/kabel v trubce jednotková hmotnost do 0,4kg</t>
  </si>
  <si>
    <t>-413181489</t>
  </si>
  <si>
    <t>1717679238</t>
  </si>
  <si>
    <t>210803501</t>
  </si>
  <si>
    <t>kabel koaxiální volně uložený</t>
  </si>
  <si>
    <t>1500948577</t>
  </si>
  <si>
    <t>-696011143</t>
  </si>
  <si>
    <t>210111602</t>
  </si>
  <si>
    <t>zástrčka komunikační/konektor vč.zapojení 8pol</t>
  </si>
  <si>
    <t>-1772767051</t>
  </si>
  <si>
    <t>210111311</t>
  </si>
  <si>
    <t>zásuvka domovní sdělovací 1násobná vč.zapojení</t>
  </si>
  <si>
    <t>1352414741</t>
  </si>
  <si>
    <t>210111312</t>
  </si>
  <si>
    <t>zásuvka domovní sdělovací 2násobná vč.zapojení</t>
  </si>
  <si>
    <t>-52222397</t>
  </si>
  <si>
    <t>210010002</t>
  </si>
  <si>
    <t>trubka plast ohebná,pod omítkou,typ 2316/pr.16</t>
  </si>
  <si>
    <t>2072041558</t>
  </si>
  <si>
    <t>210010003</t>
  </si>
  <si>
    <t>trubka plast ohebná,pod omítkou,typ 2323/pr.23</t>
  </si>
  <si>
    <t>-1467105892</t>
  </si>
  <si>
    <t>210010006</t>
  </si>
  <si>
    <t>trubka plast ohebná,pod omítkou,typ 2348/pr.48</t>
  </si>
  <si>
    <t>-1468470149</t>
  </si>
  <si>
    <t>-2038857658</t>
  </si>
  <si>
    <t>-1095654192</t>
  </si>
  <si>
    <t>-326667374</t>
  </si>
  <si>
    <t>448220675</t>
  </si>
  <si>
    <t>2035453894</t>
  </si>
  <si>
    <t>21-MM7</t>
  </si>
  <si>
    <t>OSVĚTLENÍ</t>
  </si>
  <si>
    <t>210200012</t>
  </si>
  <si>
    <t>svítidlo žárovkové bytové stropní/více zdrojů</t>
  </si>
  <si>
    <t>-2013105744</t>
  </si>
  <si>
    <t>210200041</t>
  </si>
  <si>
    <t>svítidlo žárovkové nástěnné/1 zdroj</t>
  </si>
  <si>
    <t>953368748</t>
  </si>
  <si>
    <t>210950321</t>
  </si>
  <si>
    <t xml:space="preserve">LED pásek(kabel)pevně uložený jednotková hmotnost do 0,4kg_x000d_
</t>
  </si>
  <si>
    <t>75898885</t>
  </si>
  <si>
    <t>21-M1</t>
  </si>
  <si>
    <t>DODÁVKY</t>
  </si>
  <si>
    <t>21-M11</t>
  </si>
  <si>
    <t>000509107</t>
  </si>
  <si>
    <t xml:space="preserve">Svítidlo LED LLLX 6000, RL2 57W,230V, IP20_x000d_
</t>
  </si>
  <si>
    <t>1316990492</t>
  </si>
  <si>
    <t>000509107.1</t>
  </si>
  <si>
    <t xml:space="preserve">Svítido LED BRSB _KO480V5  44W,230V, IP44_x000d_
</t>
  </si>
  <si>
    <t>-1931631831</t>
  </si>
  <si>
    <t>000509107.2</t>
  </si>
  <si>
    <t xml:space="preserve">Svítidlo LED BRSB _KO300V1  27W,230V, IP44_x000d_
</t>
  </si>
  <si>
    <t>1454991390</t>
  </si>
  <si>
    <t>000509107.3</t>
  </si>
  <si>
    <t xml:space="preserve">Externí svítido 16315/47/10  18W,230V, IP65 s pohybovým čidlem _x000d_
</t>
  </si>
  <si>
    <t>-1128249656</t>
  </si>
  <si>
    <t>000509107.4</t>
  </si>
  <si>
    <t xml:space="preserve">Svítidlo  LED BRSB _KO375V2 27W,230V, IP44_x000d_
</t>
  </si>
  <si>
    <t>1464067918</t>
  </si>
  <si>
    <t>000509003</t>
  </si>
  <si>
    <t>NO - nouzové svítidlo LED4W, včetně záložního zdroje,IP30, 1h</t>
  </si>
  <si>
    <t>-1422394870</t>
  </si>
  <si>
    <t>21-M12</t>
  </si>
  <si>
    <t>ROZVADĚČ RD1</t>
  </si>
  <si>
    <t>000770011</t>
  </si>
  <si>
    <t>BPU-DWB 400/7 EI-S-30.DPS1 426*717*240mm</t>
  </si>
  <si>
    <t>1576720009</t>
  </si>
  <si>
    <t>000770326</t>
  </si>
  <si>
    <t>přístroj lišta</t>
  </si>
  <si>
    <t>-1467425138</t>
  </si>
  <si>
    <t>000770382</t>
  </si>
  <si>
    <t>kryt s výřezem</t>
  </si>
  <si>
    <t>2114679997</t>
  </si>
  <si>
    <t>000770352</t>
  </si>
  <si>
    <t>Lišta pro držáky kabelů</t>
  </si>
  <si>
    <t>-1672921035</t>
  </si>
  <si>
    <t>000781178</t>
  </si>
  <si>
    <t>sběrnice hřeben S3L-27-1000-16 3x12vývod rozteč27</t>
  </si>
  <si>
    <t>52595253</t>
  </si>
  <si>
    <t>000171105</t>
  </si>
  <si>
    <t xml:space="preserve">vodič CY 1,5  /H07V-U/</t>
  </si>
  <si>
    <t>573145889</t>
  </si>
  <si>
    <t>000171106</t>
  </si>
  <si>
    <t xml:space="preserve">vodič CY 2,5  /H07V-U/</t>
  </si>
  <si>
    <t>1532395663</t>
  </si>
  <si>
    <t>000171110</t>
  </si>
  <si>
    <t xml:space="preserve">vodič CY 16  /H07V-U/</t>
  </si>
  <si>
    <t>317554955</t>
  </si>
  <si>
    <t>000784112</t>
  </si>
  <si>
    <t>svorka řadová RSA2,5 mm2</t>
  </si>
  <si>
    <t>1824505131</t>
  </si>
  <si>
    <t>000784113</t>
  </si>
  <si>
    <t>svorka řadová RSA16mm2</t>
  </si>
  <si>
    <t>232306283</t>
  </si>
  <si>
    <t>000415066</t>
  </si>
  <si>
    <t>Hlavní vypínač 63A/400V</t>
  </si>
  <si>
    <t>-1380025783</t>
  </si>
  <si>
    <t>000434676</t>
  </si>
  <si>
    <t>Svodič přepětí C - 2. strupeň, 4P</t>
  </si>
  <si>
    <t>-2145003930</t>
  </si>
  <si>
    <t>000434323</t>
  </si>
  <si>
    <t>jistič LTN-10B-1 1pól/ch.B/ 10A/10kA</t>
  </si>
  <si>
    <t>667367720</t>
  </si>
  <si>
    <t>000434325</t>
  </si>
  <si>
    <t>jistič LTN-16B-1 1pól/ch.B/ 16A/10kA</t>
  </si>
  <si>
    <t>-941569325</t>
  </si>
  <si>
    <t>000438810</t>
  </si>
  <si>
    <t>Proudový chránič s nadproudovou ochranou PFL7-10/1N/003/B</t>
  </si>
  <si>
    <t>1142096560</t>
  </si>
  <si>
    <t>000438811</t>
  </si>
  <si>
    <t>Proudový chránič s nadproudovou ochranou PFL7-16/1N/003/C</t>
  </si>
  <si>
    <t>1313013208</t>
  </si>
  <si>
    <t>000438812</t>
  </si>
  <si>
    <t xml:space="preserve">Proudový chránič  FL7-25/4/003</t>
  </si>
  <si>
    <t>-381350546</t>
  </si>
  <si>
    <t>000461512</t>
  </si>
  <si>
    <t>Impulsní relé 230V/1P</t>
  </si>
  <si>
    <t>-397953547</t>
  </si>
  <si>
    <t>21-M13</t>
  </si>
  <si>
    <t>DODÁVKA OSTATNÍ</t>
  </si>
  <si>
    <t>M001</t>
  </si>
  <si>
    <t>Časový doběh DT4 pro VZT</t>
  </si>
  <si>
    <t>2039645402</t>
  </si>
  <si>
    <t>M002</t>
  </si>
  <si>
    <t>Autonomní požární hlásič</t>
  </si>
  <si>
    <t>-571166284</t>
  </si>
  <si>
    <t>21-M2</t>
  </si>
  <si>
    <t>ELEKTROMONTÁŽE MATERIÁL</t>
  </si>
  <si>
    <t>21-M21</t>
  </si>
  <si>
    <t>000295011</t>
  </si>
  <si>
    <t>vedení FeZn pr.10mm(0,63kg/m)napojení základový zemnič</t>
  </si>
  <si>
    <t>-525827216</t>
  </si>
  <si>
    <t>000295012</t>
  </si>
  <si>
    <t>AlMgSi pr.8mm(0,20kg/m)</t>
  </si>
  <si>
    <t>-1538618532</t>
  </si>
  <si>
    <t>000295012.1</t>
  </si>
  <si>
    <t>držák vodiče na plochou střechu</t>
  </si>
  <si>
    <t>1516643005</t>
  </si>
  <si>
    <t>000295012.2</t>
  </si>
  <si>
    <t>držák do zdi pro svodový vodič</t>
  </si>
  <si>
    <t>569219007</t>
  </si>
  <si>
    <t>000295615</t>
  </si>
  <si>
    <t>jímací tyč hladká JT1,5 M16 AlMgSi pr.19/2000mm</t>
  </si>
  <si>
    <t>1629407538</t>
  </si>
  <si>
    <t>000295251</t>
  </si>
  <si>
    <t>ochranná stříška jímače OSH FeZn horní</t>
  </si>
  <si>
    <t>1359105752</t>
  </si>
  <si>
    <t>000295252</t>
  </si>
  <si>
    <t>ochranná stříška jímače OSD FeZn dolní</t>
  </si>
  <si>
    <t>-1979459791</t>
  </si>
  <si>
    <t>000295635</t>
  </si>
  <si>
    <t>svorka k jímači/zkuš SJ1/SZ 16/8mm 2šrou Al 221330</t>
  </si>
  <si>
    <t>1369551053</t>
  </si>
  <si>
    <t>000295882</t>
  </si>
  <si>
    <t>označovací štítek zemního svodu</t>
  </si>
  <si>
    <t>1394012489</t>
  </si>
  <si>
    <t>000296113</t>
  </si>
  <si>
    <t xml:space="preserve">pomocný jímač AlMgSi pr10mm/750mm M10  103122</t>
  </si>
  <si>
    <t>1639224859</t>
  </si>
  <si>
    <t>000295401</t>
  </si>
  <si>
    <t>svorka zemnící SR03</t>
  </si>
  <si>
    <t>-2089206581</t>
  </si>
  <si>
    <t>000295405</t>
  </si>
  <si>
    <t>svorka spojovací SS</t>
  </si>
  <si>
    <t>744796496</t>
  </si>
  <si>
    <t>000295433</t>
  </si>
  <si>
    <t>svorka zkušební 2šrouby FeZn</t>
  </si>
  <si>
    <t>-539172692</t>
  </si>
  <si>
    <t>000295413</t>
  </si>
  <si>
    <t>svorka připojovací SP 1šroub FeZn</t>
  </si>
  <si>
    <t>-361690192</t>
  </si>
  <si>
    <t>21-M22</t>
  </si>
  <si>
    <t>894900794</t>
  </si>
  <si>
    <t>000171111</t>
  </si>
  <si>
    <t xml:space="preserve">vodič CY 25  /H07V-R/</t>
  </si>
  <si>
    <t>1966786282</t>
  </si>
  <si>
    <t>000101105</t>
  </si>
  <si>
    <t>kabel CYKY-J 3x1,5</t>
  </si>
  <si>
    <t>-1838603266</t>
  </si>
  <si>
    <t>000101106</t>
  </si>
  <si>
    <t>kabel CYKY-J 3x2,5</t>
  </si>
  <si>
    <t>-1513074498</t>
  </si>
  <si>
    <t>000101305</t>
  </si>
  <si>
    <t>kabel CYKY-J 4x1,5</t>
  </si>
  <si>
    <t>-1198083478</t>
  </si>
  <si>
    <t>000101306</t>
  </si>
  <si>
    <t>1-CXKH-R-J 3*2,5</t>
  </si>
  <si>
    <t>1490319493</t>
  </si>
  <si>
    <t>000101305.1</t>
  </si>
  <si>
    <t>1-CXKH-R-J 3*1,5</t>
  </si>
  <si>
    <t>-1036066636</t>
  </si>
  <si>
    <t>000101305.2</t>
  </si>
  <si>
    <t>1-CXKH-R-O 3*1,5</t>
  </si>
  <si>
    <t>541926164</t>
  </si>
  <si>
    <t>000101305.3</t>
  </si>
  <si>
    <t>1-CXKH-V-J 3*1,5</t>
  </si>
  <si>
    <t>-1177236382</t>
  </si>
  <si>
    <t>000101310</t>
  </si>
  <si>
    <t>kabel 1kV CYKY 5x16</t>
  </si>
  <si>
    <t>1993107623</t>
  </si>
  <si>
    <t>000199513</t>
  </si>
  <si>
    <t>štítek kabelový 60x24mm velký</t>
  </si>
  <si>
    <t>518913611</t>
  </si>
  <si>
    <t>21-M23</t>
  </si>
  <si>
    <t>MATERIÁL ÚLOŽNÝ</t>
  </si>
  <si>
    <t>000199097</t>
  </si>
  <si>
    <t>ekvipotenciální svorkovnice EPS 3 v krabici KO100E</t>
  </si>
  <si>
    <t>902014013</t>
  </si>
  <si>
    <t>000295442</t>
  </si>
  <si>
    <t>svorka zemnicí Bernard/ZSA16 nerez</t>
  </si>
  <si>
    <t>535709319</t>
  </si>
  <si>
    <t>000295444</t>
  </si>
  <si>
    <t>páska nerez uzemňovací ZSA16-délka 0,5 m</t>
  </si>
  <si>
    <t>1550329404</t>
  </si>
  <si>
    <t>000311117</t>
  </si>
  <si>
    <t>krabice univerz/rozvodka KU68-1903 vč.KO68 +S66</t>
  </si>
  <si>
    <t>1112457587</t>
  </si>
  <si>
    <t>000311212</t>
  </si>
  <si>
    <t>krabice přístrojová KP68 - hluboká</t>
  </si>
  <si>
    <t>1285405028</t>
  </si>
  <si>
    <t>000311222</t>
  </si>
  <si>
    <t xml:space="preserve">krabice přístrojová KP68 - s WAGO  svorkami</t>
  </si>
  <si>
    <t>-1848565417</t>
  </si>
  <si>
    <t>000322123</t>
  </si>
  <si>
    <t>trubka PVC DN16</t>
  </si>
  <si>
    <t>-1838285665</t>
  </si>
  <si>
    <t>000322124</t>
  </si>
  <si>
    <t>trubka PVC DN23</t>
  </si>
  <si>
    <t>-1539595370</t>
  </si>
  <si>
    <t>000363034</t>
  </si>
  <si>
    <t xml:space="preserve">Žlab MERKUR    50/50 GZ  rozteč podpěr cca.1,7m</t>
  </si>
  <si>
    <t>850561486</t>
  </si>
  <si>
    <t>000363084</t>
  </si>
  <si>
    <t xml:space="preserve">Spojka SZM 1 GZ  pro spojení žlabžlab</t>
  </si>
  <si>
    <t>Ks</t>
  </si>
  <si>
    <t>1832463016</t>
  </si>
  <si>
    <t>000363253</t>
  </si>
  <si>
    <t>Závitová tyč 8mm/1m GZ</t>
  </si>
  <si>
    <t>-771250312</t>
  </si>
  <si>
    <t>000363143</t>
  </si>
  <si>
    <t>Podpěra pro žlab</t>
  </si>
  <si>
    <t>-904141968</t>
  </si>
  <si>
    <t>000000932</t>
  </si>
  <si>
    <t>ohnivzdorná přepážka s výplní(obecná položka)</t>
  </si>
  <si>
    <t>-1589266554</t>
  </si>
  <si>
    <t>21-M24</t>
  </si>
  <si>
    <t>000410130</t>
  </si>
  <si>
    <t xml:space="preserve">SESTAVA  spínač 1pól Tango 10A/250Vstř řaz.1</t>
  </si>
  <si>
    <t>-1213993831</t>
  </si>
  <si>
    <t>000409820</t>
  </si>
  <si>
    <t>spínač/strojek 10A/250Vstř 3558-A01340 řaz. 1,1So</t>
  </si>
  <si>
    <t>-1561613805</t>
  </si>
  <si>
    <t>000410101</t>
  </si>
  <si>
    <t>kryt spínače 1-duchý 3558A-A651 pro ř.1,6,7,1/0</t>
  </si>
  <si>
    <t>-766262272</t>
  </si>
  <si>
    <t>000410150</t>
  </si>
  <si>
    <t xml:space="preserve">SESTAVA  přepínač sériový Tango 10A/250Vstř řaz.5</t>
  </si>
  <si>
    <t>-322449094</t>
  </si>
  <si>
    <t>000409826</t>
  </si>
  <si>
    <t>přepínač/strojek 10A/250Vstř 3558-A05340 řazení 5</t>
  </si>
  <si>
    <t>1171267489</t>
  </si>
  <si>
    <t>000410102</t>
  </si>
  <si>
    <t>kryt spínače dělený 3558A-A652 pro ř.5,6+6,1/0+1/0</t>
  </si>
  <si>
    <t>-1986110210</t>
  </si>
  <si>
    <t>000410103</t>
  </si>
  <si>
    <t>kryt spín 3558A-A653 pro ř.1So,6So,S,1/0So,S,7So</t>
  </si>
  <si>
    <t>-382500581</t>
  </si>
  <si>
    <t>000410162</t>
  </si>
  <si>
    <t xml:space="preserve">SESTAVA  ovladač zapín Tango 10A/250Vstř řaz.1/0S</t>
  </si>
  <si>
    <t>1810609123</t>
  </si>
  <si>
    <t>000409828</t>
  </si>
  <si>
    <t>ovladač/strojek 10A/250Vstř 3558-A91342 ř.1/0,S,So</t>
  </si>
  <si>
    <t>-394875407</t>
  </si>
  <si>
    <t>000409901</t>
  </si>
  <si>
    <t>doutnavka signalizační 3916-22221</t>
  </si>
  <si>
    <t>1566121462</t>
  </si>
  <si>
    <t>716469389</t>
  </si>
  <si>
    <t>000420002</t>
  </si>
  <si>
    <t>zásuvka 16A/250Vstř Tango 5518A-A2359 clonky</t>
  </si>
  <si>
    <t>1664002206</t>
  </si>
  <si>
    <t>000420005</t>
  </si>
  <si>
    <t>zásuvka 16A/250Vstř Tango 5598A-A2349 chráněná</t>
  </si>
  <si>
    <t>-1822196984</t>
  </si>
  <si>
    <t>000423002</t>
  </si>
  <si>
    <t>zásuvka 16A/250Vstř Tango 5518A-2999 IP44 clonky</t>
  </si>
  <si>
    <t>-545002379</t>
  </si>
  <si>
    <t>000420091</t>
  </si>
  <si>
    <t>rámeček pro 1 přístroj Tango 3901A-B10</t>
  </si>
  <si>
    <t>1042749192</t>
  </si>
  <si>
    <t>000420092</t>
  </si>
  <si>
    <t>rámeček pro 2 přístroje Tango 3901A-B20</t>
  </si>
  <si>
    <t>1320400399</t>
  </si>
  <si>
    <t>21-M25</t>
  </si>
  <si>
    <t>000209409</t>
  </si>
  <si>
    <t>kabel S/FTP Cat.7 2x(4x2xAWG23) LS0H plášť modrý</t>
  </si>
  <si>
    <t>-13018167</t>
  </si>
  <si>
    <t>000209487</t>
  </si>
  <si>
    <t>konektor komunikační RJ45-SD 8pol drát stíněný</t>
  </si>
  <si>
    <t>-323817712</t>
  </si>
  <si>
    <t>000420086</t>
  </si>
  <si>
    <t xml:space="preserve">SESTAVA  zásuvka komunikační Tango 2xRJ45-8</t>
  </si>
  <si>
    <t>131531615</t>
  </si>
  <si>
    <t>000420053</t>
  </si>
  <si>
    <t>kryt zásuvky komunikační Tango 5014A-A100</t>
  </si>
  <si>
    <t>-614805066</t>
  </si>
  <si>
    <t>000420205</t>
  </si>
  <si>
    <t>zásuvka komunik ModularJack RJ45-8Cat.</t>
  </si>
  <si>
    <t>-1468182455</t>
  </si>
  <si>
    <t>000420212</t>
  </si>
  <si>
    <t>nosná maska pro 2xZásuvka ModularJack 5014A-B1018</t>
  </si>
  <si>
    <t>-225787004</t>
  </si>
  <si>
    <t>000321112</t>
  </si>
  <si>
    <t>trubka ohebná PVC lpflex 2316E</t>
  </si>
  <si>
    <t>144320791</t>
  </si>
  <si>
    <t>21-M26</t>
  </si>
  <si>
    <t>OSTATNÍ NÁKLADY</t>
  </si>
  <si>
    <t>219001221</t>
  </si>
  <si>
    <t>vybour.otvoru ve zdi/cihla/ do 0,022m2/tl.do 0,15m</t>
  </si>
  <si>
    <t>774738842</t>
  </si>
  <si>
    <t>219002271</t>
  </si>
  <si>
    <t>úprava výklenku/zeď / plocha od 0,4m2</t>
  </si>
  <si>
    <t>1265910163</t>
  </si>
  <si>
    <t>219002611</t>
  </si>
  <si>
    <t>vysekání rýhy hl.do 30mm/š.do 30mm</t>
  </si>
  <si>
    <t>-2043022789</t>
  </si>
  <si>
    <t>219002612</t>
  </si>
  <si>
    <t>vysekání rýhy/zeď cihla/ hl.do 30mm/š.do 70mm</t>
  </si>
  <si>
    <t>-1165338671</t>
  </si>
  <si>
    <t>21-M27</t>
  </si>
  <si>
    <t>HZS</t>
  </si>
  <si>
    <t>M003</t>
  </si>
  <si>
    <t>úpravy stávající instalace</t>
  </si>
  <si>
    <t>h</t>
  </si>
  <si>
    <t>-1249649193</t>
  </si>
  <si>
    <t>M004</t>
  </si>
  <si>
    <t>vypracování revizní zprávy</t>
  </si>
  <si>
    <t>1314448049</t>
  </si>
  <si>
    <t>M005</t>
  </si>
  <si>
    <t>koordinace s ostaními řemesly</t>
  </si>
  <si>
    <t>145562599</t>
  </si>
  <si>
    <t>03 - Zdravotně technické instalace</t>
  </si>
  <si>
    <t xml:space="preserve"> </t>
  </si>
  <si>
    <t>KTS-CZ s.r.o.,Karlovy Vary</t>
  </si>
  <si>
    <t>Jiří Brož</t>
  </si>
  <si>
    <t>72100001R</t>
  </si>
  <si>
    <t>Kanalizace pod +0,00-viz samostatný rozpočet</t>
  </si>
  <si>
    <t>1622579043</t>
  </si>
  <si>
    <t>72100002R</t>
  </si>
  <si>
    <t>Vnitřní kanalizace celkem-viz samostatný rozpočet</t>
  </si>
  <si>
    <t>1885047045</t>
  </si>
  <si>
    <t>72200001R</t>
  </si>
  <si>
    <t>Vnitřní vodovod celkem-viz samostatný rozpočet</t>
  </si>
  <si>
    <t>-1153167981</t>
  </si>
  <si>
    <t>04 - Ústřední vytápění</t>
  </si>
  <si>
    <t>73100001R</t>
  </si>
  <si>
    <t>Ústřední vytápění celkem-viz samostatný rozpočet</t>
  </si>
  <si>
    <t>720800705</t>
  </si>
  <si>
    <t>05 - Vzduchotechnika</t>
  </si>
  <si>
    <t>75100001R</t>
  </si>
  <si>
    <t>Vzduchotechnika celkem-viz samostatný rozpočet</t>
  </si>
  <si>
    <t>1827748426</t>
  </si>
  <si>
    <t>06 - Ostatní a vedlejší náklady</t>
  </si>
  <si>
    <t xml:space="preserve"> Ing.Jana Handšuhová Smutná</t>
  </si>
  <si>
    <t>VRN - Vedlejší rozpočtové náklady</t>
  </si>
  <si>
    <t>VRN</t>
  </si>
  <si>
    <t>Vedlejší rozpočtové náklady</t>
  </si>
  <si>
    <t>012103000</t>
  </si>
  <si>
    <t>Geodetické práce před výstavbou</t>
  </si>
  <si>
    <t>Kč</t>
  </si>
  <si>
    <t>1024</t>
  </si>
  <si>
    <t>134485042</t>
  </si>
  <si>
    <t>034503000</t>
  </si>
  <si>
    <t>Informační tabule na staveništi</t>
  </si>
  <si>
    <t>-241309938</t>
  </si>
  <si>
    <t>M010</t>
  </si>
  <si>
    <t>Dočasné využití ploch ( úpravy ploch pro potřebu stavby )</t>
  </si>
  <si>
    <t>-691480419</t>
  </si>
  <si>
    <t>M011</t>
  </si>
  <si>
    <t>Vyklizení prostoru staveniště a komunikačních tras</t>
  </si>
  <si>
    <t>-56103932</t>
  </si>
  <si>
    <t>M013</t>
  </si>
  <si>
    <t>Provozní vlivy</t>
  </si>
  <si>
    <t>2061729001</t>
  </si>
  <si>
    <t>M203</t>
  </si>
  <si>
    <t>Zařízení staveniště včetně likvidace a vyklizení</t>
  </si>
  <si>
    <t>-154424104</t>
  </si>
  <si>
    <t>M236</t>
  </si>
  <si>
    <t>Osazení podružného rozvaděče el.energie vč.měření pro následné přeúčtování spotřebované el.energie pro stavbu a ZS zhotoviteli</t>
  </si>
  <si>
    <t>-144936675</t>
  </si>
  <si>
    <t>M207</t>
  </si>
  <si>
    <t>Kompletační a koordinační činnost</t>
  </si>
  <si>
    <t>115979302</t>
  </si>
  <si>
    <t>M209</t>
  </si>
  <si>
    <t>Náklady na bezpečnost práce a technických zařízení, školení pracovníků, značení v souladu se zásadami BOZP (šrafování, tabulky s nápisy a s označením materiálů a prostředí, únikové cesty, požární dokumentace apd.)</t>
  </si>
  <si>
    <t>-1632374418</t>
  </si>
  <si>
    <t>M217</t>
  </si>
  <si>
    <t>Náklady na dopravní řešení</t>
  </si>
  <si>
    <t>-23705708</t>
  </si>
  <si>
    <t>M220</t>
  </si>
  <si>
    <t>Ostatní náklady v průběhu realizace a po realizaci stavby (Fotodokumentace, čištění komunikací, pasporty apod.)</t>
  </si>
  <si>
    <t>282196705</t>
  </si>
  <si>
    <t>M223</t>
  </si>
  <si>
    <t>Činnost geodeta po výstavbě – např. zaměření skutečného provedení stavby, geometrické plány pro zápisy do KN případně i věcných břemen, apod.</t>
  </si>
  <si>
    <t>-91374723</t>
  </si>
  <si>
    <t>M225</t>
  </si>
  <si>
    <t>Náklady spojené s vyřízením požadavků orgánů a organizací nutných před započetím výstavby a obsažených v dokladové části např. kácení zeleně,dopravní trasy,zvláštní užívání komunikací, správní poplatky, ohlášení stavby</t>
  </si>
  <si>
    <t>1557945594</t>
  </si>
  <si>
    <t>M226</t>
  </si>
  <si>
    <t>Náklady spojené s vyřízením požadavků orgánů a organizací vzniklých v průběhu výstavby</t>
  </si>
  <si>
    <t>472621931</t>
  </si>
  <si>
    <t>M230</t>
  </si>
  <si>
    <t>Náklady spojené s kolaudací stavby a přípravou dokladových částí ke kolaudaci</t>
  </si>
  <si>
    <t>1446520380</t>
  </si>
  <si>
    <t>M292</t>
  </si>
  <si>
    <t>Zajištění nakládání s odpadem podle zákona č.185/2001 Sb.o odpadech v platném znění</t>
  </si>
  <si>
    <t>-1540451777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</si>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</sst>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8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210410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Základní škola Karlovy Vary,Poštovní 19,p.o.propojení pavilonu II(B) s objektem školní jídelny(C)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Karlovy Vary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11. 5. 2021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6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Karlovy Vary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Zdeněk Volek Karlovy Vary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6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Ing.Jana Handšuhová Smutná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ROUND(SUM(AG55:AG60),2)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ROUND(SUM(AS55:AS60),2)</f>
        <v>0</v>
      </c>
      <c r="AT54" s="108">
        <f>ROUND(SUM(AV54:AW54),2)</f>
        <v>0</v>
      </c>
      <c r="AU54" s="109">
        <f>ROUND(SUM(AU55:AU60),5)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ROUND(SUM(AZ55:AZ60),2)</f>
        <v>0</v>
      </c>
      <c r="BA54" s="108">
        <f>ROUND(SUM(BA55:BA60),2)</f>
        <v>0</v>
      </c>
      <c r="BB54" s="108">
        <f>ROUND(SUM(BB55:BB60),2)</f>
        <v>0</v>
      </c>
      <c r="BC54" s="108">
        <f>ROUND(SUM(BC55:BC60),2)</f>
        <v>0</v>
      </c>
      <c r="BD54" s="110">
        <f>ROUND(SUM(BD55:BD60),2)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4.4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část'!J30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ROUND(SUM(AV55:AW55),2)</f>
        <v>0</v>
      </c>
      <c r="AU55" s="123">
        <f>'01 - Stavební část'!P108</f>
        <v>0</v>
      </c>
      <c r="AV55" s="122">
        <f>'01 - Stavební část'!J33</f>
        <v>0</v>
      </c>
      <c r="AW55" s="122">
        <f>'01 - Stavební část'!J34</f>
        <v>0</v>
      </c>
      <c r="AX55" s="122">
        <f>'01 - Stavební část'!J35</f>
        <v>0</v>
      </c>
      <c r="AY55" s="122">
        <f>'01 - Stavební část'!J36</f>
        <v>0</v>
      </c>
      <c r="AZ55" s="122">
        <f>'01 - Stavební část'!F33</f>
        <v>0</v>
      </c>
      <c r="BA55" s="122">
        <f>'01 - Stavební část'!F34</f>
        <v>0</v>
      </c>
      <c r="BB55" s="122">
        <f>'01 - Stavební část'!F35</f>
        <v>0</v>
      </c>
      <c r="BC55" s="122">
        <f>'01 - Stavební část'!F36</f>
        <v>0</v>
      </c>
      <c r="BD55" s="124">
        <f>'01 - Stavební část'!F37</f>
        <v>0</v>
      </c>
      <c r="BE55" s="7"/>
      <c r="BT55" s="125" t="s">
        <v>84</v>
      </c>
      <c r="BV55" s="125" t="s">
        <v>78</v>
      </c>
      <c r="BW55" s="125" t="s">
        <v>85</v>
      </c>
      <c r="BX55" s="125" t="s">
        <v>5</v>
      </c>
      <c r="CL55" s="125" t="s">
        <v>19</v>
      </c>
      <c r="CM55" s="125" t="s">
        <v>86</v>
      </c>
    </row>
    <row r="56" s="7" customFormat="1" ht="14.4" customHeight="1">
      <c r="A56" s="113" t="s">
        <v>80</v>
      </c>
      <c r="B56" s="114"/>
      <c r="C56" s="115"/>
      <c r="D56" s="116" t="s">
        <v>87</v>
      </c>
      <c r="E56" s="116"/>
      <c r="F56" s="116"/>
      <c r="G56" s="116"/>
      <c r="H56" s="116"/>
      <c r="I56" s="117"/>
      <c r="J56" s="116" t="s">
        <v>88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Elektroinstalace'!J30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1">
        <v>0</v>
      </c>
      <c r="AT56" s="122">
        <f>ROUND(SUM(AV56:AW56),2)</f>
        <v>0</v>
      </c>
      <c r="AU56" s="123">
        <f>'02 - Elektroinstalace'!P100</f>
        <v>0</v>
      </c>
      <c r="AV56" s="122">
        <f>'02 - Elektroinstalace'!J33</f>
        <v>0</v>
      </c>
      <c r="AW56" s="122">
        <f>'02 - Elektroinstalace'!J34</f>
        <v>0</v>
      </c>
      <c r="AX56" s="122">
        <f>'02 - Elektroinstalace'!J35</f>
        <v>0</v>
      </c>
      <c r="AY56" s="122">
        <f>'02 - Elektroinstalace'!J36</f>
        <v>0</v>
      </c>
      <c r="AZ56" s="122">
        <f>'02 - Elektroinstalace'!F33</f>
        <v>0</v>
      </c>
      <c r="BA56" s="122">
        <f>'02 - Elektroinstalace'!F34</f>
        <v>0</v>
      </c>
      <c r="BB56" s="122">
        <f>'02 - Elektroinstalace'!F35</f>
        <v>0</v>
      </c>
      <c r="BC56" s="122">
        <f>'02 - Elektroinstalace'!F36</f>
        <v>0</v>
      </c>
      <c r="BD56" s="124">
        <f>'02 - Elektroinstalace'!F37</f>
        <v>0</v>
      </c>
      <c r="BE56" s="7"/>
      <c r="BT56" s="125" t="s">
        <v>84</v>
      </c>
      <c r="BV56" s="125" t="s">
        <v>78</v>
      </c>
      <c r="BW56" s="125" t="s">
        <v>89</v>
      </c>
      <c r="BX56" s="125" t="s">
        <v>5</v>
      </c>
      <c r="CL56" s="125" t="s">
        <v>19</v>
      </c>
      <c r="CM56" s="125" t="s">
        <v>86</v>
      </c>
    </row>
    <row r="57" s="7" customFormat="1" ht="14.4" customHeight="1">
      <c r="A57" s="113" t="s">
        <v>80</v>
      </c>
      <c r="B57" s="114"/>
      <c r="C57" s="115"/>
      <c r="D57" s="116" t="s">
        <v>90</v>
      </c>
      <c r="E57" s="116"/>
      <c r="F57" s="116"/>
      <c r="G57" s="116"/>
      <c r="H57" s="116"/>
      <c r="I57" s="117"/>
      <c r="J57" s="116" t="s">
        <v>91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Zdravotně technické 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83</v>
      </c>
      <c r="AR57" s="120"/>
      <c r="AS57" s="121">
        <v>0</v>
      </c>
      <c r="AT57" s="122">
        <f>ROUND(SUM(AV57:AW57),2)</f>
        <v>0</v>
      </c>
      <c r="AU57" s="123">
        <f>'03 - Zdravotně technické ...'!P80</f>
        <v>0</v>
      </c>
      <c r="AV57" s="122">
        <f>'03 - Zdravotně technické ...'!J33</f>
        <v>0</v>
      </c>
      <c r="AW57" s="122">
        <f>'03 - Zdravotně technické ...'!J34</f>
        <v>0</v>
      </c>
      <c r="AX57" s="122">
        <f>'03 - Zdravotně technické ...'!J35</f>
        <v>0</v>
      </c>
      <c r="AY57" s="122">
        <f>'03 - Zdravotně technické ...'!J36</f>
        <v>0</v>
      </c>
      <c r="AZ57" s="122">
        <f>'03 - Zdravotně technické ...'!F33</f>
        <v>0</v>
      </c>
      <c r="BA57" s="122">
        <f>'03 - Zdravotně technické ...'!F34</f>
        <v>0</v>
      </c>
      <c r="BB57" s="122">
        <f>'03 - Zdravotně technické ...'!F35</f>
        <v>0</v>
      </c>
      <c r="BC57" s="122">
        <f>'03 - Zdravotně technické ...'!F36</f>
        <v>0</v>
      </c>
      <c r="BD57" s="124">
        <f>'03 - Zdravotně technické ...'!F37</f>
        <v>0</v>
      </c>
      <c r="BE57" s="7"/>
      <c r="BT57" s="125" t="s">
        <v>84</v>
      </c>
      <c r="BV57" s="125" t="s">
        <v>78</v>
      </c>
      <c r="BW57" s="125" t="s">
        <v>92</v>
      </c>
      <c r="BX57" s="125" t="s">
        <v>5</v>
      </c>
      <c r="CL57" s="125" t="s">
        <v>19</v>
      </c>
      <c r="CM57" s="125" t="s">
        <v>86</v>
      </c>
    </row>
    <row r="58" s="7" customFormat="1" ht="14.4" customHeight="1">
      <c r="A58" s="113" t="s">
        <v>80</v>
      </c>
      <c r="B58" s="114"/>
      <c r="C58" s="115"/>
      <c r="D58" s="116" t="s">
        <v>93</v>
      </c>
      <c r="E58" s="116"/>
      <c r="F58" s="116"/>
      <c r="G58" s="116"/>
      <c r="H58" s="116"/>
      <c r="I58" s="117"/>
      <c r="J58" s="116" t="s">
        <v>94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Ústřední vytápění'!J30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83</v>
      </c>
      <c r="AR58" s="120"/>
      <c r="AS58" s="121">
        <v>0</v>
      </c>
      <c r="AT58" s="122">
        <f>ROUND(SUM(AV58:AW58),2)</f>
        <v>0</v>
      </c>
      <c r="AU58" s="123">
        <f>'04 - Ústřední vytápění'!P80</f>
        <v>0</v>
      </c>
      <c r="AV58" s="122">
        <f>'04 - Ústřední vytápění'!J33</f>
        <v>0</v>
      </c>
      <c r="AW58" s="122">
        <f>'04 - Ústřední vytápění'!J34</f>
        <v>0</v>
      </c>
      <c r="AX58" s="122">
        <f>'04 - Ústřední vytápění'!J35</f>
        <v>0</v>
      </c>
      <c r="AY58" s="122">
        <f>'04 - Ústřední vytápění'!J36</f>
        <v>0</v>
      </c>
      <c r="AZ58" s="122">
        <f>'04 - Ústřední vytápění'!F33</f>
        <v>0</v>
      </c>
      <c r="BA58" s="122">
        <f>'04 - Ústřední vytápění'!F34</f>
        <v>0</v>
      </c>
      <c r="BB58" s="122">
        <f>'04 - Ústřední vytápění'!F35</f>
        <v>0</v>
      </c>
      <c r="BC58" s="122">
        <f>'04 - Ústřední vytápění'!F36</f>
        <v>0</v>
      </c>
      <c r="BD58" s="124">
        <f>'04 - Ústřední vytápění'!F37</f>
        <v>0</v>
      </c>
      <c r="BE58" s="7"/>
      <c r="BT58" s="125" t="s">
        <v>84</v>
      </c>
      <c r="BV58" s="125" t="s">
        <v>78</v>
      </c>
      <c r="BW58" s="125" t="s">
        <v>95</v>
      </c>
      <c r="BX58" s="125" t="s">
        <v>5</v>
      </c>
      <c r="CL58" s="125" t="s">
        <v>19</v>
      </c>
      <c r="CM58" s="125" t="s">
        <v>86</v>
      </c>
    </row>
    <row r="59" s="7" customFormat="1" ht="14.4" customHeight="1">
      <c r="A59" s="113" t="s">
        <v>80</v>
      </c>
      <c r="B59" s="114"/>
      <c r="C59" s="115"/>
      <c r="D59" s="116" t="s">
        <v>96</v>
      </c>
      <c r="E59" s="116"/>
      <c r="F59" s="116"/>
      <c r="G59" s="116"/>
      <c r="H59" s="116"/>
      <c r="I59" s="117"/>
      <c r="J59" s="116" t="s">
        <v>97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Vzduchotechnika'!J30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83</v>
      </c>
      <c r="AR59" s="120"/>
      <c r="AS59" s="121">
        <v>0</v>
      </c>
      <c r="AT59" s="122">
        <f>ROUND(SUM(AV59:AW59),2)</f>
        <v>0</v>
      </c>
      <c r="AU59" s="123">
        <f>'05 - Vzduchotechnika'!P81</f>
        <v>0</v>
      </c>
      <c r="AV59" s="122">
        <f>'05 - Vzduchotechnika'!J33</f>
        <v>0</v>
      </c>
      <c r="AW59" s="122">
        <f>'05 - Vzduchotechnika'!J34</f>
        <v>0</v>
      </c>
      <c r="AX59" s="122">
        <f>'05 - Vzduchotechnika'!J35</f>
        <v>0</v>
      </c>
      <c r="AY59" s="122">
        <f>'05 - Vzduchotechnika'!J36</f>
        <v>0</v>
      </c>
      <c r="AZ59" s="122">
        <f>'05 - Vzduchotechnika'!F33</f>
        <v>0</v>
      </c>
      <c r="BA59" s="122">
        <f>'05 - Vzduchotechnika'!F34</f>
        <v>0</v>
      </c>
      <c r="BB59" s="122">
        <f>'05 - Vzduchotechnika'!F35</f>
        <v>0</v>
      </c>
      <c r="BC59" s="122">
        <f>'05 - Vzduchotechnika'!F36</f>
        <v>0</v>
      </c>
      <c r="BD59" s="124">
        <f>'05 - Vzduchotechnika'!F37</f>
        <v>0</v>
      </c>
      <c r="BE59" s="7"/>
      <c r="BT59" s="125" t="s">
        <v>84</v>
      </c>
      <c r="BV59" s="125" t="s">
        <v>78</v>
      </c>
      <c r="BW59" s="125" t="s">
        <v>98</v>
      </c>
      <c r="BX59" s="125" t="s">
        <v>5</v>
      </c>
      <c r="CL59" s="125" t="s">
        <v>19</v>
      </c>
      <c r="CM59" s="125" t="s">
        <v>86</v>
      </c>
    </row>
    <row r="60" s="7" customFormat="1" ht="14.4" customHeight="1">
      <c r="A60" s="113" t="s">
        <v>80</v>
      </c>
      <c r="B60" s="114"/>
      <c r="C60" s="115"/>
      <c r="D60" s="116" t="s">
        <v>99</v>
      </c>
      <c r="E60" s="116"/>
      <c r="F60" s="116"/>
      <c r="G60" s="116"/>
      <c r="H60" s="116"/>
      <c r="I60" s="117"/>
      <c r="J60" s="116" t="s">
        <v>100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Ostatní a vedlejší n...'!J30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101</v>
      </c>
      <c r="AR60" s="120"/>
      <c r="AS60" s="126">
        <v>0</v>
      </c>
      <c r="AT60" s="127">
        <f>ROUND(SUM(AV60:AW60),2)</f>
        <v>0</v>
      </c>
      <c r="AU60" s="128">
        <f>'06 - Ostatní a vedlejší n...'!P80</f>
        <v>0</v>
      </c>
      <c r="AV60" s="127">
        <f>'06 - Ostatní a vedlejší n...'!J33</f>
        <v>0</v>
      </c>
      <c r="AW60" s="127">
        <f>'06 - Ostatní a vedlejší n...'!J34</f>
        <v>0</v>
      </c>
      <c r="AX60" s="127">
        <f>'06 - Ostatní a vedlejší n...'!J35</f>
        <v>0</v>
      </c>
      <c r="AY60" s="127">
        <f>'06 - Ostatní a vedlejší n...'!J36</f>
        <v>0</v>
      </c>
      <c r="AZ60" s="127">
        <f>'06 - Ostatní a vedlejší n...'!F33</f>
        <v>0</v>
      </c>
      <c r="BA60" s="127">
        <f>'06 - Ostatní a vedlejší n...'!F34</f>
        <v>0</v>
      </c>
      <c r="BB60" s="127">
        <f>'06 - Ostatní a vedlejší n...'!F35</f>
        <v>0</v>
      </c>
      <c r="BC60" s="127">
        <f>'06 - Ostatní a vedlejší n...'!F36</f>
        <v>0</v>
      </c>
      <c r="BD60" s="129">
        <f>'06 - Ostatní a vedlejší n...'!F37</f>
        <v>0</v>
      </c>
      <c r="BE60" s="7"/>
      <c r="BT60" s="125" t="s">
        <v>84</v>
      </c>
      <c r="BV60" s="125" t="s">
        <v>78</v>
      </c>
      <c r="BW60" s="125" t="s">
        <v>102</v>
      </c>
      <c r="BX60" s="125" t="s">
        <v>5</v>
      </c>
      <c r="CL60" s="125" t="s">
        <v>19</v>
      </c>
      <c r="CM60" s="125" t="s">
        <v>86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H+7VFbXfYPYdmEfa70EeTZTXWGXgvTU/FdSEreNDVNI0jhLAlW/7WRlgg4fi+AhGyhXLRQtOU/iC/DdiUc4L2A==" hashValue="Dt+iBcrZhCHjKtbz5o5o+U1DDBNTpR8n9VkY+b3+wAS7APOAqlBqPfOjt8xvc8oMooPFCsJZQxHzT97BsmHcng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část'!C2" display="/"/>
    <hyperlink ref="A56" location="'02 - Elektroinstalace'!C2" display="/"/>
    <hyperlink ref="A57" location="'03 - Zdravotně technické ...'!C2" display="/"/>
    <hyperlink ref="A58" location="'04 - Ústřední vytápění'!C2" display="/"/>
    <hyperlink ref="A59" location="'05 - Vzduchotechnika'!C2" display="/"/>
    <hyperlink ref="A60" location="'06 - Ostatní a vedlejší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Základní škola Karlovy Vary,Poštovní 19,p.o.propojení pavilonu II(B) s objektem školní jídelny(C)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105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11. 5. 2021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38</v>
      </c>
      <c r="F24" s="40"/>
      <c r="G24" s="40"/>
      <c r="H24" s="40"/>
      <c r="I24" s="134" t="s">
        <v>29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ROUND(J108,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ROUND((SUM(BE108:BE944)),  2)</f>
        <v>0</v>
      </c>
      <c r="G33" s="40"/>
      <c r="H33" s="40"/>
      <c r="I33" s="150">
        <v>0.20999999999999999</v>
      </c>
      <c r="J33" s="149">
        <f>ROUND(((SUM(BE108:BE944))*I33),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ROUND((SUM(BF108:BF944)),  2)</f>
        <v>0</v>
      </c>
      <c r="G34" s="40"/>
      <c r="H34" s="40"/>
      <c r="I34" s="150">
        <v>0.14999999999999999</v>
      </c>
      <c r="J34" s="149">
        <f>ROUND(((SUM(BF108:BF944))*I34),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ROUND((SUM(BG108:BG944)),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ROUND((SUM(BH108:BH944)),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ROUND((SUM(BI108:BI944)),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Základní škola Karlovy Vary,Poštovní 19,p.o.propojení pavilonu II(B) s objektem školní jídelny(C)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01 -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11. 5. 2021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Statutární město Karlovy Vary</v>
      </c>
      <c r="G54" s="42"/>
      <c r="H54" s="42"/>
      <c r="I54" s="34" t="s">
        <v>32</v>
      </c>
      <c r="J54" s="38" t="str">
        <f>E21</f>
        <v>Zdeněk Volek Karlovy Vary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6.4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Ing.Jana Handšuhová Smutná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107</v>
      </c>
      <c r="D57" s="164"/>
      <c r="E57" s="164"/>
      <c r="F57" s="164"/>
      <c r="G57" s="164"/>
      <c r="H57" s="164"/>
      <c r="I57" s="164"/>
      <c r="J57" s="165" t="s">
        <v>108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J108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109</v>
      </c>
    </row>
    <row r="60" s="9" customFormat="1" ht="24.96" customHeight="1">
      <c r="A60" s="9"/>
      <c r="B60" s="167"/>
      <c r="C60" s="168"/>
      <c r="D60" s="169" t="s">
        <v>110</v>
      </c>
      <c r="E60" s="170"/>
      <c r="F60" s="170"/>
      <c r="G60" s="170"/>
      <c r="H60" s="170"/>
      <c r="I60" s="170"/>
      <c r="J60" s="171">
        <f>J109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111</v>
      </c>
      <c r="E61" s="176"/>
      <c r="F61" s="176"/>
      <c r="G61" s="176"/>
      <c r="H61" s="176"/>
      <c r="I61" s="176"/>
      <c r="J61" s="177">
        <f>J110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112</v>
      </c>
      <c r="E62" s="176"/>
      <c r="F62" s="176"/>
      <c r="G62" s="176"/>
      <c r="H62" s="176"/>
      <c r="I62" s="176"/>
      <c r="J62" s="177">
        <f>J165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113</v>
      </c>
      <c r="E63" s="176"/>
      <c r="F63" s="176"/>
      <c r="G63" s="176"/>
      <c r="H63" s="176"/>
      <c r="I63" s="176"/>
      <c r="J63" s="177">
        <f>J250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114</v>
      </c>
      <c r="E64" s="176"/>
      <c r="F64" s="176"/>
      <c r="G64" s="176"/>
      <c r="H64" s="176"/>
      <c r="I64" s="176"/>
      <c r="J64" s="177">
        <f>J311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115</v>
      </c>
      <c r="E65" s="176"/>
      <c r="F65" s="176"/>
      <c r="G65" s="176"/>
      <c r="H65" s="176"/>
      <c r="I65" s="176"/>
      <c r="J65" s="177">
        <f>J426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116</v>
      </c>
      <c r="E66" s="176"/>
      <c r="F66" s="176"/>
      <c r="G66" s="176"/>
      <c r="H66" s="176"/>
      <c r="I66" s="176"/>
      <c r="J66" s="177">
        <f>J430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117</v>
      </c>
      <c r="E67" s="176"/>
      <c r="F67" s="176"/>
      <c r="G67" s="176"/>
      <c r="H67" s="176"/>
      <c r="I67" s="176"/>
      <c r="J67" s="177">
        <f>J482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118</v>
      </c>
      <c r="E68" s="176"/>
      <c r="F68" s="176"/>
      <c r="G68" s="176"/>
      <c r="H68" s="176"/>
      <c r="I68" s="176"/>
      <c r="J68" s="177">
        <f>J485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119</v>
      </c>
      <c r="E69" s="176"/>
      <c r="F69" s="176"/>
      <c r="G69" s="176"/>
      <c r="H69" s="176"/>
      <c r="I69" s="176"/>
      <c r="J69" s="177">
        <f>J534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120</v>
      </c>
      <c r="E70" s="176"/>
      <c r="F70" s="176"/>
      <c r="G70" s="176"/>
      <c r="H70" s="176"/>
      <c r="I70" s="176"/>
      <c r="J70" s="177">
        <f>J541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121</v>
      </c>
      <c r="E71" s="170"/>
      <c r="F71" s="170"/>
      <c r="G71" s="170"/>
      <c r="H71" s="170"/>
      <c r="I71" s="170"/>
      <c r="J71" s="171">
        <f>J543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122</v>
      </c>
      <c r="E72" s="176"/>
      <c r="F72" s="176"/>
      <c r="G72" s="176"/>
      <c r="H72" s="176"/>
      <c r="I72" s="176"/>
      <c r="J72" s="177">
        <f>J544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123</v>
      </c>
      <c r="E73" s="176"/>
      <c r="F73" s="176"/>
      <c r="G73" s="176"/>
      <c r="H73" s="176"/>
      <c r="I73" s="176"/>
      <c r="J73" s="177">
        <f>J566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124</v>
      </c>
      <c r="E74" s="176"/>
      <c r="F74" s="176"/>
      <c r="G74" s="176"/>
      <c r="H74" s="176"/>
      <c r="I74" s="176"/>
      <c r="J74" s="177">
        <f>J580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125</v>
      </c>
      <c r="E75" s="176"/>
      <c r="F75" s="176"/>
      <c r="G75" s="176"/>
      <c r="H75" s="176"/>
      <c r="I75" s="176"/>
      <c r="J75" s="177">
        <f>J607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126</v>
      </c>
      <c r="E76" s="176"/>
      <c r="F76" s="176"/>
      <c r="G76" s="176"/>
      <c r="H76" s="176"/>
      <c r="I76" s="176"/>
      <c r="J76" s="177">
        <f>J617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127</v>
      </c>
      <c r="E77" s="176"/>
      <c r="F77" s="176"/>
      <c r="G77" s="176"/>
      <c r="H77" s="176"/>
      <c r="I77" s="176"/>
      <c r="J77" s="177">
        <f>J631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128</v>
      </c>
      <c r="E78" s="176"/>
      <c r="F78" s="176"/>
      <c r="G78" s="176"/>
      <c r="H78" s="176"/>
      <c r="I78" s="176"/>
      <c r="J78" s="177">
        <f>J697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129</v>
      </c>
      <c r="E79" s="176"/>
      <c r="F79" s="176"/>
      <c r="G79" s="176"/>
      <c r="H79" s="176"/>
      <c r="I79" s="176"/>
      <c r="J79" s="177">
        <f>J724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130</v>
      </c>
      <c r="E80" s="176"/>
      <c r="F80" s="176"/>
      <c r="G80" s="176"/>
      <c r="H80" s="176"/>
      <c r="I80" s="176"/>
      <c r="J80" s="177">
        <f>J772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131</v>
      </c>
      <c r="E81" s="176"/>
      <c r="F81" s="176"/>
      <c r="G81" s="176"/>
      <c r="H81" s="176"/>
      <c r="I81" s="176"/>
      <c r="J81" s="177">
        <f>J811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132</v>
      </c>
      <c r="E82" s="176"/>
      <c r="F82" s="176"/>
      <c r="G82" s="176"/>
      <c r="H82" s="176"/>
      <c r="I82" s="176"/>
      <c r="J82" s="177">
        <f>J854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133</v>
      </c>
      <c r="E83" s="176"/>
      <c r="F83" s="176"/>
      <c r="G83" s="176"/>
      <c r="H83" s="176"/>
      <c r="I83" s="176"/>
      <c r="J83" s="177">
        <f>J864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134</v>
      </c>
      <c r="E84" s="176"/>
      <c r="F84" s="176"/>
      <c r="G84" s="176"/>
      <c r="H84" s="176"/>
      <c r="I84" s="176"/>
      <c r="J84" s="177">
        <f>J885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135</v>
      </c>
      <c r="E85" s="176"/>
      <c r="F85" s="176"/>
      <c r="G85" s="176"/>
      <c r="H85" s="176"/>
      <c r="I85" s="176"/>
      <c r="J85" s="177">
        <f>J890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3"/>
      <c r="C86" s="174"/>
      <c r="D86" s="175" t="s">
        <v>136</v>
      </c>
      <c r="E86" s="176"/>
      <c r="F86" s="176"/>
      <c r="G86" s="176"/>
      <c r="H86" s="176"/>
      <c r="I86" s="176"/>
      <c r="J86" s="177">
        <f>J912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9" customFormat="1" ht="24.96" customHeight="1">
      <c r="A87" s="9"/>
      <c r="B87" s="167"/>
      <c r="C87" s="168"/>
      <c r="D87" s="169" t="s">
        <v>137</v>
      </c>
      <c r="E87" s="170"/>
      <c r="F87" s="170"/>
      <c r="G87" s="170"/>
      <c r="H87" s="170"/>
      <c r="I87" s="170"/>
      <c r="J87" s="171">
        <f>J941</f>
        <v>0</v>
      </c>
      <c r="K87" s="168"/>
      <c r="L87" s="172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10" customFormat="1" ht="19.92" customHeight="1">
      <c r="A88" s="10"/>
      <c r="B88" s="173"/>
      <c r="C88" s="174"/>
      <c r="D88" s="175" t="s">
        <v>138</v>
      </c>
      <c r="E88" s="176"/>
      <c r="F88" s="176"/>
      <c r="G88" s="176"/>
      <c r="H88" s="176"/>
      <c r="I88" s="176"/>
      <c r="J88" s="177">
        <f>J942</f>
        <v>0</v>
      </c>
      <c r="K88" s="174"/>
      <c r="L88" s="17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4" s="2" customFormat="1" ht="6.96" customHeight="1">
      <c r="A94" s="40"/>
      <c r="B94" s="63"/>
      <c r="C94" s="64"/>
      <c r="D94" s="64"/>
      <c r="E94" s="64"/>
      <c r="F94" s="64"/>
      <c r="G94" s="64"/>
      <c r="H94" s="64"/>
      <c r="I94" s="64"/>
      <c r="J94" s="64"/>
      <c r="K94" s="64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4.96" customHeight="1">
      <c r="A95" s="40"/>
      <c r="B95" s="41"/>
      <c r="C95" s="25" t="s">
        <v>139</v>
      </c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16</v>
      </c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4.4" customHeight="1">
      <c r="A98" s="40"/>
      <c r="B98" s="41"/>
      <c r="C98" s="42"/>
      <c r="D98" s="42"/>
      <c r="E98" s="162" t="str">
        <f>E7</f>
        <v>Základní škola Karlovy Vary,Poštovní 19,p.o.propojení pavilonu II(B) s objektem školní jídelny(C)</v>
      </c>
      <c r="F98" s="34"/>
      <c r="G98" s="34"/>
      <c r="H98" s="34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104</v>
      </c>
      <c r="D99" s="42"/>
      <c r="E99" s="42"/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6" customHeight="1">
      <c r="A100" s="40"/>
      <c r="B100" s="41"/>
      <c r="C100" s="42"/>
      <c r="D100" s="42"/>
      <c r="E100" s="71" t="str">
        <f>E9</f>
        <v>01 - Stavební část</v>
      </c>
      <c r="F100" s="42"/>
      <c r="G100" s="42"/>
      <c r="H100" s="42"/>
      <c r="I100" s="42"/>
      <c r="J100" s="42"/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21</v>
      </c>
      <c r="D102" s="42"/>
      <c r="E102" s="42"/>
      <c r="F102" s="29" t="str">
        <f>F12</f>
        <v>Karlovy Vary</v>
      </c>
      <c r="G102" s="42"/>
      <c r="H102" s="42"/>
      <c r="I102" s="34" t="s">
        <v>23</v>
      </c>
      <c r="J102" s="74" t="str">
        <f>IF(J12="","",J12)</f>
        <v>11. 5. 2021</v>
      </c>
      <c r="K102" s="4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3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6.4" customHeight="1">
      <c r="A104" s="40"/>
      <c r="B104" s="41"/>
      <c r="C104" s="34" t="s">
        <v>25</v>
      </c>
      <c r="D104" s="42"/>
      <c r="E104" s="42"/>
      <c r="F104" s="29" t="str">
        <f>E15</f>
        <v>Statutární město Karlovy Vary</v>
      </c>
      <c r="G104" s="42"/>
      <c r="H104" s="42"/>
      <c r="I104" s="34" t="s">
        <v>32</v>
      </c>
      <c r="J104" s="38" t="str">
        <f>E21</f>
        <v>Zdeněk Volek Karlovy Vary</v>
      </c>
      <c r="K104" s="42"/>
      <c r="L104" s="13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6.4" customHeight="1">
      <c r="A105" s="40"/>
      <c r="B105" s="41"/>
      <c r="C105" s="34" t="s">
        <v>30</v>
      </c>
      <c r="D105" s="42"/>
      <c r="E105" s="42"/>
      <c r="F105" s="29" t="str">
        <f>IF(E18="","",E18)</f>
        <v>Vyplň údaj</v>
      </c>
      <c r="G105" s="42"/>
      <c r="H105" s="42"/>
      <c r="I105" s="34" t="s">
        <v>36</v>
      </c>
      <c r="J105" s="38" t="str">
        <f>E24</f>
        <v>Ing.Jana Handšuhová Smutná</v>
      </c>
      <c r="K105" s="42"/>
      <c r="L105" s="13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0.32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3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1" customFormat="1" ht="29.28" customHeight="1">
      <c r="A107" s="179"/>
      <c r="B107" s="180"/>
      <c r="C107" s="181" t="s">
        <v>140</v>
      </c>
      <c r="D107" s="182" t="s">
        <v>61</v>
      </c>
      <c r="E107" s="182" t="s">
        <v>57</v>
      </c>
      <c r="F107" s="182" t="s">
        <v>58</v>
      </c>
      <c r="G107" s="182" t="s">
        <v>141</v>
      </c>
      <c r="H107" s="182" t="s">
        <v>142</v>
      </c>
      <c r="I107" s="182" t="s">
        <v>143</v>
      </c>
      <c r="J107" s="182" t="s">
        <v>108</v>
      </c>
      <c r="K107" s="183" t="s">
        <v>144</v>
      </c>
      <c r="L107" s="184"/>
      <c r="M107" s="94" t="s">
        <v>19</v>
      </c>
      <c r="N107" s="95" t="s">
        <v>46</v>
      </c>
      <c r="O107" s="95" t="s">
        <v>145</v>
      </c>
      <c r="P107" s="95" t="s">
        <v>146</v>
      </c>
      <c r="Q107" s="95" t="s">
        <v>147</v>
      </c>
      <c r="R107" s="95" t="s">
        <v>148</v>
      </c>
      <c r="S107" s="95" t="s">
        <v>149</v>
      </c>
      <c r="T107" s="96" t="s">
        <v>150</v>
      </c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</row>
    <row r="108" s="2" customFormat="1" ht="22.8" customHeight="1">
      <c r="A108" s="40"/>
      <c r="B108" s="41"/>
      <c r="C108" s="101" t="s">
        <v>151</v>
      </c>
      <c r="D108" s="42"/>
      <c r="E108" s="42"/>
      <c r="F108" s="42"/>
      <c r="G108" s="42"/>
      <c r="H108" s="42"/>
      <c r="I108" s="42"/>
      <c r="J108" s="185">
        <f>BK108</f>
        <v>0</v>
      </c>
      <c r="K108" s="42"/>
      <c r="L108" s="46"/>
      <c r="M108" s="97"/>
      <c r="N108" s="186"/>
      <c r="O108" s="98"/>
      <c r="P108" s="187">
        <f>P109+P543+P941</f>
        <v>0</v>
      </c>
      <c r="Q108" s="98"/>
      <c r="R108" s="187">
        <f>R109+R543+R941</f>
        <v>612.82620390000022</v>
      </c>
      <c r="S108" s="98"/>
      <c r="T108" s="188">
        <f>T109+T543+T941</f>
        <v>110.35087000000002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75</v>
      </c>
      <c r="AU108" s="19" t="s">
        <v>109</v>
      </c>
      <c r="BK108" s="189">
        <f>BK109+BK543+BK941</f>
        <v>0</v>
      </c>
    </row>
    <row r="109" s="12" customFormat="1" ht="25.92" customHeight="1">
      <c r="A109" s="12"/>
      <c r="B109" s="190"/>
      <c r="C109" s="191"/>
      <c r="D109" s="192" t="s">
        <v>75</v>
      </c>
      <c r="E109" s="193" t="s">
        <v>152</v>
      </c>
      <c r="F109" s="193" t="s">
        <v>153</v>
      </c>
      <c r="G109" s="191"/>
      <c r="H109" s="191"/>
      <c r="I109" s="194"/>
      <c r="J109" s="195">
        <f>BK109</f>
        <v>0</v>
      </c>
      <c r="K109" s="191"/>
      <c r="L109" s="196"/>
      <c r="M109" s="197"/>
      <c r="N109" s="198"/>
      <c r="O109" s="198"/>
      <c r="P109" s="199">
        <f>P110+P165+P250+P311+P426+P430+P482+P485+P534+P541</f>
        <v>0</v>
      </c>
      <c r="Q109" s="198"/>
      <c r="R109" s="199">
        <f>R110+R165+R250+R311+R426+R430+R482+R485+R534+R541</f>
        <v>575.11740864000012</v>
      </c>
      <c r="S109" s="198"/>
      <c r="T109" s="200">
        <f>T110+T165+T250+T311+T426+T430+T482+T485+T534+T541</f>
        <v>110.35087000000002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84</v>
      </c>
      <c r="AT109" s="202" t="s">
        <v>75</v>
      </c>
      <c r="AU109" s="202" t="s">
        <v>76</v>
      </c>
      <c r="AY109" s="201" t="s">
        <v>154</v>
      </c>
      <c r="BK109" s="203">
        <f>BK110+BK165+BK250+BK311+BK426+BK430+BK482+BK485+BK534+BK541</f>
        <v>0</v>
      </c>
    </row>
    <row r="110" s="12" customFormat="1" ht="22.8" customHeight="1">
      <c r="A110" s="12"/>
      <c r="B110" s="190"/>
      <c r="C110" s="191"/>
      <c r="D110" s="192" t="s">
        <v>75</v>
      </c>
      <c r="E110" s="204" t="s">
        <v>84</v>
      </c>
      <c r="F110" s="204" t="s">
        <v>155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SUM(P111:P164)</f>
        <v>0</v>
      </c>
      <c r="Q110" s="198"/>
      <c r="R110" s="199">
        <f>SUM(R111:R164)</f>
        <v>0.090702580000000005</v>
      </c>
      <c r="S110" s="198"/>
      <c r="T110" s="200">
        <f>SUM(T111:T164)</f>
        <v>96.154500000000013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84</v>
      </c>
      <c r="AT110" s="202" t="s">
        <v>75</v>
      </c>
      <c r="AU110" s="202" t="s">
        <v>84</v>
      </c>
      <c r="AY110" s="201" t="s">
        <v>154</v>
      </c>
      <c r="BK110" s="203">
        <f>SUM(BK111:BK164)</f>
        <v>0</v>
      </c>
    </row>
    <row r="111" s="2" customFormat="1" ht="19.8" customHeight="1">
      <c r="A111" s="40"/>
      <c r="B111" s="41"/>
      <c r="C111" s="206" t="s">
        <v>84</v>
      </c>
      <c r="D111" s="206" t="s">
        <v>156</v>
      </c>
      <c r="E111" s="207" t="s">
        <v>157</v>
      </c>
      <c r="F111" s="208" t="s">
        <v>158</v>
      </c>
      <c r="G111" s="209" t="s">
        <v>159</v>
      </c>
      <c r="H111" s="210">
        <v>2</v>
      </c>
      <c r="I111" s="211"/>
      <c r="J111" s="212">
        <f>ROUND(I111*H111,2)</f>
        <v>0</v>
      </c>
      <c r="K111" s="208" t="s">
        <v>160</v>
      </c>
      <c r="L111" s="46"/>
      <c r="M111" s="213" t="s">
        <v>19</v>
      </c>
      <c r="N111" s="214" t="s">
        <v>47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161</v>
      </c>
      <c r="AT111" s="217" t="s">
        <v>156</v>
      </c>
      <c r="AU111" s="217" t="s">
        <v>86</v>
      </c>
      <c r="AY111" s="19" t="s">
        <v>154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84</v>
      </c>
      <c r="BK111" s="218">
        <f>ROUND(I111*H111,2)</f>
        <v>0</v>
      </c>
      <c r="BL111" s="19" t="s">
        <v>161</v>
      </c>
      <c r="BM111" s="217" t="s">
        <v>162</v>
      </c>
    </row>
    <row r="112" s="2" customFormat="1" ht="19.8" customHeight="1">
      <c r="A112" s="40"/>
      <c r="B112" s="41"/>
      <c r="C112" s="206" t="s">
        <v>86</v>
      </c>
      <c r="D112" s="206" t="s">
        <v>156</v>
      </c>
      <c r="E112" s="207" t="s">
        <v>163</v>
      </c>
      <c r="F112" s="208" t="s">
        <v>164</v>
      </c>
      <c r="G112" s="209" t="s">
        <v>159</v>
      </c>
      <c r="H112" s="210">
        <v>2</v>
      </c>
      <c r="I112" s="211"/>
      <c r="J112" s="212">
        <f>ROUND(I112*H112,2)</f>
        <v>0</v>
      </c>
      <c r="K112" s="208" t="s">
        <v>160</v>
      </c>
      <c r="L112" s="46"/>
      <c r="M112" s="213" t="s">
        <v>19</v>
      </c>
      <c r="N112" s="214" t="s">
        <v>47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161</v>
      </c>
      <c r="AT112" s="217" t="s">
        <v>156</v>
      </c>
      <c r="AU112" s="217" t="s">
        <v>86</v>
      </c>
      <c r="AY112" s="19" t="s">
        <v>154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84</v>
      </c>
      <c r="BK112" s="218">
        <f>ROUND(I112*H112,2)</f>
        <v>0</v>
      </c>
      <c r="BL112" s="19" t="s">
        <v>161</v>
      </c>
      <c r="BM112" s="217" t="s">
        <v>165</v>
      </c>
    </row>
    <row r="113" s="2" customFormat="1">
      <c r="A113" s="40"/>
      <c r="B113" s="41"/>
      <c r="C113" s="206" t="s">
        <v>166</v>
      </c>
      <c r="D113" s="206" t="s">
        <v>156</v>
      </c>
      <c r="E113" s="207" t="s">
        <v>167</v>
      </c>
      <c r="F113" s="208" t="s">
        <v>168</v>
      </c>
      <c r="G113" s="209" t="s">
        <v>169</v>
      </c>
      <c r="H113" s="210">
        <v>118.7</v>
      </c>
      <c r="I113" s="211"/>
      <c r="J113" s="212">
        <f>ROUND(I113*H113,2)</f>
        <v>0</v>
      </c>
      <c r="K113" s="208" t="s">
        <v>160</v>
      </c>
      <c r="L113" s="46"/>
      <c r="M113" s="213" t="s">
        <v>19</v>
      </c>
      <c r="N113" s="214" t="s">
        <v>47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0.26000000000000001</v>
      </c>
      <c r="T113" s="216">
        <f>S113*H113</f>
        <v>30.862000000000002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161</v>
      </c>
      <c r="AT113" s="217" t="s">
        <v>156</v>
      </c>
      <c r="AU113" s="217" t="s">
        <v>86</v>
      </c>
      <c r="AY113" s="19" t="s">
        <v>154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84</v>
      </c>
      <c r="BK113" s="218">
        <f>ROUND(I113*H113,2)</f>
        <v>0</v>
      </c>
      <c r="BL113" s="19" t="s">
        <v>161</v>
      </c>
      <c r="BM113" s="217" t="s">
        <v>170</v>
      </c>
    </row>
    <row r="114" s="2" customFormat="1" ht="14.4" customHeight="1">
      <c r="A114" s="40"/>
      <c r="B114" s="41"/>
      <c r="C114" s="206" t="s">
        <v>161</v>
      </c>
      <c r="D114" s="206" t="s">
        <v>156</v>
      </c>
      <c r="E114" s="207" t="s">
        <v>171</v>
      </c>
      <c r="F114" s="208" t="s">
        <v>172</v>
      </c>
      <c r="G114" s="209" t="s">
        <v>173</v>
      </c>
      <c r="H114" s="210">
        <v>240</v>
      </c>
      <c r="I114" s="211"/>
      <c r="J114" s="212">
        <f>ROUND(I114*H114,2)</f>
        <v>0</v>
      </c>
      <c r="K114" s="208" t="s">
        <v>160</v>
      </c>
      <c r="L114" s="46"/>
      <c r="M114" s="213" t="s">
        <v>19</v>
      </c>
      <c r="N114" s="214" t="s">
        <v>47</v>
      </c>
      <c r="O114" s="86"/>
      <c r="P114" s="215">
        <f>O114*H114</f>
        <v>0</v>
      </c>
      <c r="Q114" s="215">
        <v>3.0000000000000001E-05</v>
      </c>
      <c r="R114" s="215">
        <f>Q114*H114</f>
        <v>0.0071999999999999998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161</v>
      </c>
      <c r="AT114" s="217" t="s">
        <v>156</v>
      </c>
      <c r="AU114" s="217" t="s">
        <v>86</v>
      </c>
      <c r="AY114" s="19" t="s">
        <v>154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84</v>
      </c>
      <c r="BK114" s="218">
        <f>ROUND(I114*H114,2)</f>
        <v>0</v>
      </c>
      <c r="BL114" s="19" t="s">
        <v>161</v>
      </c>
      <c r="BM114" s="217" t="s">
        <v>174</v>
      </c>
    </row>
    <row r="115" s="13" customFormat="1">
      <c r="A115" s="13"/>
      <c r="B115" s="219"/>
      <c r="C115" s="220"/>
      <c r="D115" s="221" t="s">
        <v>175</v>
      </c>
      <c r="E115" s="222" t="s">
        <v>19</v>
      </c>
      <c r="F115" s="223" t="s">
        <v>176</v>
      </c>
      <c r="G115" s="220"/>
      <c r="H115" s="224">
        <v>240</v>
      </c>
      <c r="I115" s="225"/>
      <c r="J115" s="220"/>
      <c r="K115" s="220"/>
      <c r="L115" s="226"/>
      <c r="M115" s="227"/>
      <c r="N115" s="228"/>
      <c r="O115" s="228"/>
      <c r="P115" s="228"/>
      <c r="Q115" s="228"/>
      <c r="R115" s="228"/>
      <c r="S115" s="228"/>
      <c r="T115" s="22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0" t="s">
        <v>175</v>
      </c>
      <c r="AU115" s="230" t="s">
        <v>86</v>
      </c>
      <c r="AV115" s="13" t="s">
        <v>86</v>
      </c>
      <c r="AW115" s="13" t="s">
        <v>35</v>
      </c>
      <c r="AX115" s="13" t="s">
        <v>84</v>
      </c>
      <c r="AY115" s="230" t="s">
        <v>154</v>
      </c>
    </row>
    <row r="116" s="2" customFormat="1" ht="19.8" customHeight="1">
      <c r="A116" s="40"/>
      <c r="B116" s="41"/>
      <c r="C116" s="206" t="s">
        <v>177</v>
      </c>
      <c r="D116" s="206" t="s">
        <v>156</v>
      </c>
      <c r="E116" s="207" t="s">
        <v>178</v>
      </c>
      <c r="F116" s="208" t="s">
        <v>179</v>
      </c>
      <c r="G116" s="209" t="s">
        <v>180</v>
      </c>
      <c r="H116" s="210">
        <v>30</v>
      </c>
      <c r="I116" s="211"/>
      <c r="J116" s="212">
        <f>ROUND(I116*H116,2)</f>
        <v>0</v>
      </c>
      <c r="K116" s="208" t="s">
        <v>160</v>
      </c>
      <c r="L116" s="46"/>
      <c r="M116" s="213" t="s">
        <v>19</v>
      </c>
      <c r="N116" s="214" t="s">
        <v>47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161</v>
      </c>
      <c r="AT116" s="217" t="s">
        <v>156</v>
      </c>
      <c r="AU116" s="217" t="s">
        <v>86</v>
      </c>
      <c r="AY116" s="19" t="s">
        <v>154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84</v>
      </c>
      <c r="BK116" s="218">
        <f>ROUND(I116*H116,2)</f>
        <v>0</v>
      </c>
      <c r="BL116" s="19" t="s">
        <v>161</v>
      </c>
      <c r="BM116" s="217" t="s">
        <v>181</v>
      </c>
    </row>
    <row r="117" s="2" customFormat="1" ht="14.4" customHeight="1">
      <c r="A117" s="40"/>
      <c r="B117" s="41"/>
      <c r="C117" s="206" t="s">
        <v>182</v>
      </c>
      <c r="D117" s="206" t="s">
        <v>156</v>
      </c>
      <c r="E117" s="207" t="s">
        <v>183</v>
      </c>
      <c r="F117" s="208" t="s">
        <v>184</v>
      </c>
      <c r="G117" s="209" t="s">
        <v>169</v>
      </c>
      <c r="H117" s="210">
        <v>110.40000000000001</v>
      </c>
      <c r="I117" s="211"/>
      <c r="J117" s="212">
        <f>ROUND(I117*H117,2)</f>
        <v>0</v>
      </c>
      <c r="K117" s="208" t="s">
        <v>160</v>
      </c>
      <c r="L117" s="46"/>
      <c r="M117" s="213" t="s">
        <v>19</v>
      </c>
      <c r="N117" s="214" t="s">
        <v>47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161</v>
      </c>
      <c r="AT117" s="217" t="s">
        <v>156</v>
      </c>
      <c r="AU117" s="217" t="s">
        <v>86</v>
      </c>
      <c r="AY117" s="19" t="s">
        <v>154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84</v>
      </c>
      <c r="BK117" s="218">
        <f>ROUND(I117*H117,2)</f>
        <v>0</v>
      </c>
      <c r="BL117" s="19" t="s">
        <v>161</v>
      </c>
      <c r="BM117" s="217" t="s">
        <v>185</v>
      </c>
    </row>
    <row r="118" s="2" customFormat="1" ht="30" customHeight="1">
      <c r="A118" s="40"/>
      <c r="B118" s="41"/>
      <c r="C118" s="206" t="s">
        <v>186</v>
      </c>
      <c r="D118" s="206" t="s">
        <v>156</v>
      </c>
      <c r="E118" s="207" t="s">
        <v>187</v>
      </c>
      <c r="F118" s="208" t="s">
        <v>188</v>
      </c>
      <c r="G118" s="209" t="s">
        <v>189</v>
      </c>
      <c r="H118" s="210">
        <v>26.117000000000001</v>
      </c>
      <c r="I118" s="211"/>
      <c r="J118" s="212">
        <f>ROUND(I118*H118,2)</f>
        <v>0</v>
      </c>
      <c r="K118" s="208" t="s">
        <v>160</v>
      </c>
      <c r="L118" s="46"/>
      <c r="M118" s="213" t="s">
        <v>19</v>
      </c>
      <c r="N118" s="214" t="s">
        <v>47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2.5</v>
      </c>
      <c r="T118" s="216">
        <f>S118*H118</f>
        <v>65.292500000000004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161</v>
      </c>
      <c r="AT118" s="217" t="s">
        <v>156</v>
      </c>
      <c r="AU118" s="217" t="s">
        <v>86</v>
      </c>
      <c r="AY118" s="19" t="s">
        <v>154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84</v>
      </c>
      <c r="BK118" s="218">
        <f>ROUND(I118*H118,2)</f>
        <v>0</v>
      </c>
      <c r="BL118" s="19" t="s">
        <v>161</v>
      </c>
      <c r="BM118" s="217" t="s">
        <v>190</v>
      </c>
    </row>
    <row r="119" s="14" customFormat="1">
      <c r="A119" s="14"/>
      <c r="B119" s="231"/>
      <c r="C119" s="232"/>
      <c r="D119" s="221" t="s">
        <v>175</v>
      </c>
      <c r="E119" s="233" t="s">
        <v>19</v>
      </c>
      <c r="F119" s="234" t="s">
        <v>191</v>
      </c>
      <c r="G119" s="232"/>
      <c r="H119" s="233" t="s">
        <v>19</v>
      </c>
      <c r="I119" s="235"/>
      <c r="J119" s="232"/>
      <c r="K119" s="232"/>
      <c r="L119" s="236"/>
      <c r="M119" s="237"/>
      <c r="N119" s="238"/>
      <c r="O119" s="238"/>
      <c r="P119" s="238"/>
      <c r="Q119" s="238"/>
      <c r="R119" s="238"/>
      <c r="S119" s="238"/>
      <c r="T119" s="23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0" t="s">
        <v>175</v>
      </c>
      <c r="AU119" s="240" t="s">
        <v>86</v>
      </c>
      <c r="AV119" s="14" t="s">
        <v>84</v>
      </c>
      <c r="AW119" s="14" t="s">
        <v>35</v>
      </c>
      <c r="AX119" s="14" t="s">
        <v>76</v>
      </c>
      <c r="AY119" s="240" t="s">
        <v>154</v>
      </c>
    </row>
    <row r="120" s="13" customFormat="1">
      <c r="A120" s="13"/>
      <c r="B120" s="219"/>
      <c r="C120" s="220"/>
      <c r="D120" s="221" t="s">
        <v>175</v>
      </c>
      <c r="E120" s="222" t="s">
        <v>19</v>
      </c>
      <c r="F120" s="223" t="s">
        <v>192</v>
      </c>
      <c r="G120" s="220"/>
      <c r="H120" s="224">
        <v>26.117000000000001</v>
      </c>
      <c r="I120" s="225"/>
      <c r="J120" s="220"/>
      <c r="K120" s="220"/>
      <c r="L120" s="226"/>
      <c r="M120" s="227"/>
      <c r="N120" s="228"/>
      <c r="O120" s="228"/>
      <c r="P120" s="228"/>
      <c r="Q120" s="228"/>
      <c r="R120" s="228"/>
      <c r="S120" s="228"/>
      <c r="T120" s="22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0" t="s">
        <v>175</v>
      </c>
      <c r="AU120" s="230" t="s">
        <v>86</v>
      </c>
      <c r="AV120" s="13" t="s">
        <v>86</v>
      </c>
      <c r="AW120" s="13" t="s">
        <v>35</v>
      </c>
      <c r="AX120" s="13" t="s">
        <v>84</v>
      </c>
      <c r="AY120" s="230" t="s">
        <v>154</v>
      </c>
    </row>
    <row r="121" s="2" customFormat="1">
      <c r="A121" s="40"/>
      <c r="B121" s="41"/>
      <c r="C121" s="206" t="s">
        <v>193</v>
      </c>
      <c r="D121" s="206" t="s">
        <v>156</v>
      </c>
      <c r="E121" s="207" t="s">
        <v>194</v>
      </c>
      <c r="F121" s="208" t="s">
        <v>195</v>
      </c>
      <c r="G121" s="209" t="s">
        <v>189</v>
      </c>
      <c r="H121" s="210">
        <v>468.88299999999998</v>
      </c>
      <c r="I121" s="211"/>
      <c r="J121" s="212">
        <f>ROUND(I121*H121,2)</f>
        <v>0</v>
      </c>
      <c r="K121" s="208" t="s">
        <v>160</v>
      </c>
      <c r="L121" s="46"/>
      <c r="M121" s="213" t="s">
        <v>19</v>
      </c>
      <c r="N121" s="214" t="s">
        <v>47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161</v>
      </c>
      <c r="AT121" s="217" t="s">
        <v>156</v>
      </c>
      <c r="AU121" s="217" t="s">
        <v>86</v>
      </c>
      <c r="AY121" s="19" t="s">
        <v>154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84</v>
      </c>
      <c r="BK121" s="218">
        <f>ROUND(I121*H121,2)</f>
        <v>0</v>
      </c>
      <c r="BL121" s="19" t="s">
        <v>161</v>
      </c>
      <c r="BM121" s="217" t="s">
        <v>196</v>
      </c>
    </row>
    <row r="122" s="14" customFormat="1">
      <c r="A122" s="14"/>
      <c r="B122" s="231"/>
      <c r="C122" s="232"/>
      <c r="D122" s="221" t="s">
        <v>175</v>
      </c>
      <c r="E122" s="233" t="s">
        <v>19</v>
      </c>
      <c r="F122" s="234" t="s">
        <v>197</v>
      </c>
      <c r="G122" s="232"/>
      <c r="H122" s="233" t="s">
        <v>19</v>
      </c>
      <c r="I122" s="235"/>
      <c r="J122" s="232"/>
      <c r="K122" s="232"/>
      <c r="L122" s="236"/>
      <c r="M122" s="237"/>
      <c r="N122" s="238"/>
      <c r="O122" s="238"/>
      <c r="P122" s="238"/>
      <c r="Q122" s="238"/>
      <c r="R122" s="238"/>
      <c r="S122" s="238"/>
      <c r="T122" s="23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0" t="s">
        <v>175</v>
      </c>
      <c r="AU122" s="240" t="s">
        <v>86</v>
      </c>
      <c r="AV122" s="14" t="s">
        <v>84</v>
      </c>
      <c r="AW122" s="14" t="s">
        <v>35</v>
      </c>
      <c r="AX122" s="14" t="s">
        <v>76</v>
      </c>
      <c r="AY122" s="240" t="s">
        <v>154</v>
      </c>
    </row>
    <row r="123" s="13" customFormat="1">
      <c r="A123" s="13"/>
      <c r="B123" s="219"/>
      <c r="C123" s="220"/>
      <c r="D123" s="221" t="s">
        <v>175</v>
      </c>
      <c r="E123" s="222" t="s">
        <v>19</v>
      </c>
      <c r="F123" s="223" t="s">
        <v>198</v>
      </c>
      <c r="G123" s="220"/>
      <c r="H123" s="224">
        <v>56.377000000000002</v>
      </c>
      <c r="I123" s="225"/>
      <c r="J123" s="220"/>
      <c r="K123" s="220"/>
      <c r="L123" s="226"/>
      <c r="M123" s="227"/>
      <c r="N123" s="228"/>
      <c r="O123" s="228"/>
      <c r="P123" s="228"/>
      <c r="Q123" s="228"/>
      <c r="R123" s="228"/>
      <c r="S123" s="228"/>
      <c r="T123" s="22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0" t="s">
        <v>175</v>
      </c>
      <c r="AU123" s="230" t="s">
        <v>86</v>
      </c>
      <c r="AV123" s="13" t="s">
        <v>86</v>
      </c>
      <c r="AW123" s="13" t="s">
        <v>35</v>
      </c>
      <c r="AX123" s="13" t="s">
        <v>76</v>
      </c>
      <c r="AY123" s="230" t="s">
        <v>154</v>
      </c>
    </row>
    <row r="124" s="13" customFormat="1">
      <c r="A124" s="13"/>
      <c r="B124" s="219"/>
      <c r="C124" s="220"/>
      <c r="D124" s="221" t="s">
        <v>175</v>
      </c>
      <c r="E124" s="222" t="s">
        <v>19</v>
      </c>
      <c r="F124" s="223" t="s">
        <v>199</v>
      </c>
      <c r="G124" s="220"/>
      <c r="H124" s="224">
        <v>413.257</v>
      </c>
      <c r="I124" s="225"/>
      <c r="J124" s="220"/>
      <c r="K124" s="220"/>
      <c r="L124" s="226"/>
      <c r="M124" s="227"/>
      <c r="N124" s="228"/>
      <c r="O124" s="228"/>
      <c r="P124" s="228"/>
      <c r="Q124" s="228"/>
      <c r="R124" s="228"/>
      <c r="S124" s="228"/>
      <c r="T124" s="22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0" t="s">
        <v>175</v>
      </c>
      <c r="AU124" s="230" t="s">
        <v>86</v>
      </c>
      <c r="AV124" s="13" t="s">
        <v>86</v>
      </c>
      <c r="AW124" s="13" t="s">
        <v>35</v>
      </c>
      <c r="AX124" s="13" t="s">
        <v>76</v>
      </c>
      <c r="AY124" s="230" t="s">
        <v>154</v>
      </c>
    </row>
    <row r="125" s="13" customFormat="1">
      <c r="A125" s="13"/>
      <c r="B125" s="219"/>
      <c r="C125" s="220"/>
      <c r="D125" s="221" t="s">
        <v>175</v>
      </c>
      <c r="E125" s="222" t="s">
        <v>19</v>
      </c>
      <c r="F125" s="223" t="s">
        <v>200</v>
      </c>
      <c r="G125" s="220"/>
      <c r="H125" s="224">
        <v>-43.377000000000002</v>
      </c>
      <c r="I125" s="225"/>
      <c r="J125" s="220"/>
      <c r="K125" s="220"/>
      <c r="L125" s="226"/>
      <c r="M125" s="227"/>
      <c r="N125" s="228"/>
      <c r="O125" s="228"/>
      <c r="P125" s="228"/>
      <c r="Q125" s="228"/>
      <c r="R125" s="228"/>
      <c r="S125" s="228"/>
      <c r="T125" s="22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0" t="s">
        <v>175</v>
      </c>
      <c r="AU125" s="230" t="s">
        <v>86</v>
      </c>
      <c r="AV125" s="13" t="s">
        <v>86</v>
      </c>
      <c r="AW125" s="13" t="s">
        <v>35</v>
      </c>
      <c r="AX125" s="13" t="s">
        <v>76</v>
      </c>
      <c r="AY125" s="230" t="s">
        <v>154</v>
      </c>
    </row>
    <row r="126" s="13" customFormat="1">
      <c r="A126" s="13"/>
      <c r="B126" s="219"/>
      <c r="C126" s="220"/>
      <c r="D126" s="221" t="s">
        <v>175</v>
      </c>
      <c r="E126" s="222" t="s">
        <v>19</v>
      </c>
      <c r="F126" s="223" t="s">
        <v>201</v>
      </c>
      <c r="G126" s="220"/>
      <c r="H126" s="224">
        <v>42.625999999999998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175</v>
      </c>
      <c r="AU126" s="230" t="s">
        <v>86</v>
      </c>
      <c r="AV126" s="13" t="s">
        <v>86</v>
      </c>
      <c r="AW126" s="13" t="s">
        <v>35</v>
      </c>
      <c r="AX126" s="13" t="s">
        <v>76</v>
      </c>
      <c r="AY126" s="230" t="s">
        <v>154</v>
      </c>
    </row>
    <row r="127" s="15" customFormat="1">
      <c r="A127" s="15"/>
      <c r="B127" s="241"/>
      <c r="C127" s="242"/>
      <c r="D127" s="221" t="s">
        <v>175</v>
      </c>
      <c r="E127" s="243" t="s">
        <v>19</v>
      </c>
      <c r="F127" s="244" t="s">
        <v>202</v>
      </c>
      <c r="G127" s="242"/>
      <c r="H127" s="245">
        <v>468.88299999999998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1" t="s">
        <v>175</v>
      </c>
      <c r="AU127" s="251" t="s">
        <v>86</v>
      </c>
      <c r="AV127" s="15" t="s">
        <v>161</v>
      </c>
      <c r="AW127" s="15" t="s">
        <v>35</v>
      </c>
      <c r="AX127" s="15" t="s">
        <v>84</v>
      </c>
      <c r="AY127" s="251" t="s">
        <v>154</v>
      </c>
    </row>
    <row r="128" s="2" customFormat="1" ht="14.4" customHeight="1">
      <c r="A128" s="40"/>
      <c r="B128" s="41"/>
      <c r="C128" s="206" t="s">
        <v>203</v>
      </c>
      <c r="D128" s="206" t="s">
        <v>156</v>
      </c>
      <c r="E128" s="207" t="s">
        <v>204</v>
      </c>
      <c r="F128" s="208" t="s">
        <v>205</v>
      </c>
      <c r="G128" s="209" t="s">
        <v>169</v>
      </c>
      <c r="H128" s="210">
        <v>56.042000000000002</v>
      </c>
      <c r="I128" s="211"/>
      <c r="J128" s="212">
        <f>ROUND(I128*H128,2)</f>
        <v>0</v>
      </c>
      <c r="K128" s="208" t="s">
        <v>160</v>
      </c>
      <c r="L128" s="46"/>
      <c r="M128" s="213" t="s">
        <v>19</v>
      </c>
      <c r="N128" s="214" t="s">
        <v>47</v>
      </c>
      <c r="O128" s="86"/>
      <c r="P128" s="215">
        <f>O128*H128</f>
        <v>0</v>
      </c>
      <c r="Q128" s="215">
        <v>0.00069999999999999999</v>
      </c>
      <c r="R128" s="215">
        <f>Q128*H128</f>
        <v>0.039229399999999998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161</v>
      </c>
      <c r="AT128" s="217" t="s">
        <v>156</v>
      </c>
      <c r="AU128" s="217" t="s">
        <v>86</v>
      </c>
      <c r="AY128" s="19" t="s">
        <v>154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84</v>
      </c>
      <c r="BK128" s="218">
        <f>ROUND(I128*H128,2)</f>
        <v>0</v>
      </c>
      <c r="BL128" s="19" t="s">
        <v>161</v>
      </c>
      <c r="BM128" s="217" t="s">
        <v>206</v>
      </c>
    </row>
    <row r="129" s="14" customFormat="1">
      <c r="A129" s="14"/>
      <c r="B129" s="231"/>
      <c r="C129" s="232"/>
      <c r="D129" s="221" t="s">
        <v>175</v>
      </c>
      <c r="E129" s="233" t="s">
        <v>19</v>
      </c>
      <c r="F129" s="234" t="s">
        <v>197</v>
      </c>
      <c r="G129" s="232"/>
      <c r="H129" s="233" t="s">
        <v>19</v>
      </c>
      <c r="I129" s="235"/>
      <c r="J129" s="232"/>
      <c r="K129" s="232"/>
      <c r="L129" s="236"/>
      <c r="M129" s="237"/>
      <c r="N129" s="238"/>
      <c r="O129" s="238"/>
      <c r="P129" s="238"/>
      <c r="Q129" s="238"/>
      <c r="R129" s="238"/>
      <c r="S129" s="238"/>
      <c r="T129" s="23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0" t="s">
        <v>175</v>
      </c>
      <c r="AU129" s="240" t="s">
        <v>86</v>
      </c>
      <c r="AV129" s="14" t="s">
        <v>84</v>
      </c>
      <c r="AW129" s="14" t="s">
        <v>35</v>
      </c>
      <c r="AX129" s="14" t="s">
        <v>76</v>
      </c>
      <c r="AY129" s="240" t="s">
        <v>154</v>
      </c>
    </row>
    <row r="130" s="13" customFormat="1">
      <c r="A130" s="13"/>
      <c r="B130" s="219"/>
      <c r="C130" s="220"/>
      <c r="D130" s="221" t="s">
        <v>175</v>
      </c>
      <c r="E130" s="222" t="s">
        <v>19</v>
      </c>
      <c r="F130" s="223" t="s">
        <v>207</v>
      </c>
      <c r="G130" s="220"/>
      <c r="H130" s="224">
        <v>56.042000000000002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0" t="s">
        <v>175</v>
      </c>
      <c r="AU130" s="230" t="s">
        <v>86</v>
      </c>
      <c r="AV130" s="13" t="s">
        <v>86</v>
      </c>
      <c r="AW130" s="13" t="s">
        <v>35</v>
      </c>
      <c r="AX130" s="13" t="s">
        <v>84</v>
      </c>
      <c r="AY130" s="230" t="s">
        <v>154</v>
      </c>
    </row>
    <row r="131" s="2" customFormat="1">
      <c r="A131" s="40"/>
      <c r="B131" s="41"/>
      <c r="C131" s="206" t="s">
        <v>208</v>
      </c>
      <c r="D131" s="206" t="s">
        <v>156</v>
      </c>
      <c r="E131" s="207" t="s">
        <v>209</v>
      </c>
      <c r="F131" s="208" t="s">
        <v>210</v>
      </c>
      <c r="G131" s="209" t="s">
        <v>169</v>
      </c>
      <c r="H131" s="210">
        <v>56.042000000000002</v>
      </c>
      <c r="I131" s="211"/>
      <c r="J131" s="212">
        <f>ROUND(I131*H131,2)</f>
        <v>0</v>
      </c>
      <c r="K131" s="208" t="s">
        <v>160</v>
      </c>
      <c r="L131" s="46"/>
      <c r="M131" s="213" t="s">
        <v>19</v>
      </c>
      <c r="N131" s="214" t="s">
        <v>47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161</v>
      </c>
      <c r="AT131" s="217" t="s">
        <v>156</v>
      </c>
      <c r="AU131" s="217" t="s">
        <v>86</v>
      </c>
      <c r="AY131" s="19" t="s">
        <v>154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84</v>
      </c>
      <c r="BK131" s="218">
        <f>ROUND(I131*H131,2)</f>
        <v>0</v>
      </c>
      <c r="BL131" s="19" t="s">
        <v>161</v>
      </c>
      <c r="BM131" s="217" t="s">
        <v>211</v>
      </c>
    </row>
    <row r="132" s="2" customFormat="1" ht="19.8" customHeight="1">
      <c r="A132" s="40"/>
      <c r="B132" s="41"/>
      <c r="C132" s="206" t="s">
        <v>212</v>
      </c>
      <c r="D132" s="206" t="s">
        <v>156</v>
      </c>
      <c r="E132" s="207" t="s">
        <v>213</v>
      </c>
      <c r="F132" s="208" t="s">
        <v>214</v>
      </c>
      <c r="G132" s="209" t="s">
        <v>169</v>
      </c>
      <c r="H132" s="210">
        <v>56.042000000000002</v>
      </c>
      <c r="I132" s="211"/>
      <c r="J132" s="212">
        <f>ROUND(I132*H132,2)</f>
        <v>0</v>
      </c>
      <c r="K132" s="208" t="s">
        <v>160</v>
      </c>
      <c r="L132" s="46"/>
      <c r="M132" s="213" t="s">
        <v>19</v>
      </c>
      <c r="N132" s="214" t="s">
        <v>47</v>
      </c>
      <c r="O132" s="86"/>
      <c r="P132" s="215">
        <f>O132*H132</f>
        <v>0</v>
      </c>
      <c r="Q132" s="215">
        <v>0.00079000000000000001</v>
      </c>
      <c r="R132" s="215">
        <f>Q132*H132</f>
        <v>0.044273180000000002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161</v>
      </c>
      <c r="AT132" s="217" t="s">
        <v>156</v>
      </c>
      <c r="AU132" s="217" t="s">
        <v>86</v>
      </c>
      <c r="AY132" s="19" t="s">
        <v>154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84</v>
      </c>
      <c r="BK132" s="218">
        <f>ROUND(I132*H132,2)</f>
        <v>0</v>
      </c>
      <c r="BL132" s="19" t="s">
        <v>161</v>
      </c>
      <c r="BM132" s="217" t="s">
        <v>215</v>
      </c>
    </row>
    <row r="133" s="2" customFormat="1">
      <c r="A133" s="40"/>
      <c r="B133" s="41"/>
      <c r="C133" s="206" t="s">
        <v>216</v>
      </c>
      <c r="D133" s="206" t="s">
        <v>156</v>
      </c>
      <c r="E133" s="207" t="s">
        <v>217</v>
      </c>
      <c r="F133" s="208" t="s">
        <v>218</v>
      </c>
      <c r="G133" s="209" t="s">
        <v>169</v>
      </c>
      <c r="H133" s="210">
        <v>56.042000000000002</v>
      </c>
      <c r="I133" s="211"/>
      <c r="J133" s="212">
        <f>ROUND(I133*H133,2)</f>
        <v>0</v>
      </c>
      <c r="K133" s="208" t="s">
        <v>160</v>
      </c>
      <c r="L133" s="46"/>
      <c r="M133" s="213" t="s">
        <v>19</v>
      </c>
      <c r="N133" s="214" t="s">
        <v>47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161</v>
      </c>
      <c r="AT133" s="217" t="s">
        <v>156</v>
      </c>
      <c r="AU133" s="217" t="s">
        <v>86</v>
      </c>
      <c r="AY133" s="19" t="s">
        <v>154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84</v>
      </c>
      <c r="BK133" s="218">
        <f>ROUND(I133*H133,2)</f>
        <v>0</v>
      </c>
      <c r="BL133" s="19" t="s">
        <v>161</v>
      </c>
      <c r="BM133" s="217" t="s">
        <v>219</v>
      </c>
    </row>
    <row r="134" s="2" customFormat="1">
      <c r="A134" s="40"/>
      <c r="B134" s="41"/>
      <c r="C134" s="206" t="s">
        <v>220</v>
      </c>
      <c r="D134" s="206" t="s">
        <v>156</v>
      </c>
      <c r="E134" s="207" t="s">
        <v>221</v>
      </c>
      <c r="F134" s="208" t="s">
        <v>222</v>
      </c>
      <c r="G134" s="209" t="s">
        <v>159</v>
      </c>
      <c r="H134" s="210">
        <v>2</v>
      </c>
      <c r="I134" s="211"/>
      <c r="J134" s="212">
        <f>ROUND(I134*H134,2)</f>
        <v>0</v>
      </c>
      <c r="K134" s="208" t="s">
        <v>160</v>
      </c>
      <c r="L134" s="46"/>
      <c r="M134" s="213" t="s">
        <v>19</v>
      </c>
      <c r="N134" s="214" t="s">
        <v>47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161</v>
      </c>
      <c r="AT134" s="217" t="s">
        <v>156</v>
      </c>
      <c r="AU134" s="217" t="s">
        <v>86</v>
      </c>
      <c r="AY134" s="19" t="s">
        <v>154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84</v>
      </c>
      <c r="BK134" s="218">
        <f>ROUND(I134*H134,2)</f>
        <v>0</v>
      </c>
      <c r="BL134" s="19" t="s">
        <v>161</v>
      </c>
      <c r="BM134" s="217" t="s">
        <v>223</v>
      </c>
    </row>
    <row r="135" s="2" customFormat="1">
      <c r="A135" s="40"/>
      <c r="B135" s="41"/>
      <c r="C135" s="206" t="s">
        <v>224</v>
      </c>
      <c r="D135" s="206" t="s">
        <v>156</v>
      </c>
      <c r="E135" s="207" t="s">
        <v>225</v>
      </c>
      <c r="F135" s="208" t="s">
        <v>226</v>
      </c>
      <c r="G135" s="209" t="s">
        <v>159</v>
      </c>
      <c r="H135" s="210">
        <v>2</v>
      </c>
      <c r="I135" s="211"/>
      <c r="J135" s="212">
        <f>ROUND(I135*H135,2)</f>
        <v>0</v>
      </c>
      <c r="K135" s="208" t="s">
        <v>160</v>
      </c>
      <c r="L135" s="46"/>
      <c r="M135" s="213" t="s">
        <v>19</v>
      </c>
      <c r="N135" s="214" t="s">
        <v>47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161</v>
      </c>
      <c r="AT135" s="217" t="s">
        <v>156</v>
      </c>
      <c r="AU135" s="217" t="s">
        <v>86</v>
      </c>
      <c r="AY135" s="19" t="s">
        <v>154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84</v>
      </c>
      <c r="BK135" s="218">
        <f>ROUND(I135*H135,2)</f>
        <v>0</v>
      </c>
      <c r="BL135" s="19" t="s">
        <v>161</v>
      </c>
      <c r="BM135" s="217" t="s">
        <v>227</v>
      </c>
    </row>
    <row r="136" s="2" customFormat="1">
      <c r="A136" s="40"/>
      <c r="B136" s="41"/>
      <c r="C136" s="206" t="s">
        <v>8</v>
      </c>
      <c r="D136" s="206" t="s">
        <v>156</v>
      </c>
      <c r="E136" s="207" t="s">
        <v>228</v>
      </c>
      <c r="F136" s="208" t="s">
        <v>229</v>
      </c>
      <c r="G136" s="209" t="s">
        <v>159</v>
      </c>
      <c r="H136" s="210">
        <v>2</v>
      </c>
      <c r="I136" s="211"/>
      <c r="J136" s="212">
        <f>ROUND(I136*H136,2)</f>
        <v>0</v>
      </c>
      <c r="K136" s="208" t="s">
        <v>160</v>
      </c>
      <c r="L136" s="46"/>
      <c r="M136" s="213" t="s">
        <v>19</v>
      </c>
      <c r="N136" s="214" t="s">
        <v>47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161</v>
      </c>
      <c r="AT136" s="217" t="s">
        <v>156</v>
      </c>
      <c r="AU136" s="217" t="s">
        <v>86</v>
      </c>
      <c r="AY136" s="19" t="s">
        <v>154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84</v>
      </c>
      <c r="BK136" s="218">
        <f>ROUND(I136*H136,2)</f>
        <v>0</v>
      </c>
      <c r="BL136" s="19" t="s">
        <v>161</v>
      </c>
      <c r="BM136" s="217" t="s">
        <v>230</v>
      </c>
    </row>
    <row r="137" s="2" customFormat="1" ht="30" customHeight="1">
      <c r="A137" s="40"/>
      <c r="B137" s="41"/>
      <c r="C137" s="206" t="s">
        <v>231</v>
      </c>
      <c r="D137" s="206" t="s">
        <v>156</v>
      </c>
      <c r="E137" s="207" t="s">
        <v>232</v>
      </c>
      <c r="F137" s="208" t="s">
        <v>233</v>
      </c>
      <c r="G137" s="209" t="s">
        <v>159</v>
      </c>
      <c r="H137" s="210">
        <v>36</v>
      </c>
      <c r="I137" s="211"/>
      <c r="J137" s="212">
        <f>ROUND(I137*H137,2)</f>
        <v>0</v>
      </c>
      <c r="K137" s="208" t="s">
        <v>160</v>
      </c>
      <c r="L137" s="46"/>
      <c r="M137" s="213" t="s">
        <v>19</v>
      </c>
      <c r="N137" s="214" t="s">
        <v>47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161</v>
      </c>
      <c r="AT137" s="217" t="s">
        <v>156</v>
      </c>
      <c r="AU137" s="217" t="s">
        <v>86</v>
      </c>
      <c r="AY137" s="19" t="s">
        <v>154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84</v>
      </c>
      <c r="BK137" s="218">
        <f>ROUND(I137*H137,2)</f>
        <v>0</v>
      </c>
      <c r="BL137" s="19" t="s">
        <v>161</v>
      </c>
      <c r="BM137" s="217" t="s">
        <v>234</v>
      </c>
    </row>
    <row r="138" s="13" customFormat="1">
      <c r="A138" s="13"/>
      <c r="B138" s="219"/>
      <c r="C138" s="220"/>
      <c r="D138" s="221" t="s">
        <v>175</v>
      </c>
      <c r="E138" s="220"/>
      <c r="F138" s="223" t="s">
        <v>235</v>
      </c>
      <c r="G138" s="220"/>
      <c r="H138" s="224">
        <v>36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0" t="s">
        <v>175</v>
      </c>
      <c r="AU138" s="230" t="s">
        <v>86</v>
      </c>
      <c r="AV138" s="13" t="s">
        <v>86</v>
      </c>
      <c r="AW138" s="13" t="s">
        <v>4</v>
      </c>
      <c r="AX138" s="13" t="s">
        <v>84</v>
      </c>
      <c r="AY138" s="230" t="s">
        <v>154</v>
      </c>
    </row>
    <row r="139" s="2" customFormat="1" ht="30" customHeight="1">
      <c r="A139" s="40"/>
      <c r="B139" s="41"/>
      <c r="C139" s="206" t="s">
        <v>236</v>
      </c>
      <c r="D139" s="206" t="s">
        <v>156</v>
      </c>
      <c r="E139" s="207" t="s">
        <v>237</v>
      </c>
      <c r="F139" s="208" t="s">
        <v>238</v>
      </c>
      <c r="G139" s="209" t="s">
        <v>159</v>
      </c>
      <c r="H139" s="210">
        <v>36</v>
      </c>
      <c r="I139" s="211"/>
      <c r="J139" s="212">
        <f>ROUND(I139*H139,2)</f>
        <v>0</v>
      </c>
      <c r="K139" s="208" t="s">
        <v>160</v>
      </c>
      <c r="L139" s="46"/>
      <c r="M139" s="213" t="s">
        <v>19</v>
      </c>
      <c r="N139" s="214" t="s">
        <v>47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161</v>
      </c>
      <c r="AT139" s="217" t="s">
        <v>156</v>
      </c>
      <c r="AU139" s="217" t="s">
        <v>86</v>
      </c>
      <c r="AY139" s="19" t="s">
        <v>154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84</v>
      </c>
      <c r="BK139" s="218">
        <f>ROUND(I139*H139,2)</f>
        <v>0</v>
      </c>
      <c r="BL139" s="19" t="s">
        <v>161</v>
      </c>
      <c r="BM139" s="217" t="s">
        <v>239</v>
      </c>
    </row>
    <row r="140" s="13" customFormat="1">
      <c r="A140" s="13"/>
      <c r="B140" s="219"/>
      <c r="C140" s="220"/>
      <c r="D140" s="221" t="s">
        <v>175</v>
      </c>
      <c r="E140" s="220"/>
      <c r="F140" s="223" t="s">
        <v>235</v>
      </c>
      <c r="G140" s="220"/>
      <c r="H140" s="224">
        <v>36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0" t="s">
        <v>175</v>
      </c>
      <c r="AU140" s="230" t="s">
        <v>86</v>
      </c>
      <c r="AV140" s="13" t="s">
        <v>86</v>
      </c>
      <c r="AW140" s="13" t="s">
        <v>4</v>
      </c>
      <c r="AX140" s="13" t="s">
        <v>84</v>
      </c>
      <c r="AY140" s="230" t="s">
        <v>154</v>
      </c>
    </row>
    <row r="141" s="2" customFormat="1" ht="30" customHeight="1">
      <c r="A141" s="40"/>
      <c r="B141" s="41"/>
      <c r="C141" s="206" t="s">
        <v>240</v>
      </c>
      <c r="D141" s="206" t="s">
        <v>156</v>
      </c>
      <c r="E141" s="207" t="s">
        <v>241</v>
      </c>
      <c r="F141" s="208" t="s">
        <v>242</v>
      </c>
      <c r="G141" s="209" t="s">
        <v>159</v>
      </c>
      <c r="H141" s="210">
        <v>36</v>
      </c>
      <c r="I141" s="211"/>
      <c r="J141" s="212">
        <f>ROUND(I141*H141,2)</f>
        <v>0</v>
      </c>
      <c r="K141" s="208" t="s">
        <v>160</v>
      </c>
      <c r="L141" s="46"/>
      <c r="M141" s="213" t="s">
        <v>19</v>
      </c>
      <c r="N141" s="214" t="s">
        <v>47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161</v>
      </c>
      <c r="AT141" s="217" t="s">
        <v>156</v>
      </c>
      <c r="AU141" s="217" t="s">
        <v>86</v>
      </c>
      <c r="AY141" s="19" t="s">
        <v>154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84</v>
      </c>
      <c r="BK141" s="218">
        <f>ROUND(I141*H141,2)</f>
        <v>0</v>
      </c>
      <c r="BL141" s="19" t="s">
        <v>161</v>
      </c>
      <c r="BM141" s="217" t="s">
        <v>243</v>
      </c>
    </row>
    <row r="142" s="13" customFormat="1">
      <c r="A142" s="13"/>
      <c r="B142" s="219"/>
      <c r="C142" s="220"/>
      <c r="D142" s="221" t="s">
        <v>175</v>
      </c>
      <c r="E142" s="220"/>
      <c r="F142" s="223" t="s">
        <v>235</v>
      </c>
      <c r="G142" s="220"/>
      <c r="H142" s="224">
        <v>36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0" t="s">
        <v>175</v>
      </c>
      <c r="AU142" s="230" t="s">
        <v>86</v>
      </c>
      <c r="AV142" s="13" t="s">
        <v>86</v>
      </c>
      <c r="AW142" s="13" t="s">
        <v>4</v>
      </c>
      <c r="AX142" s="13" t="s">
        <v>84</v>
      </c>
      <c r="AY142" s="230" t="s">
        <v>154</v>
      </c>
    </row>
    <row r="143" s="2" customFormat="1" ht="30" customHeight="1">
      <c r="A143" s="40"/>
      <c r="B143" s="41"/>
      <c r="C143" s="206" t="s">
        <v>244</v>
      </c>
      <c r="D143" s="206" t="s">
        <v>156</v>
      </c>
      <c r="E143" s="207" t="s">
        <v>245</v>
      </c>
      <c r="F143" s="208" t="s">
        <v>246</v>
      </c>
      <c r="G143" s="209" t="s">
        <v>189</v>
      </c>
      <c r="H143" s="210">
        <v>243.75</v>
      </c>
      <c r="I143" s="211"/>
      <c r="J143" s="212">
        <f>ROUND(I143*H143,2)</f>
        <v>0</v>
      </c>
      <c r="K143" s="208" t="s">
        <v>160</v>
      </c>
      <c r="L143" s="46"/>
      <c r="M143" s="213" t="s">
        <v>19</v>
      </c>
      <c r="N143" s="214" t="s">
        <v>47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161</v>
      </c>
      <c r="AT143" s="217" t="s">
        <v>156</v>
      </c>
      <c r="AU143" s="217" t="s">
        <v>86</v>
      </c>
      <c r="AY143" s="19" t="s">
        <v>154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84</v>
      </c>
      <c r="BK143" s="218">
        <f>ROUND(I143*H143,2)</f>
        <v>0</v>
      </c>
      <c r="BL143" s="19" t="s">
        <v>161</v>
      </c>
      <c r="BM143" s="217" t="s">
        <v>247</v>
      </c>
    </row>
    <row r="144" s="13" customFormat="1">
      <c r="A144" s="13"/>
      <c r="B144" s="219"/>
      <c r="C144" s="220"/>
      <c r="D144" s="221" t="s">
        <v>175</v>
      </c>
      <c r="E144" s="222" t="s">
        <v>19</v>
      </c>
      <c r="F144" s="223" t="s">
        <v>248</v>
      </c>
      <c r="G144" s="220"/>
      <c r="H144" s="224">
        <v>243.75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0" t="s">
        <v>175</v>
      </c>
      <c r="AU144" s="230" t="s">
        <v>86</v>
      </c>
      <c r="AV144" s="13" t="s">
        <v>86</v>
      </c>
      <c r="AW144" s="13" t="s">
        <v>35</v>
      </c>
      <c r="AX144" s="13" t="s">
        <v>84</v>
      </c>
      <c r="AY144" s="230" t="s">
        <v>154</v>
      </c>
    </row>
    <row r="145" s="2" customFormat="1" ht="30" customHeight="1">
      <c r="A145" s="40"/>
      <c r="B145" s="41"/>
      <c r="C145" s="206" t="s">
        <v>249</v>
      </c>
      <c r="D145" s="206" t="s">
        <v>156</v>
      </c>
      <c r="E145" s="207" t="s">
        <v>250</v>
      </c>
      <c r="F145" s="208" t="s">
        <v>251</v>
      </c>
      <c r="G145" s="209" t="s">
        <v>189</v>
      </c>
      <c r="H145" s="210">
        <v>347.00799999999998</v>
      </c>
      <c r="I145" s="211"/>
      <c r="J145" s="212">
        <f>ROUND(I145*H145,2)</f>
        <v>0</v>
      </c>
      <c r="K145" s="208" t="s">
        <v>160</v>
      </c>
      <c r="L145" s="46"/>
      <c r="M145" s="213" t="s">
        <v>19</v>
      </c>
      <c r="N145" s="214" t="s">
        <v>47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161</v>
      </c>
      <c r="AT145" s="217" t="s">
        <v>156</v>
      </c>
      <c r="AU145" s="217" t="s">
        <v>86</v>
      </c>
      <c r="AY145" s="19" t="s">
        <v>154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84</v>
      </c>
      <c r="BK145" s="218">
        <f>ROUND(I145*H145,2)</f>
        <v>0</v>
      </c>
      <c r="BL145" s="19" t="s">
        <v>161</v>
      </c>
      <c r="BM145" s="217" t="s">
        <v>252</v>
      </c>
    </row>
    <row r="146" s="13" customFormat="1">
      <c r="A146" s="13"/>
      <c r="B146" s="219"/>
      <c r="C146" s="220"/>
      <c r="D146" s="221" t="s">
        <v>175</v>
      </c>
      <c r="E146" s="222" t="s">
        <v>19</v>
      </c>
      <c r="F146" s="223" t="s">
        <v>253</v>
      </c>
      <c r="G146" s="220"/>
      <c r="H146" s="224">
        <v>347.00799999999998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175</v>
      </c>
      <c r="AU146" s="230" t="s">
        <v>86</v>
      </c>
      <c r="AV146" s="13" t="s">
        <v>86</v>
      </c>
      <c r="AW146" s="13" t="s">
        <v>35</v>
      </c>
      <c r="AX146" s="13" t="s">
        <v>84</v>
      </c>
      <c r="AY146" s="230" t="s">
        <v>154</v>
      </c>
    </row>
    <row r="147" s="2" customFormat="1">
      <c r="A147" s="40"/>
      <c r="B147" s="41"/>
      <c r="C147" s="206" t="s">
        <v>7</v>
      </c>
      <c r="D147" s="206" t="s">
        <v>156</v>
      </c>
      <c r="E147" s="207" t="s">
        <v>254</v>
      </c>
      <c r="F147" s="208" t="s">
        <v>255</v>
      </c>
      <c r="G147" s="209" t="s">
        <v>189</v>
      </c>
      <c r="H147" s="210">
        <v>3123.0720000000001</v>
      </c>
      <c r="I147" s="211"/>
      <c r="J147" s="212">
        <f>ROUND(I147*H147,2)</f>
        <v>0</v>
      </c>
      <c r="K147" s="208" t="s">
        <v>160</v>
      </c>
      <c r="L147" s="46"/>
      <c r="M147" s="213" t="s">
        <v>19</v>
      </c>
      <c r="N147" s="214" t="s">
        <v>47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161</v>
      </c>
      <c r="AT147" s="217" t="s">
        <v>156</v>
      </c>
      <c r="AU147" s="217" t="s">
        <v>86</v>
      </c>
      <c r="AY147" s="19" t="s">
        <v>154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84</v>
      </c>
      <c r="BK147" s="218">
        <f>ROUND(I147*H147,2)</f>
        <v>0</v>
      </c>
      <c r="BL147" s="19" t="s">
        <v>161</v>
      </c>
      <c r="BM147" s="217" t="s">
        <v>256</v>
      </c>
    </row>
    <row r="148" s="13" customFormat="1">
      <c r="A148" s="13"/>
      <c r="B148" s="219"/>
      <c r="C148" s="220"/>
      <c r="D148" s="221" t="s">
        <v>175</v>
      </c>
      <c r="E148" s="220"/>
      <c r="F148" s="223" t="s">
        <v>257</v>
      </c>
      <c r="G148" s="220"/>
      <c r="H148" s="224">
        <v>3123.0720000000001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175</v>
      </c>
      <c r="AU148" s="230" t="s">
        <v>86</v>
      </c>
      <c r="AV148" s="13" t="s">
        <v>86</v>
      </c>
      <c r="AW148" s="13" t="s">
        <v>4</v>
      </c>
      <c r="AX148" s="13" t="s">
        <v>84</v>
      </c>
      <c r="AY148" s="230" t="s">
        <v>154</v>
      </c>
    </row>
    <row r="149" s="2" customFormat="1">
      <c r="A149" s="40"/>
      <c r="B149" s="41"/>
      <c r="C149" s="206" t="s">
        <v>258</v>
      </c>
      <c r="D149" s="206" t="s">
        <v>156</v>
      </c>
      <c r="E149" s="207" t="s">
        <v>259</v>
      </c>
      <c r="F149" s="208" t="s">
        <v>260</v>
      </c>
      <c r="G149" s="209" t="s">
        <v>189</v>
      </c>
      <c r="H149" s="210">
        <v>121.875</v>
      </c>
      <c r="I149" s="211"/>
      <c r="J149" s="212">
        <f>ROUND(I149*H149,2)</f>
        <v>0</v>
      </c>
      <c r="K149" s="208" t="s">
        <v>160</v>
      </c>
      <c r="L149" s="46"/>
      <c r="M149" s="213" t="s">
        <v>19</v>
      </c>
      <c r="N149" s="214" t="s">
        <v>47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161</v>
      </c>
      <c r="AT149" s="217" t="s">
        <v>156</v>
      </c>
      <c r="AU149" s="217" t="s">
        <v>86</v>
      </c>
      <c r="AY149" s="19" t="s">
        <v>154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84</v>
      </c>
      <c r="BK149" s="218">
        <f>ROUND(I149*H149,2)</f>
        <v>0</v>
      </c>
      <c r="BL149" s="19" t="s">
        <v>161</v>
      </c>
      <c r="BM149" s="217" t="s">
        <v>261</v>
      </c>
    </row>
    <row r="150" s="13" customFormat="1">
      <c r="A150" s="13"/>
      <c r="B150" s="219"/>
      <c r="C150" s="220"/>
      <c r="D150" s="221" t="s">
        <v>175</v>
      </c>
      <c r="E150" s="222" t="s">
        <v>19</v>
      </c>
      <c r="F150" s="223" t="s">
        <v>262</v>
      </c>
      <c r="G150" s="220"/>
      <c r="H150" s="224">
        <v>121.875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0" t="s">
        <v>175</v>
      </c>
      <c r="AU150" s="230" t="s">
        <v>86</v>
      </c>
      <c r="AV150" s="13" t="s">
        <v>86</v>
      </c>
      <c r="AW150" s="13" t="s">
        <v>35</v>
      </c>
      <c r="AX150" s="13" t="s">
        <v>84</v>
      </c>
      <c r="AY150" s="230" t="s">
        <v>154</v>
      </c>
    </row>
    <row r="151" s="2" customFormat="1">
      <c r="A151" s="40"/>
      <c r="B151" s="41"/>
      <c r="C151" s="206" t="s">
        <v>263</v>
      </c>
      <c r="D151" s="206" t="s">
        <v>156</v>
      </c>
      <c r="E151" s="207" t="s">
        <v>264</v>
      </c>
      <c r="F151" s="208" t="s">
        <v>265</v>
      </c>
      <c r="G151" s="209" t="s">
        <v>266</v>
      </c>
      <c r="H151" s="210">
        <v>624.61400000000003</v>
      </c>
      <c r="I151" s="211"/>
      <c r="J151" s="212">
        <f>ROUND(I151*H151,2)</f>
        <v>0</v>
      </c>
      <c r="K151" s="208" t="s">
        <v>160</v>
      </c>
      <c r="L151" s="46"/>
      <c r="M151" s="213" t="s">
        <v>19</v>
      </c>
      <c r="N151" s="214" t="s">
        <v>47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161</v>
      </c>
      <c r="AT151" s="217" t="s">
        <v>156</v>
      </c>
      <c r="AU151" s="217" t="s">
        <v>86</v>
      </c>
      <c r="AY151" s="19" t="s">
        <v>154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84</v>
      </c>
      <c r="BK151" s="218">
        <f>ROUND(I151*H151,2)</f>
        <v>0</v>
      </c>
      <c r="BL151" s="19" t="s">
        <v>161</v>
      </c>
      <c r="BM151" s="217" t="s">
        <v>267</v>
      </c>
    </row>
    <row r="152" s="13" customFormat="1">
      <c r="A152" s="13"/>
      <c r="B152" s="219"/>
      <c r="C152" s="220"/>
      <c r="D152" s="221" t="s">
        <v>175</v>
      </c>
      <c r="E152" s="220"/>
      <c r="F152" s="223" t="s">
        <v>268</v>
      </c>
      <c r="G152" s="220"/>
      <c r="H152" s="224">
        <v>624.61400000000003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0" t="s">
        <v>175</v>
      </c>
      <c r="AU152" s="230" t="s">
        <v>86</v>
      </c>
      <c r="AV152" s="13" t="s">
        <v>86</v>
      </c>
      <c r="AW152" s="13" t="s">
        <v>4</v>
      </c>
      <c r="AX152" s="13" t="s">
        <v>84</v>
      </c>
      <c r="AY152" s="230" t="s">
        <v>154</v>
      </c>
    </row>
    <row r="153" s="2" customFormat="1" ht="19.8" customHeight="1">
      <c r="A153" s="40"/>
      <c r="B153" s="41"/>
      <c r="C153" s="206" t="s">
        <v>269</v>
      </c>
      <c r="D153" s="206" t="s">
        <v>156</v>
      </c>
      <c r="E153" s="207" t="s">
        <v>270</v>
      </c>
      <c r="F153" s="208" t="s">
        <v>271</v>
      </c>
      <c r="G153" s="209" t="s">
        <v>189</v>
      </c>
      <c r="H153" s="210">
        <v>468.88299999999998</v>
      </c>
      <c r="I153" s="211"/>
      <c r="J153" s="212">
        <f>ROUND(I153*H153,2)</f>
        <v>0</v>
      </c>
      <c r="K153" s="208" t="s">
        <v>160</v>
      </c>
      <c r="L153" s="46"/>
      <c r="M153" s="213" t="s">
        <v>19</v>
      </c>
      <c r="N153" s="214" t="s">
        <v>47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161</v>
      </c>
      <c r="AT153" s="217" t="s">
        <v>156</v>
      </c>
      <c r="AU153" s="217" t="s">
        <v>86</v>
      </c>
      <c r="AY153" s="19" t="s">
        <v>154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84</v>
      </c>
      <c r="BK153" s="218">
        <f>ROUND(I153*H153,2)</f>
        <v>0</v>
      </c>
      <c r="BL153" s="19" t="s">
        <v>161</v>
      </c>
      <c r="BM153" s="217" t="s">
        <v>272</v>
      </c>
    </row>
    <row r="154" s="13" customFormat="1">
      <c r="A154" s="13"/>
      <c r="B154" s="219"/>
      <c r="C154" s="220"/>
      <c r="D154" s="221" t="s">
        <v>175</v>
      </c>
      <c r="E154" s="222" t="s">
        <v>19</v>
      </c>
      <c r="F154" s="223" t="s">
        <v>273</v>
      </c>
      <c r="G154" s="220"/>
      <c r="H154" s="224">
        <v>468.88299999999998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175</v>
      </c>
      <c r="AU154" s="230" t="s">
        <v>86</v>
      </c>
      <c r="AV154" s="13" t="s">
        <v>86</v>
      </c>
      <c r="AW154" s="13" t="s">
        <v>35</v>
      </c>
      <c r="AX154" s="13" t="s">
        <v>84</v>
      </c>
      <c r="AY154" s="230" t="s">
        <v>154</v>
      </c>
    </row>
    <row r="155" s="2" customFormat="1">
      <c r="A155" s="40"/>
      <c r="B155" s="41"/>
      <c r="C155" s="206" t="s">
        <v>274</v>
      </c>
      <c r="D155" s="206" t="s">
        <v>156</v>
      </c>
      <c r="E155" s="207" t="s">
        <v>275</v>
      </c>
      <c r="F155" s="208" t="s">
        <v>276</v>
      </c>
      <c r="G155" s="209" t="s">
        <v>189</v>
      </c>
      <c r="H155" s="210">
        <v>121.875</v>
      </c>
      <c r="I155" s="211"/>
      <c r="J155" s="212">
        <f>ROUND(I155*H155,2)</f>
        <v>0</v>
      </c>
      <c r="K155" s="208" t="s">
        <v>160</v>
      </c>
      <c r="L155" s="46"/>
      <c r="M155" s="213" t="s">
        <v>19</v>
      </c>
      <c r="N155" s="214" t="s">
        <v>47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161</v>
      </c>
      <c r="AT155" s="217" t="s">
        <v>156</v>
      </c>
      <c r="AU155" s="217" t="s">
        <v>86</v>
      </c>
      <c r="AY155" s="19" t="s">
        <v>154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84</v>
      </c>
      <c r="BK155" s="218">
        <f>ROUND(I155*H155,2)</f>
        <v>0</v>
      </c>
      <c r="BL155" s="19" t="s">
        <v>161</v>
      </c>
      <c r="BM155" s="217" t="s">
        <v>277</v>
      </c>
    </row>
    <row r="156" s="14" customFormat="1">
      <c r="A156" s="14"/>
      <c r="B156" s="231"/>
      <c r="C156" s="232"/>
      <c r="D156" s="221" t="s">
        <v>175</v>
      </c>
      <c r="E156" s="233" t="s">
        <v>19</v>
      </c>
      <c r="F156" s="234" t="s">
        <v>197</v>
      </c>
      <c r="G156" s="232"/>
      <c r="H156" s="233" t="s">
        <v>19</v>
      </c>
      <c r="I156" s="235"/>
      <c r="J156" s="232"/>
      <c r="K156" s="232"/>
      <c r="L156" s="236"/>
      <c r="M156" s="237"/>
      <c r="N156" s="238"/>
      <c r="O156" s="238"/>
      <c r="P156" s="238"/>
      <c r="Q156" s="238"/>
      <c r="R156" s="238"/>
      <c r="S156" s="238"/>
      <c r="T156" s="23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0" t="s">
        <v>175</v>
      </c>
      <c r="AU156" s="240" t="s">
        <v>86</v>
      </c>
      <c r="AV156" s="14" t="s">
        <v>84</v>
      </c>
      <c r="AW156" s="14" t="s">
        <v>35</v>
      </c>
      <c r="AX156" s="14" t="s">
        <v>76</v>
      </c>
      <c r="AY156" s="240" t="s">
        <v>154</v>
      </c>
    </row>
    <row r="157" s="13" customFormat="1">
      <c r="A157" s="13"/>
      <c r="B157" s="219"/>
      <c r="C157" s="220"/>
      <c r="D157" s="221" t="s">
        <v>175</v>
      </c>
      <c r="E157" s="222" t="s">
        <v>19</v>
      </c>
      <c r="F157" s="223" t="s">
        <v>278</v>
      </c>
      <c r="G157" s="220"/>
      <c r="H157" s="224">
        <v>48.284999999999997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0" t="s">
        <v>175</v>
      </c>
      <c r="AU157" s="230" t="s">
        <v>86</v>
      </c>
      <c r="AV157" s="13" t="s">
        <v>86</v>
      </c>
      <c r="AW157" s="13" t="s">
        <v>35</v>
      </c>
      <c r="AX157" s="13" t="s">
        <v>76</v>
      </c>
      <c r="AY157" s="230" t="s">
        <v>154</v>
      </c>
    </row>
    <row r="158" s="13" customFormat="1">
      <c r="A158" s="13"/>
      <c r="B158" s="219"/>
      <c r="C158" s="220"/>
      <c r="D158" s="221" t="s">
        <v>175</v>
      </c>
      <c r="E158" s="222" t="s">
        <v>19</v>
      </c>
      <c r="F158" s="223" t="s">
        <v>279</v>
      </c>
      <c r="G158" s="220"/>
      <c r="H158" s="224">
        <v>21.969999999999999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175</v>
      </c>
      <c r="AU158" s="230" t="s">
        <v>86</v>
      </c>
      <c r="AV158" s="13" t="s">
        <v>86</v>
      </c>
      <c r="AW158" s="13" t="s">
        <v>35</v>
      </c>
      <c r="AX158" s="13" t="s">
        <v>76</v>
      </c>
      <c r="AY158" s="230" t="s">
        <v>154</v>
      </c>
    </row>
    <row r="159" s="13" customFormat="1">
      <c r="A159" s="13"/>
      <c r="B159" s="219"/>
      <c r="C159" s="220"/>
      <c r="D159" s="221" t="s">
        <v>175</v>
      </c>
      <c r="E159" s="222" t="s">
        <v>19</v>
      </c>
      <c r="F159" s="223" t="s">
        <v>280</v>
      </c>
      <c r="G159" s="220"/>
      <c r="H159" s="224">
        <v>35.970999999999997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0" t="s">
        <v>175</v>
      </c>
      <c r="AU159" s="230" t="s">
        <v>86</v>
      </c>
      <c r="AV159" s="13" t="s">
        <v>86</v>
      </c>
      <c r="AW159" s="13" t="s">
        <v>35</v>
      </c>
      <c r="AX159" s="13" t="s">
        <v>76</v>
      </c>
      <c r="AY159" s="230" t="s">
        <v>154</v>
      </c>
    </row>
    <row r="160" s="13" customFormat="1">
      <c r="A160" s="13"/>
      <c r="B160" s="219"/>
      <c r="C160" s="220"/>
      <c r="D160" s="221" t="s">
        <v>175</v>
      </c>
      <c r="E160" s="222" t="s">
        <v>19</v>
      </c>
      <c r="F160" s="223" t="s">
        <v>281</v>
      </c>
      <c r="G160" s="220"/>
      <c r="H160" s="224">
        <v>4.569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0" t="s">
        <v>175</v>
      </c>
      <c r="AU160" s="230" t="s">
        <v>86</v>
      </c>
      <c r="AV160" s="13" t="s">
        <v>86</v>
      </c>
      <c r="AW160" s="13" t="s">
        <v>35</v>
      </c>
      <c r="AX160" s="13" t="s">
        <v>76</v>
      </c>
      <c r="AY160" s="230" t="s">
        <v>154</v>
      </c>
    </row>
    <row r="161" s="13" customFormat="1">
      <c r="A161" s="13"/>
      <c r="B161" s="219"/>
      <c r="C161" s="220"/>
      <c r="D161" s="221" t="s">
        <v>175</v>
      </c>
      <c r="E161" s="222" t="s">
        <v>19</v>
      </c>
      <c r="F161" s="223" t="s">
        <v>282</v>
      </c>
      <c r="G161" s="220"/>
      <c r="H161" s="224">
        <v>11.08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0" t="s">
        <v>175</v>
      </c>
      <c r="AU161" s="230" t="s">
        <v>86</v>
      </c>
      <c r="AV161" s="13" t="s">
        <v>86</v>
      </c>
      <c r="AW161" s="13" t="s">
        <v>35</v>
      </c>
      <c r="AX161" s="13" t="s">
        <v>76</v>
      </c>
      <c r="AY161" s="230" t="s">
        <v>154</v>
      </c>
    </row>
    <row r="162" s="15" customFormat="1">
      <c r="A162" s="15"/>
      <c r="B162" s="241"/>
      <c r="C162" s="242"/>
      <c r="D162" s="221" t="s">
        <v>175</v>
      </c>
      <c r="E162" s="243" t="s">
        <v>19</v>
      </c>
      <c r="F162" s="244" t="s">
        <v>202</v>
      </c>
      <c r="G162" s="242"/>
      <c r="H162" s="245">
        <v>121.875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1" t="s">
        <v>175</v>
      </c>
      <c r="AU162" s="251" t="s">
        <v>86</v>
      </c>
      <c r="AV162" s="15" t="s">
        <v>161</v>
      </c>
      <c r="AW162" s="15" t="s">
        <v>35</v>
      </c>
      <c r="AX162" s="15" t="s">
        <v>84</v>
      </c>
      <c r="AY162" s="251" t="s">
        <v>154</v>
      </c>
    </row>
    <row r="163" s="2" customFormat="1" ht="19.8" customHeight="1">
      <c r="A163" s="40"/>
      <c r="B163" s="41"/>
      <c r="C163" s="206" t="s">
        <v>283</v>
      </c>
      <c r="D163" s="206" t="s">
        <v>156</v>
      </c>
      <c r="E163" s="207" t="s">
        <v>284</v>
      </c>
      <c r="F163" s="208" t="s">
        <v>285</v>
      </c>
      <c r="G163" s="209" t="s">
        <v>169</v>
      </c>
      <c r="H163" s="210">
        <v>197.72999999999999</v>
      </c>
      <c r="I163" s="211"/>
      <c r="J163" s="212">
        <f>ROUND(I163*H163,2)</f>
        <v>0</v>
      </c>
      <c r="K163" s="208" t="s">
        <v>160</v>
      </c>
      <c r="L163" s="46"/>
      <c r="M163" s="213" t="s">
        <v>19</v>
      </c>
      <c r="N163" s="214" t="s">
        <v>47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161</v>
      </c>
      <c r="AT163" s="217" t="s">
        <v>156</v>
      </c>
      <c r="AU163" s="217" t="s">
        <v>86</v>
      </c>
      <c r="AY163" s="19" t="s">
        <v>154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84</v>
      </c>
      <c r="BK163" s="218">
        <f>ROUND(I163*H163,2)</f>
        <v>0</v>
      </c>
      <c r="BL163" s="19" t="s">
        <v>161</v>
      </c>
      <c r="BM163" s="217" t="s">
        <v>286</v>
      </c>
    </row>
    <row r="164" s="13" customFormat="1">
      <c r="A164" s="13"/>
      <c r="B164" s="219"/>
      <c r="C164" s="220"/>
      <c r="D164" s="221" t="s">
        <v>175</v>
      </c>
      <c r="E164" s="222" t="s">
        <v>19</v>
      </c>
      <c r="F164" s="223" t="s">
        <v>287</v>
      </c>
      <c r="G164" s="220"/>
      <c r="H164" s="224">
        <v>197.72999999999999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0" t="s">
        <v>175</v>
      </c>
      <c r="AU164" s="230" t="s">
        <v>86</v>
      </c>
      <c r="AV164" s="13" t="s">
        <v>86</v>
      </c>
      <c r="AW164" s="13" t="s">
        <v>35</v>
      </c>
      <c r="AX164" s="13" t="s">
        <v>84</v>
      </c>
      <c r="AY164" s="230" t="s">
        <v>154</v>
      </c>
    </row>
    <row r="165" s="12" customFormat="1" ht="22.8" customHeight="1">
      <c r="A165" s="12"/>
      <c r="B165" s="190"/>
      <c r="C165" s="191"/>
      <c r="D165" s="192" t="s">
        <v>75</v>
      </c>
      <c r="E165" s="204" t="s">
        <v>86</v>
      </c>
      <c r="F165" s="204" t="s">
        <v>288</v>
      </c>
      <c r="G165" s="191"/>
      <c r="H165" s="191"/>
      <c r="I165" s="194"/>
      <c r="J165" s="205">
        <f>BK165</f>
        <v>0</v>
      </c>
      <c r="K165" s="191"/>
      <c r="L165" s="196"/>
      <c r="M165" s="197"/>
      <c r="N165" s="198"/>
      <c r="O165" s="198"/>
      <c r="P165" s="199">
        <f>SUM(P166:P249)</f>
        <v>0</v>
      </c>
      <c r="Q165" s="198"/>
      <c r="R165" s="199">
        <f>SUM(R166:R249)</f>
        <v>378.07280731000003</v>
      </c>
      <c r="S165" s="198"/>
      <c r="T165" s="200">
        <f>SUM(T166:T249)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1" t="s">
        <v>84</v>
      </c>
      <c r="AT165" s="202" t="s">
        <v>75</v>
      </c>
      <c r="AU165" s="202" t="s">
        <v>84</v>
      </c>
      <c r="AY165" s="201" t="s">
        <v>154</v>
      </c>
      <c r="BK165" s="203">
        <f>SUM(BK166:BK249)</f>
        <v>0</v>
      </c>
    </row>
    <row r="166" s="2" customFormat="1" ht="14.4" customHeight="1">
      <c r="A166" s="40"/>
      <c r="B166" s="41"/>
      <c r="C166" s="206" t="s">
        <v>289</v>
      </c>
      <c r="D166" s="206" t="s">
        <v>156</v>
      </c>
      <c r="E166" s="207" t="s">
        <v>290</v>
      </c>
      <c r="F166" s="208" t="s">
        <v>291</v>
      </c>
      <c r="G166" s="209" t="s">
        <v>292</v>
      </c>
      <c r="H166" s="210">
        <v>37</v>
      </c>
      <c r="I166" s="211"/>
      <c r="J166" s="212">
        <f>ROUND(I166*H166,2)</f>
        <v>0</v>
      </c>
      <c r="K166" s="208" t="s">
        <v>160</v>
      </c>
      <c r="L166" s="46"/>
      <c r="M166" s="213" t="s">
        <v>19</v>
      </c>
      <c r="N166" s="214" t="s">
        <v>47</v>
      </c>
      <c r="O166" s="86"/>
      <c r="P166" s="215">
        <f>O166*H166</f>
        <v>0</v>
      </c>
      <c r="Q166" s="215">
        <v>0.00022000000000000001</v>
      </c>
      <c r="R166" s="215">
        <f>Q166*H166</f>
        <v>0.0081399999999999997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161</v>
      </c>
      <c r="AT166" s="217" t="s">
        <v>156</v>
      </c>
      <c r="AU166" s="217" t="s">
        <v>86</v>
      </c>
      <c r="AY166" s="19" t="s">
        <v>154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84</v>
      </c>
      <c r="BK166" s="218">
        <f>ROUND(I166*H166,2)</f>
        <v>0</v>
      </c>
      <c r="BL166" s="19" t="s">
        <v>161</v>
      </c>
      <c r="BM166" s="217" t="s">
        <v>293</v>
      </c>
    </row>
    <row r="167" s="14" customFormat="1">
      <c r="A167" s="14"/>
      <c r="B167" s="231"/>
      <c r="C167" s="232"/>
      <c r="D167" s="221" t="s">
        <v>175</v>
      </c>
      <c r="E167" s="233" t="s">
        <v>19</v>
      </c>
      <c r="F167" s="234" t="s">
        <v>294</v>
      </c>
      <c r="G167" s="232"/>
      <c r="H167" s="233" t="s">
        <v>19</v>
      </c>
      <c r="I167" s="235"/>
      <c r="J167" s="232"/>
      <c r="K167" s="232"/>
      <c r="L167" s="236"/>
      <c r="M167" s="237"/>
      <c r="N167" s="238"/>
      <c r="O167" s="238"/>
      <c r="P167" s="238"/>
      <c r="Q167" s="238"/>
      <c r="R167" s="238"/>
      <c r="S167" s="238"/>
      <c r="T167" s="23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0" t="s">
        <v>175</v>
      </c>
      <c r="AU167" s="240" t="s">
        <v>86</v>
      </c>
      <c r="AV167" s="14" t="s">
        <v>84</v>
      </c>
      <c r="AW167" s="14" t="s">
        <v>35</v>
      </c>
      <c r="AX167" s="14" t="s">
        <v>76</v>
      </c>
      <c r="AY167" s="240" t="s">
        <v>154</v>
      </c>
    </row>
    <row r="168" s="13" customFormat="1">
      <c r="A168" s="13"/>
      <c r="B168" s="219"/>
      <c r="C168" s="220"/>
      <c r="D168" s="221" t="s">
        <v>175</v>
      </c>
      <c r="E168" s="222" t="s">
        <v>19</v>
      </c>
      <c r="F168" s="223" t="s">
        <v>295</v>
      </c>
      <c r="G168" s="220"/>
      <c r="H168" s="224">
        <v>37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0" t="s">
        <v>175</v>
      </c>
      <c r="AU168" s="230" t="s">
        <v>86</v>
      </c>
      <c r="AV168" s="13" t="s">
        <v>86</v>
      </c>
      <c r="AW168" s="13" t="s">
        <v>35</v>
      </c>
      <c r="AX168" s="13" t="s">
        <v>84</v>
      </c>
      <c r="AY168" s="230" t="s">
        <v>154</v>
      </c>
    </row>
    <row r="169" s="2" customFormat="1" ht="14.4" customHeight="1">
      <c r="A169" s="40"/>
      <c r="B169" s="41"/>
      <c r="C169" s="206" t="s">
        <v>296</v>
      </c>
      <c r="D169" s="206" t="s">
        <v>156</v>
      </c>
      <c r="E169" s="207" t="s">
        <v>297</v>
      </c>
      <c r="F169" s="208" t="s">
        <v>298</v>
      </c>
      <c r="G169" s="209" t="s">
        <v>292</v>
      </c>
      <c r="H169" s="210">
        <v>43.18</v>
      </c>
      <c r="I169" s="211"/>
      <c r="J169" s="212">
        <f>ROUND(I169*H169,2)</f>
        <v>0</v>
      </c>
      <c r="K169" s="208" t="s">
        <v>160</v>
      </c>
      <c r="L169" s="46"/>
      <c r="M169" s="213" t="s">
        <v>19</v>
      </c>
      <c r="N169" s="214" t="s">
        <v>47</v>
      </c>
      <c r="O169" s="86"/>
      <c r="P169" s="215">
        <f>O169*H169</f>
        <v>0</v>
      </c>
      <c r="Q169" s="215">
        <v>0.00048999999999999998</v>
      </c>
      <c r="R169" s="215">
        <f>Q169*H169</f>
        <v>0.021158199999999999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161</v>
      </c>
      <c r="AT169" s="217" t="s">
        <v>156</v>
      </c>
      <c r="AU169" s="217" t="s">
        <v>86</v>
      </c>
      <c r="AY169" s="19" t="s">
        <v>154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84</v>
      </c>
      <c r="BK169" s="218">
        <f>ROUND(I169*H169,2)</f>
        <v>0</v>
      </c>
      <c r="BL169" s="19" t="s">
        <v>161</v>
      </c>
      <c r="BM169" s="217" t="s">
        <v>299</v>
      </c>
    </row>
    <row r="170" s="14" customFormat="1">
      <c r="A170" s="14"/>
      <c r="B170" s="231"/>
      <c r="C170" s="232"/>
      <c r="D170" s="221" t="s">
        <v>175</v>
      </c>
      <c r="E170" s="233" t="s">
        <v>19</v>
      </c>
      <c r="F170" s="234" t="s">
        <v>294</v>
      </c>
      <c r="G170" s="232"/>
      <c r="H170" s="233" t="s">
        <v>19</v>
      </c>
      <c r="I170" s="235"/>
      <c r="J170" s="232"/>
      <c r="K170" s="232"/>
      <c r="L170" s="236"/>
      <c r="M170" s="237"/>
      <c r="N170" s="238"/>
      <c r="O170" s="238"/>
      <c r="P170" s="238"/>
      <c r="Q170" s="238"/>
      <c r="R170" s="238"/>
      <c r="S170" s="238"/>
      <c r="T170" s="23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0" t="s">
        <v>175</v>
      </c>
      <c r="AU170" s="240" t="s">
        <v>86</v>
      </c>
      <c r="AV170" s="14" t="s">
        <v>84</v>
      </c>
      <c r="AW170" s="14" t="s">
        <v>35</v>
      </c>
      <c r="AX170" s="14" t="s">
        <v>76</v>
      </c>
      <c r="AY170" s="240" t="s">
        <v>154</v>
      </c>
    </row>
    <row r="171" s="13" customFormat="1">
      <c r="A171" s="13"/>
      <c r="B171" s="219"/>
      <c r="C171" s="220"/>
      <c r="D171" s="221" t="s">
        <v>175</v>
      </c>
      <c r="E171" s="222" t="s">
        <v>19</v>
      </c>
      <c r="F171" s="223" t="s">
        <v>300</v>
      </c>
      <c r="G171" s="220"/>
      <c r="H171" s="224">
        <v>43.18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0" t="s">
        <v>175</v>
      </c>
      <c r="AU171" s="230" t="s">
        <v>86</v>
      </c>
      <c r="AV171" s="13" t="s">
        <v>86</v>
      </c>
      <c r="AW171" s="13" t="s">
        <v>35</v>
      </c>
      <c r="AX171" s="13" t="s">
        <v>84</v>
      </c>
      <c r="AY171" s="230" t="s">
        <v>154</v>
      </c>
    </row>
    <row r="172" s="2" customFormat="1" ht="14.4" customHeight="1">
      <c r="A172" s="40"/>
      <c r="B172" s="41"/>
      <c r="C172" s="206" t="s">
        <v>301</v>
      </c>
      <c r="D172" s="206" t="s">
        <v>156</v>
      </c>
      <c r="E172" s="207" t="s">
        <v>302</v>
      </c>
      <c r="F172" s="208" t="s">
        <v>303</v>
      </c>
      <c r="G172" s="209" t="s">
        <v>189</v>
      </c>
      <c r="H172" s="210">
        <v>54.134999999999998</v>
      </c>
      <c r="I172" s="211"/>
      <c r="J172" s="212">
        <f>ROUND(I172*H172,2)</f>
        <v>0</v>
      </c>
      <c r="K172" s="208" t="s">
        <v>160</v>
      </c>
      <c r="L172" s="46"/>
      <c r="M172" s="213" t="s">
        <v>19</v>
      </c>
      <c r="N172" s="214" t="s">
        <v>47</v>
      </c>
      <c r="O172" s="86"/>
      <c r="P172" s="215">
        <f>O172*H172</f>
        <v>0</v>
      </c>
      <c r="Q172" s="215">
        <v>1.98</v>
      </c>
      <c r="R172" s="215">
        <f>Q172*H172</f>
        <v>107.18729999999999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161</v>
      </c>
      <c r="AT172" s="217" t="s">
        <v>156</v>
      </c>
      <c r="AU172" s="217" t="s">
        <v>86</v>
      </c>
      <c r="AY172" s="19" t="s">
        <v>154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84</v>
      </c>
      <c r="BK172" s="218">
        <f>ROUND(I172*H172,2)</f>
        <v>0</v>
      </c>
      <c r="BL172" s="19" t="s">
        <v>161</v>
      </c>
      <c r="BM172" s="217" t="s">
        <v>304</v>
      </c>
    </row>
    <row r="173" s="14" customFormat="1">
      <c r="A173" s="14"/>
      <c r="B173" s="231"/>
      <c r="C173" s="232"/>
      <c r="D173" s="221" t="s">
        <v>175</v>
      </c>
      <c r="E173" s="233" t="s">
        <v>19</v>
      </c>
      <c r="F173" s="234" t="s">
        <v>197</v>
      </c>
      <c r="G173" s="232"/>
      <c r="H173" s="233" t="s">
        <v>19</v>
      </c>
      <c r="I173" s="235"/>
      <c r="J173" s="232"/>
      <c r="K173" s="232"/>
      <c r="L173" s="236"/>
      <c r="M173" s="237"/>
      <c r="N173" s="238"/>
      <c r="O173" s="238"/>
      <c r="P173" s="238"/>
      <c r="Q173" s="238"/>
      <c r="R173" s="238"/>
      <c r="S173" s="238"/>
      <c r="T173" s="23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0" t="s">
        <v>175</v>
      </c>
      <c r="AU173" s="240" t="s">
        <v>86</v>
      </c>
      <c r="AV173" s="14" t="s">
        <v>84</v>
      </c>
      <c r="AW173" s="14" t="s">
        <v>35</v>
      </c>
      <c r="AX173" s="14" t="s">
        <v>76</v>
      </c>
      <c r="AY173" s="240" t="s">
        <v>154</v>
      </c>
    </row>
    <row r="174" s="13" customFormat="1">
      <c r="A174" s="13"/>
      <c r="B174" s="219"/>
      <c r="C174" s="220"/>
      <c r="D174" s="221" t="s">
        <v>175</v>
      </c>
      <c r="E174" s="222" t="s">
        <v>19</v>
      </c>
      <c r="F174" s="223" t="s">
        <v>305</v>
      </c>
      <c r="G174" s="220"/>
      <c r="H174" s="224">
        <v>27.187000000000001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175</v>
      </c>
      <c r="AU174" s="230" t="s">
        <v>86</v>
      </c>
      <c r="AV174" s="13" t="s">
        <v>86</v>
      </c>
      <c r="AW174" s="13" t="s">
        <v>35</v>
      </c>
      <c r="AX174" s="13" t="s">
        <v>76</v>
      </c>
      <c r="AY174" s="230" t="s">
        <v>154</v>
      </c>
    </row>
    <row r="175" s="13" customFormat="1">
      <c r="A175" s="13"/>
      <c r="B175" s="219"/>
      <c r="C175" s="220"/>
      <c r="D175" s="221" t="s">
        <v>175</v>
      </c>
      <c r="E175" s="222" t="s">
        <v>19</v>
      </c>
      <c r="F175" s="223" t="s">
        <v>306</v>
      </c>
      <c r="G175" s="220"/>
      <c r="H175" s="224">
        <v>13.872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0" t="s">
        <v>175</v>
      </c>
      <c r="AU175" s="230" t="s">
        <v>86</v>
      </c>
      <c r="AV175" s="13" t="s">
        <v>86</v>
      </c>
      <c r="AW175" s="13" t="s">
        <v>35</v>
      </c>
      <c r="AX175" s="13" t="s">
        <v>76</v>
      </c>
      <c r="AY175" s="230" t="s">
        <v>154</v>
      </c>
    </row>
    <row r="176" s="13" customFormat="1">
      <c r="A176" s="13"/>
      <c r="B176" s="219"/>
      <c r="C176" s="220"/>
      <c r="D176" s="221" t="s">
        <v>175</v>
      </c>
      <c r="E176" s="222" t="s">
        <v>19</v>
      </c>
      <c r="F176" s="223" t="s">
        <v>307</v>
      </c>
      <c r="G176" s="220"/>
      <c r="H176" s="224">
        <v>8.1549999999999994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0" t="s">
        <v>175</v>
      </c>
      <c r="AU176" s="230" t="s">
        <v>86</v>
      </c>
      <c r="AV176" s="13" t="s">
        <v>86</v>
      </c>
      <c r="AW176" s="13" t="s">
        <v>35</v>
      </c>
      <c r="AX176" s="13" t="s">
        <v>76</v>
      </c>
      <c r="AY176" s="230" t="s">
        <v>154</v>
      </c>
    </row>
    <row r="177" s="13" customFormat="1">
      <c r="A177" s="13"/>
      <c r="B177" s="219"/>
      <c r="C177" s="220"/>
      <c r="D177" s="221" t="s">
        <v>175</v>
      </c>
      <c r="E177" s="222" t="s">
        <v>19</v>
      </c>
      <c r="F177" s="223" t="s">
        <v>308</v>
      </c>
      <c r="G177" s="220"/>
      <c r="H177" s="224">
        <v>4.9210000000000003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0" t="s">
        <v>175</v>
      </c>
      <c r="AU177" s="230" t="s">
        <v>86</v>
      </c>
      <c r="AV177" s="13" t="s">
        <v>86</v>
      </c>
      <c r="AW177" s="13" t="s">
        <v>35</v>
      </c>
      <c r="AX177" s="13" t="s">
        <v>76</v>
      </c>
      <c r="AY177" s="230" t="s">
        <v>154</v>
      </c>
    </row>
    <row r="178" s="15" customFormat="1">
      <c r="A178" s="15"/>
      <c r="B178" s="241"/>
      <c r="C178" s="242"/>
      <c r="D178" s="221" t="s">
        <v>175</v>
      </c>
      <c r="E178" s="243" t="s">
        <v>19</v>
      </c>
      <c r="F178" s="244" t="s">
        <v>202</v>
      </c>
      <c r="G178" s="242"/>
      <c r="H178" s="245">
        <v>54.134999999999998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1" t="s">
        <v>175</v>
      </c>
      <c r="AU178" s="251" t="s">
        <v>86</v>
      </c>
      <c r="AV178" s="15" t="s">
        <v>161</v>
      </c>
      <c r="AW178" s="15" t="s">
        <v>35</v>
      </c>
      <c r="AX178" s="15" t="s">
        <v>84</v>
      </c>
      <c r="AY178" s="251" t="s">
        <v>154</v>
      </c>
    </row>
    <row r="179" s="2" customFormat="1" ht="19.8" customHeight="1">
      <c r="A179" s="40"/>
      <c r="B179" s="41"/>
      <c r="C179" s="206" t="s">
        <v>309</v>
      </c>
      <c r="D179" s="206" t="s">
        <v>156</v>
      </c>
      <c r="E179" s="207" t="s">
        <v>310</v>
      </c>
      <c r="F179" s="208" t="s">
        <v>311</v>
      </c>
      <c r="G179" s="209" t="s">
        <v>189</v>
      </c>
      <c r="H179" s="210">
        <v>41.152999999999999</v>
      </c>
      <c r="I179" s="211"/>
      <c r="J179" s="212">
        <f>ROUND(I179*H179,2)</f>
        <v>0</v>
      </c>
      <c r="K179" s="208" t="s">
        <v>160</v>
      </c>
      <c r="L179" s="46"/>
      <c r="M179" s="213" t="s">
        <v>19</v>
      </c>
      <c r="N179" s="214" t="s">
        <v>47</v>
      </c>
      <c r="O179" s="86"/>
      <c r="P179" s="215">
        <f>O179*H179</f>
        <v>0</v>
      </c>
      <c r="Q179" s="215">
        <v>2.45329</v>
      </c>
      <c r="R179" s="215">
        <f>Q179*H179</f>
        <v>100.96024337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161</v>
      </c>
      <c r="AT179" s="217" t="s">
        <v>156</v>
      </c>
      <c r="AU179" s="217" t="s">
        <v>86</v>
      </c>
      <c r="AY179" s="19" t="s">
        <v>154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84</v>
      </c>
      <c r="BK179" s="218">
        <f>ROUND(I179*H179,2)</f>
        <v>0</v>
      </c>
      <c r="BL179" s="19" t="s">
        <v>161</v>
      </c>
      <c r="BM179" s="217" t="s">
        <v>312</v>
      </c>
    </row>
    <row r="180" s="2" customFormat="1">
      <c r="A180" s="40"/>
      <c r="B180" s="41"/>
      <c r="C180" s="42"/>
      <c r="D180" s="221" t="s">
        <v>313</v>
      </c>
      <c r="E180" s="42"/>
      <c r="F180" s="252" t="s">
        <v>314</v>
      </c>
      <c r="G180" s="42"/>
      <c r="H180" s="42"/>
      <c r="I180" s="253"/>
      <c r="J180" s="42"/>
      <c r="K180" s="42"/>
      <c r="L180" s="46"/>
      <c r="M180" s="254"/>
      <c r="N180" s="255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313</v>
      </c>
      <c r="AU180" s="19" t="s">
        <v>86</v>
      </c>
    </row>
    <row r="181" s="14" customFormat="1">
      <c r="A181" s="14"/>
      <c r="B181" s="231"/>
      <c r="C181" s="232"/>
      <c r="D181" s="221" t="s">
        <v>175</v>
      </c>
      <c r="E181" s="233" t="s">
        <v>19</v>
      </c>
      <c r="F181" s="234" t="s">
        <v>197</v>
      </c>
      <c r="G181" s="232"/>
      <c r="H181" s="233" t="s">
        <v>19</v>
      </c>
      <c r="I181" s="235"/>
      <c r="J181" s="232"/>
      <c r="K181" s="232"/>
      <c r="L181" s="236"/>
      <c r="M181" s="237"/>
      <c r="N181" s="238"/>
      <c r="O181" s="238"/>
      <c r="P181" s="238"/>
      <c r="Q181" s="238"/>
      <c r="R181" s="238"/>
      <c r="S181" s="238"/>
      <c r="T181" s="23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0" t="s">
        <v>175</v>
      </c>
      <c r="AU181" s="240" t="s">
        <v>86</v>
      </c>
      <c r="AV181" s="14" t="s">
        <v>84</v>
      </c>
      <c r="AW181" s="14" t="s">
        <v>35</v>
      </c>
      <c r="AX181" s="14" t="s">
        <v>76</v>
      </c>
      <c r="AY181" s="240" t="s">
        <v>154</v>
      </c>
    </row>
    <row r="182" s="13" customFormat="1">
      <c r="A182" s="13"/>
      <c r="B182" s="219"/>
      <c r="C182" s="220"/>
      <c r="D182" s="221" t="s">
        <v>175</v>
      </c>
      <c r="E182" s="222" t="s">
        <v>19</v>
      </c>
      <c r="F182" s="223" t="s">
        <v>315</v>
      </c>
      <c r="G182" s="220"/>
      <c r="H182" s="224">
        <v>13.849</v>
      </c>
      <c r="I182" s="225"/>
      <c r="J182" s="220"/>
      <c r="K182" s="220"/>
      <c r="L182" s="226"/>
      <c r="M182" s="227"/>
      <c r="N182" s="228"/>
      <c r="O182" s="228"/>
      <c r="P182" s="228"/>
      <c r="Q182" s="228"/>
      <c r="R182" s="228"/>
      <c r="S182" s="228"/>
      <c r="T182" s="22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0" t="s">
        <v>175</v>
      </c>
      <c r="AU182" s="230" t="s">
        <v>86</v>
      </c>
      <c r="AV182" s="13" t="s">
        <v>86</v>
      </c>
      <c r="AW182" s="13" t="s">
        <v>35</v>
      </c>
      <c r="AX182" s="13" t="s">
        <v>76</v>
      </c>
      <c r="AY182" s="230" t="s">
        <v>154</v>
      </c>
    </row>
    <row r="183" s="13" customFormat="1">
      <c r="A183" s="13"/>
      <c r="B183" s="219"/>
      <c r="C183" s="220"/>
      <c r="D183" s="221" t="s">
        <v>175</v>
      </c>
      <c r="E183" s="222" t="s">
        <v>19</v>
      </c>
      <c r="F183" s="223" t="s">
        <v>316</v>
      </c>
      <c r="G183" s="220"/>
      <c r="H183" s="224">
        <v>9.452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0" t="s">
        <v>175</v>
      </c>
      <c r="AU183" s="230" t="s">
        <v>86</v>
      </c>
      <c r="AV183" s="13" t="s">
        <v>86</v>
      </c>
      <c r="AW183" s="13" t="s">
        <v>35</v>
      </c>
      <c r="AX183" s="13" t="s">
        <v>76</v>
      </c>
      <c r="AY183" s="230" t="s">
        <v>154</v>
      </c>
    </row>
    <row r="184" s="13" customFormat="1">
      <c r="A184" s="13"/>
      <c r="B184" s="219"/>
      <c r="C184" s="220"/>
      <c r="D184" s="221" t="s">
        <v>175</v>
      </c>
      <c r="E184" s="222" t="s">
        <v>19</v>
      </c>
      <c r="F184" s="223" t="s">
        <v>317</v>
      </c>
      <c r="G184" s="220"/>
      <c r="H184" s="224">
        <v>5.5910000000000002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0" t="s">
        <v>175</v>
      </c>
      <c r="AU184" s="230" t="s">
        <v>86</v>
      </c>
      <c r="AV184" s="13" t="s">
        <v>86</v>
      </c>
      <c r="AW184" s="13" t="s">
        <v>35</v>
      </c>
      <c r="AX184" s="13" t="s">
        <v>76</v>
      </c>
      <c r="AY184" s="230" t="s">
        <v>154</v>
      </c>
    </row>
    <row r="185" s="13" customFormat="1">
      <c r="A185" s="13"/>
      <c r="B185" s="219"/>
      <c r="C185" s="220"/>
      <c r="D185" s="221" t="s">
        <v>175</v>
      </c>
      <c r="E185" s="222" t="s">
        <v>19</v>
      </c>
      <c r="F185" s="223" t="s">
        <v>318</v>
      </c>
      <c r="G185" s="220"/>
      <c r="H185" s="224">
        <v>8.2119999999999997</v>
      </c>
      <c r="I185" s="225"/>
      <c r="J185" s="220"/>
      <c r="K185" s="220"/>
      <c r="L185" s="226"/>
      <c r="M185" s="227"/>
      <c r="N185" s="228"/>
      <c r="O185" s="228"/>
      <c r="P185" s="228"/>
      <c r="Q185" s="228"/>
      <c r="R185" s="228"/>
      <c r="S185" s="228"/>
      <c r="T185" s="22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0" t="s">
        <v>175</v>
      </c>
      <c r="AU185" s="230" t="s">
        <v>86</v>
      </c>
      <c r="AV185" s="13" t="s">
        <v>86</v>
      </c>
      <c r="AW185" s="13" t="s">
        <v>35</v>
      </c>
      <c r="AX185" s="13" t="s">
        <v>76</v>
      </c>
      <c r="AY185" s="230" t="s">
        <v>154</v>
      </c>
    </row>
    <row r="186" s="13" customFormat="1">
      <c r="A186" s="13"/>
      <c r="B186" s="219"/>
      <c r="C186" s="220"/>
      <c r="D186" s="221" t="s">
        <v>175</v>
      </c>
      <c r="E186" s="222" t="s">
        <v>19</v>
      </c>
      <c r="F186" s="223" t="s">
        <v>319</v>
      </c>
      <c r="G186" s="220"/>
      <c r="H186" s="224">
        <v>0.308</v>
      </c>
      <c r="I186" s="225"/>
      <c r="J186" s="220"/>
      <c r="K186" s="220"/>
      <c r="L186" s="226"/>
      <c r="M186" s="227"/>
      <c r="N186" s="228"/>
      <c r="O186" s="228"/>
      <c r="P186" s="228"/>
      <c r="Q186" s="228"/>
      <c r="R186" s="228"/>
      <c r="S186" s="228"/>
      <c r="T186" s="22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0" t="s">
        <v>175</v>
      </c>
      <c r="AU186" s="230" t="s">
        <v>86</v>
      </c>
      <c r="AV186" s="13" t="s">
        <v>86</v>
      </c>
      <c r="AW186" s="13" t="s">
        <v>35</v>
      </c>
      <c r="AX186" s="13" t="s">
        <v>76</v>
      </c>
      <c r="AY186" s="230" t="s">
        <v>154</v>
      </c>
    </row>
    <row r="187" s="13" customFormat="1">
      <c r="A187" s="13"/>
      <c r="B187" s="219"/>
      <c r="C187" s="220"/>
      <c r="D187" s="221" t="s">
        <v>175</v>
      </c>
      <c r="E187" s="222" t="s">
        <v>19</v>
      </c>
      <c r="F187" s="223" t="s">
        <v>320</v>
      </c>
      <c r="G187" s="220"/>
      <c r="H187" s="224">
        <v>3.7410000000000001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0" t="s">
        <v>175</v>
      </c>
      <c r="AU187" s="230" t="s">
        <v>86</v>
      </c>
      <c r="AV187" s="13" t="s">
        <v>86</v>
      </c>
      <c r="AW187" s="13" t="s">
        <v>35</v>
      </c>
      <c r="AX187" s="13" t="s">
        <v>76</v>
      </c>
      <c r="AY187" s="230" t="s">
        <v>154</v>
      </c>
    </row>
    <row r="188" s="15" customFormat="1">
      <c r="A188" s="15"/>
      <c r="B188" s="241"/>
      <c r="C188" s="242"/>
      <c r="D188" s="221" t="s">
        <v>175</v>
      </c>
      <c r="E188" s="243" t="s">
        <v>19</v>
      </c>
      <c r="F188" s="244" t="s">
        <v>202</v>
      </c>
      <c r="G188" s="242"/>
      <c r="H188" s="245">
        <v>41.152999999999999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1" t="s">
        <v>175</v>
      </c>
      <c r="AU188" s="251" t="s">
        <v>86</v>
      </c>
      <c r="AV188" s="15" t="s">
        <v>161</v>
      </c>
      <c r="AW188" s="15" t="s">
        <v>35</v>
      </c>
      <c r="AX188" s="15" t="s">
        <v>84</v>
      </c>
      <c r="AY188" s="251" t="s">
        <v>154</v>
      </c>
    </row>
    <row r="189" s="2" customFormat="1" ht="14.4" customHeight="1">
      <c r="A189" s="40"/>
      <c r="B189" s="41"/>
      <c r="C189" s="206" t="s">
        <v>321</v>
      </c>
      <c r="D189" s="206" t="s">
        <v>156</v>
      </c>
      <c r="E189" s="207" t="s">
        <v>322</v>
      </c>
      <c r="F189" s="208" t="s">
        <v>323</v>
      </c>
      <c r="G189" s="209" t="s">
        <v>169</v>
      </c>
      <c r="H189" s="210">
        <v>30.733000000000001</v>
      </c>
      <c r="I189" s="211"/>
      <c r="J189" s="212">
        <f>ROUND(I189*H189,2)</f>
        <v>0</v>
      </c>
      <c r="K189" s="208" t="s">
        <v>160</v>
      </c>
      <c r="L189" s="46"/>
      <c r="M189" s="213" t="s">
        <v>19</v>
      </c>
      <c r="N189" s="214" t="s">
        <v>47</v>
      </c>
      <c r="O189" s="86"/>
      <c r="P189" s="215">
        <f>O189*H189</f>
        <v>0</v>
      </c>
      <c r="Q189" s="215">
        <v>0.00247</v>
      </c>
      <c r="R189" s="215">
        <f>Q189*H189</f>
        <v>0.07591051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161</v>
      </c>
      <c r="AT189" s="217" t="s">
        <v>156</v>
      </c>
      <c r="AU189" s="217" t="s">
        <v>86</v>
      </c>
      <c r="AY189" s="19" t="s">
        <v>154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84</v>
      </c>
      <c r="BK189" s="218">
        <f>ROUND(I189*H189,2)</f>
        <v>0</v>
      </c>
      <c r="BL189" s="19" t="s">
        <v>161</v>
      </c>
      <c r="BM189" s="217" t="s">
        <v>324</v>
      </c>
    </row>
    <row r="190" s="14" customFormat="1">
      <c r="A190" s="14"/>
      <c r="B190" s="231"/>
      <c r="C190" s="232"/>
      <c r="D190" s="221" t="s">
        <v>175</v>
      </c>
      <c r="E190" s="233" t="s">
        <v>19</v>
      </c>
      <c r="F190" s="234" t="s">
        <v>197</v>
      </c>
      <c r="G190" s="232"/>
      <c r="H190" s="233" t="s">
        <v>19</v>
      </c>
      <c r="I190" s="235"/>
      <c r="J190" s="232"/>
      <c r="K190" s="232"/>
      <c r="L190" s="236"/>
      <c r="M190" s="237"/>
      <c r="N190" s="238"/>
      <c r="O190" s="238"/>
      <c r="P190" s="238"/>
      <c r="Q190" s="238"/>
      <c r="R190" s="238"/>
      <c r="S190" s="238"/>
      <c r="T190" s="23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0" t="s">
        <v>175</v>
      </c>
      <c r="AU190" s="240" t="s">
        <v>86</v>
      </c>
      <c r="AV190" s="14" t="s">
        <v>84</v>
      </c>
      <c r="AW190" s="14" t="s">
        <v>35</v>
      </c>
      <c r="AX190" s="14" t="s">
        <v>76</v>
      </c>
      <c r="AY190" s="240" t="s">
        <v>154</v>
      </c>
    </row>
    <row r="191" s="13" customFormat="1">
      <c r="A191" s="13"/>
      <c r="B191" s="219"/>
      <c r="C191" s="220"/>
      <c r="D191" s="221" t="s">
        <v>175</v>
      </c>
      <c r="E191" s="222" t="s">
        <v>19</v>
      </c>
      <c r="F191" s="223" t="s">
        <v>325</v>
      </c>
      <c r="G191" s="220"/>
      <c r="H191" s="224">
        <v>14.172000000000001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0" t="s">
        <v>175</v>
      </c>
      <c r="AU191" s="230" t="s">
        <v>86</v>
      </c>
      <c r="AV191" s="13" t="s">
        <v>86</v>
      </c>
      <c r="AW191" s="13" t="s">
        <v>35</v>
      </c>
      <c r="AX191" s="13" t="s">
        <v>76</v>
      </c>
      <c r="AY191" s="230" t="s">
        <v>154</v>
      </c>
    </row>
    <row r="192" s="13" customFormat="1">
      <c r="A192" s="13"/>
      <c r="B192" s="219"/>
      <c r="C192" s="220"/>
      <c r="D192" s="221" t="s">
        <v>175</v>
      </c>
      <c r="E192" s="222" t="s">
        <v>19</v>
      </c>
      <c r="F192" s="223" t="s">
        <v>326</v>
      </c>
      <c r="G192" s="220"/>
      <c r="H192" s="224">
        <v>4.8319999999999999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0" t="s">
        <v>175</v>
      </c>
      <c r="AU192" s="230" t="s">
        <v>86</v>
      </c>
      <c r="AV192" s="13" t="s">
        <v>86</v>
      </c>
      <c r="AW192" s="13" t="s">
        <v>35</v>
      </c>
      <c r="AX192" s="13" t="s">
        <v>76</v>
      </c>
      <c r="AY192" s="230" t="s">
        <v>154</v>
      </c>
    </row>
    <row r="193" s="13" customFormat="1">
      <c r="A193" s="13"/>
      <c r="B193" s="219"/>
      <c r="C193" s="220"/>
      <c r="D193" s="221" t="s">
        <v>175</v>
      </c>
      <c r="E193" s="222" t="s">
        <v>19</v>
      </c>
      <c r="F193" s="223" t="s">
        <v>327</v>
      </c>
      <c r="G193" s="220"/>
      <c r="H193" s="224">
        <v>5.4720000000000004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0" t="s">
        <v>175</v>
      </c>
      <c r="AU193" s="230" t="s">
        <v>86</v>
      </c>
      <c r="AV193" s="13" t="s">
        <v>86</v>
      </c>
      <c r="AW193" s="13" t="s">
        <v>35</v>
      </c>
      <c r="AX193" s="13" t="s">
        <v>76</v>
      </c>
      <c r="AY193" s="230" t="s">
        <v>154</v>
      </c>
    </row>
    <row r="194" s="13" customFormat="1">
      <c r="A194" s="13"/>
      <c r="B194" s="219"/>
      <c r="C194" s="220"/>
      <c r="D194" s="221" t="s">
        <v>175</v>
      </c>
      <c r="E194" s="222" t="s">
        <v>19</v>
      </c>
      <c r="F194" s="223" t="s">
        <v>328</v>
      </c>
      <c r="G194" s="220"/>
      <c r="H194" s="224">
        <v>4.4969999999999999</v>
      </c>
      <c r="I194" s="225"/>
      <c r="J194" s="220"/>
      <c r="K194" s="220"/>
      <c r="L194" s="226"/>
      <c r="M194" s="227"/>
      <c r="N194" s="228"/>
      <c r="O194" s="228"/>
      <c r="P194" s="228"/>
      <c r="Q194" s="228"/>
      <c r="R194" s="228"/>
      <c r="S194" s="228"/>
      <c r="T194" s="22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0" t="s">
        <v>175</v>
      </c>
      <c r="AU194" s="230" t="s">
        <v>86</v>
      </c>
      <c r="AV194" s="13" t="s">
        <v>86</v>
      </c>
      <c r="AW194" s="13" t="s">
        <v>35</v>
      </c>
      <c r="AX194" s="13" t="s">
        <v>76</v>
      </c>
      <c r="AY194" s="230" t="s">
        <v>154</v>
      </c>
    </row>
    <row r="195" s="13" customFormat="1">
      <c r="A195" s="13"/>
      <c r="B195" s="219"/>
      <c r="C195" s="220"/>
      <c r="D195" s="221" t="s">
        <v>175</v>
      </c>
      <c r="E195" s="222" t="s">
        <v>19</v>
      </c>
      <c r="F195" s="223" t="s">
        <v>329</v>
      </c>
      <c r="G195" s="220"/>
      <c r="H195" s="224">
        <v>1.76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0" t="s">
        <v>175</v>
      </c>
      <c r="AU195" s="230" t="s">
        <v>86</v>
      </c>
      <c r="AV195" s="13" t="s">
        <v>86</v>
      </c>
      <c r="AW195" s="13" t="s">
        <v>35</v>
      </c>
      <c r="AX195" s="13" t="s">
        <v>76</v>
      </c>
      <c r="AY195" s="230" t="s">
        <v>154</v>
      </c>
    </row>
    <row r="196" s="15" customFormat="1">
      <c r="A196" s="15"/>
      <c r="B196" s="241"/>
      <c r="C196" s="242"/>
      <c r="D196" s="221" t="s">
        <v>175</v>
      </c>
      <c r="E196" s="243" t="s">
        <v>19</v>
      </c>
      <c r="F196" s="244" t="s">
        <v>202</v>
      </c>
      <c r="G196" s="242"/>
      <c r="H196" s="245">
        <v>30.733000000000004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1" t="s">
        <v>175</v>
      </c>
      <c r="AU196" s="251" t="s">
        <v>86</v>
      </c>
      <c r="AV196" s="15" t="s">
        <v>161</v>
      </c>
      <c r="AW196" s="15" t="s">
        <v>35</v>
      </c>
      <c r="AX196" s="15" t="s">
        <v>84</v>
      </c>
      <c r="AY196" s="251" t="s">
        <v>154</v>
      </c>
    </row>
    <row r="197" s="2" customFormat="1" ht="14.4" customHeight="1">
      <c r="A197" s="40"/>
      <c r="B197" s="41"/>
      <c r="C197" s="206" t="s">
        <v>330</v>
      </c>
      <c r="D197" s="206" t="s">
        <v>156</v>
      </c>
      <c r="E197" s="207" t="s">
        <v>331</v>
      </c>
      <c r="F197" s="208" t="s">
        <v>332</v>
      </c>
      <c r="G197" s="209" t="s">
        <v>169</v>
      </c>
      <c r="H197" s="210">
        <v>30.733000000000001</v>
      </c>
      <c r="I197" s="211"/>
      <c r="J197" s="212">
        <f>ROUND(I197*H197,2)</f>
        <v>0</v>
      </c>
      <c r="K197" s="208" t="s">
        <v>160</v>
      </c>
      <c r="L197" s="46"/>
      <c r="M197" s="213" t="s">
        <v>19</v>
      </c>
      <c r="N197" s="214" t="s">
        <v>47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161</v>
      </c>
      <c r="AT197" s="217" t="s">
        <v>156</v>
      </c>
      <c r="AU197" s="217" t="s">
        <v>86</v>
      </c>
      <c r="AY197" s="19" t="s">
        <v>154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84</v>
      </c>
      <c r="BK197" s="218">
        <f>ROUND(I197*H197,2)</f>
        <v>0</v>
      </c>
      <c r="BL197" s="19" t="s">
        <v>161</v>
      </c>
      <c r="BM197" s="217" t="s">
        <v>333</v>
      </c>
    </row>
    <row r="198" s="2" customFormat="1" ht="14.4" customHeight="1">
      <c r="A198" s="40"/>
      <c r="B198" s="41"/>
      <c r="C198" s="206" t="s">
        <v>334</v>
      </c>
      <c r="D198" s="206" t="s">
        <v>156</v>
      </c>
      <c r="E198" s="207" t="s">
        <v>335</v>
      </c>
      <c r="F198" s="208" t="s">
        <v>336</v>
      </c>
      <c r="G198" s="209" t="s">
        <v>266</v>
      </c>
      <c r="H198" s="210">
        <v>1.75</v>
      </c>
      <c r="I198" s="211"/>
      <c r="J198" s="212">
        <f>ROUND(I198*H198,2)</f>
        <v>0</v>
      </c>
      <c r="K198" s="208" t="s">
        <v>160</v>
      </c>
      <c r="L198" s="46"/>
      <c r="M198" s="213" t="s">
        <v>19</v>
      </c>
      <c r="N198" s="214" t="s">
        <v>47</v>
      </c>
      <c r="O198" s="86"/>
      <c r="P198" s="215">
        <f>O198*H198</f>
        <v>0</v>
      </c>
      <c r="Q198" s="215">
        <v>1.0606199999999999</v>
      </c>
      <c r="R198" s="215">
        <f>Q198*H198</f>
        <v>1.8560849999999998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161</v>
      </c>
      <c r="AT198" s="217" t="s">
        <v>156</v>
      </c>
      <c r="AU198" s="217" t="s">
        <v>86</v>
      </c>
      <c r="AY198" s="19" t="s">
        <v>154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84</v>
      </c>
      <c r="BK198" s="218">
        <f>ROUND(I198*H198,2)</f>
        <v>0</v>
      </c>
      <c r="BL198" s="19" t="s">
        <v>161</v>
      </c>
      <c r="BM198" s="217" t="s">
        <v>337</v>
      </c>
    </row>
    <row r="199" s="13" customFormat="1">
      <c r="A199" s="13"/>
      <c r="B199" s="219"/>
      <c r="C199" s="220"/>
      <c r="D199" s="221" t="s">
        <v>175</v>
      </c>
      <c r="E199" s="222" t="s">
        <v>19</v>
      </c>
      <c r="F199" s="223" t="s">
        <v>338</v>
      </c>
      <c r="G199" s="220"/>
      <c r="H199" s="224">
        <v>1.522</v>
      </c>
      <c r="I199" s="225"/>
      <c r="J199" s="220"/>
      <c r="K199" s="220"/>
      <c r="L199" s="226"/>
      <c r="M199" s="227"/>
      <c r="N199" s="228"/>
      <c r="O199" s="228"/>
      <c r="P199" s="228"/>
      <c r="Q199" s="228"/>
      <c r="R199" s="228"/>
      <c r="S199" s="228"/>
      <c r="T199" s="22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0" t="s">
        <v>175</v>
      </c>
      <c r="AU199" s="230" t="s">
        <v>86</v>
      </c>
      <c r="AV199" s="13" t="s">
        <v>86</v>
      </c>
      <c r="AW199" s="13" t="s">
        <v>35</v>
      </c>
      <c r="AX199" s="13" t="s">
        <v>84</v>
      </c>
      <c r="AY199" s="230" t="s">
        <v>154</v>
      </c>
    </row>
    <row r="200" s="13" customFormat="1">
      <c r="A200" s="13"/>
      <c r="B200" s="219"/>
      <c r="C200" s="220"/>
      <c r="D200" s="221" t="s">
        <v>175</v>
      </c>
      <c r="E200" s="220"/>
      <c r="F200" s="223" t="s">
        <v>339</v>
      </c>
      <c r="G200" s="220"/>
      <c r="H200" s="224">
        <v>1.75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0" t="s">
        <v>175</v>
      </c>
      <c r="AU200" s="230" t="s">
        <v>86</v>
      </c>
      <c r="AV200" s="13" t="s">
        <v>86</v>
      </c>
      <c r="AW200" s="13" t="s">
        <v>4</v>
      </c>
      <c r="AX200" s="13" t="s">
        <v>84</v>
      </c>
      <c r="AY200" s="230" t="s">
        <v>154</v>
      </c>
    </row>
    <row r="201" s="2" customFormat="1" ht="19.8" customHeight="1">
      <c r="A201" s="40"/>
      <c r="B201" s="41"/>
      <c r="C201" s="206" t="s">
        <v>340</v>
      </c>
      <c r="D201" s="206" t="s">
        <v>156</v>
      </c>
      <c r="E201" s="207" t="s">
        <v>341</v>
      </c>
      <c r="F201" s="208" t="s">
        <v>342</v>
      </c>
      <c r="G201" s="209" t="s">
        <v>189</v>
      </c>
      <c r="H201" s="210">
        <v>36.908000000000001</v>
      </c>
      <c r="I201" s="211"/>
      <c r="J201" s="212">
        <f>ROUND(I201*H201,2)</f>
        <v>0</v>
      </c>
      <c r="K201" s="208" t="s">
        <v>160</v>
      </c>
      <c r="L201" s="46"/>
      <c r="M201" s="213" t="s">
        <v>19</v>
      </c>
      <c r="N201" s="214" t="s">
        <v>47</v>
      </c>
      <c r="O201" s="86"/>
      <c r="P201" s="215">
        <f>O201*H201</f>
        <v>0</v>
      </c>
      <c r="Q201" s="215">
        <v>2.45329</v>
      </c>
      <c r="R201" s="215">
        <f>Q201*H201</f>
        <v>90.546027320000007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161</v>
      </c>
      <c r="AT201" s="217" t="s">
        <v>156</v>
      </c>
      <c r="AU201" s="217" t="s">
        <v>86</v>
      </c>
      <c r="AY201" s="19" t="s">
        <v>154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84</v>
      </c>
      <c r="BK201" s="218">
        <f>ROUND(I201*H201,2)</f>
        <v>0</v>
      </c>
      <c r="BL201" s="19" t="s">
        <v>161</v>
      </c>
      <c r="BM201" s="217" t="s">
        <v>343</v>
      </c>
    </row>
    <row r="202" s="14" customFormat="1">
      <c r="A202" s="14"/>
      <c r="B202" s="231"/>
      <c r="C202" s="232"/>
      <c r="D202" s="221" t="s">
        <v>175</v>
      </c>
      <c r="E202" s="233" t="s">
        <v>19</v>
      </c>
      <c r="F202" s="234" t="s">
        <v>197</v>
      </c>
      <c r="G202" s="232"/>
      <c r="H202" s="233" t="s">
        <v>19</v>
      </c>
      <c r="I202" s="235"/>
      <c r="J202" s="232"/>
      <c r="K202" s="232"/>
      <c r="L202" s="236"/>
      <c r="M202" s="237"/>
      <c r="N202" s="238"/>
      <c r="O202" s="238"/>
      <c r="P202" s="238"/>
      <c r="Q202" s="238"/>
      <c r="R202" s="238"/>
      <c r="S202" s="238"/>
      <c r="T202" s="23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0" t="s">
        <v>175</v>
      </c>
      <c r="AU202" s="240" t="s">
        <v>86</v>
      </c>
      <c r="AV202" s="14" t="s">
        <v>84</v>
      </c>
      <c r="AW202" s="14" t="s">
        <v>35</v>
      </c>
      <c r="AX202" s="14" t="s">
        <v>76</v>
      </c>
      <c r="AY202" s="240" t="s">
        <v>154</v>
      </c>
    </row>
    <row r="203" s="13" customFormat="1">
      <c r="A203" s="13"/>
      <c r="B203" s="219"/>
      <c r="C203" s="220"/>
      <c r="D203" s="221" t="s">
        <v>175</v>
      </c>
      <c r="E203" s="222" t="s">
        <v>19</v>
      </c>
      <c r="F203" s="223" t="s">
        <v>344</v>
      </c>
      <c r="G203" s="220"/>
      <c r="H203" s="224">
        <v>2.6150000000000002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0" t="s">
        <v>175</v>
      </c>
      <c r="AU203" s="230" t="s">
        <v>86</v>
      </c>
      <c r="AV203" s="13" t="s">
        <v>86</v>
      </c>
      <c r="AW203" s="13" t="s">
        <v>35</v>
      </c>
      <c r="AX203" s="13" t="s">
        <v>76</v>
      </c>
      <c r="AY203" s="230" t="s">
        <v>154</v>
      </c>
    </row>
    <row r="204" s="13" customFormat="1">
      <c r="A204" s="13"/>
      <c r="B204" s="219"/>
      <c r="C204" s="220"/>
      <c r="D204" s="221" t="s">
        <v>175</v>
      </c>
      <c r="E204" s="222" t="s">
        <v>19</v>
      </c>
      <c r="F204" s="223" t="s">
        <v>345</v>
      </c>
      <c r="G204" s="220"/>
      <c r="H204" s="224">
        <v>3.1440000000000001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0" t="s">
        <v>175</v>
      </c>
      <c r="AU204" s="230" t="s">
        <v>86</v>
      </c>
      <c r="AV204" s="13" t="s">
        <v>86</v>
      </c>
      <c r="AW204" s="13" t="s">
        <v>35</v>
      </c>
      <c r="AX204" s="13" t="s">
        <v>76</v>
      </c>
      <c r="AY204" s="230" t="s">
        <v>154</v>
      </c>
    </row>
    <row r="205" s="13" customFormat="1">
      <c r="A205" s="13"/>
      <c r="B205" s="219"/>
      <c r="C205" s="220"/>
      <c r="D205" s="221" t="s">
        <v>175</v>
      </c>
      <c r="E205" s="222" t="s">
        <v>19</v>
      </c>
      <c r="F205" s="223" t="s">
        <v>346</v>
      </c>
      <c r="G205" s="220"/>
      <c r="H205" s="224">
        <v>4.508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0" t="s">
        <v>175</v>
      </c>
      <c r="AU205" s="230" t="s">
        <v>86</v>
      </c>
      <c r="AV205" s="13" t="s">
        <v>86</v>
      </c>
      <c r="AW205" s="13" t="s">
        <v>35</v>
      </c>
      <c r="AX205" s="13" t="s">
        <v>76</v>
      </c>
      <c r="AY205" s="230" t="s">
        <v>154</v>
      </c>
    </row>
    <row r="206" s="13" customFormat="1">
      <c r="A206" s="13"/>
      <c r="B206" s="219"/>
      <c r="C206" s="220"/>
      <c r="D206" s="221" t="s">
        <v>175</v>
      </c>
      <c r="E206" s="222" t="s">
        <v>19</v>
      </c>
      <c r="F206" s="223" t="s">
        <v>347</v>
      </c>
      <c r="G206" s="220"/>
      <c r="H206" s="224">
        <v>3.762</v>
      </c>
      <c r="I206" s="225"/>
      <c r="J206" s="220"/>
      <c r="K206" s="220"/>
      <c r="L206" s="226"/>
      <c r="M206" s="227"/>
      <c r="N206" s="228"/>
      <c r="O206" s="228"/>
      <c r="P206" s="228"/>
      <c r="Q206" s="228"/>
      <c r="R206" s="228"/>
      <c r="S206" s="228"/>
      <c r="T206" s="22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0" t="s">
        <v>175</v>
      </c>
      <c r="AU206" s="230" t="s">
        <v>86</v>
      </c>
      <c r="AV206" s="13" t="s">
        <v>86</v>
      </c>
      <c r="AW206" s="13" t="s">
        <v>35</v>
      </c>
      <c r="AX206" s="13" t="s">
        <v>76</v>
      </c>
      <c r="AY206" s="230" t="s">
        <v>154</v>
      </c>
    </row>
    <row r="207" s="13" customFormat="1">
      <c r="A207" s="13"/>
      <c r="B207" s="219"/>
      <c r="C207" s="220"/>
      <c r="D207" s="221" t="s">
        <v>175</v>
      </c>
      <c r="E207" s="222" t="s">
        <v>19</v>
      </c>
      <c r="F207" s="223" t="s">
        <v>348</v>
      </c>
      <c r="G207" s="220"/>
      <c r="H207" s="224">
        <v>2.3799999999999999</v>
      </c>
      <c r="I207" s="225"/>
      <c r="J207" s="220"/>
      <c r="K207" s="220"/>
      <c r="L207" s="226"/>
      <c r="M207" s="227"/>
      <c r="N207" s="228"/>
      <c r="O207" s="228"/>
      <c r="P207" s="228"/>
      <c r="Q207" s="228"/>
      <c r="R207" s="228"/>
      <c r="S207" s="228"/>
      <c r="T207" s="22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0" t="s">
        <v>175</v>
      </c>
      <c r="AU207" s="230" t="s">
        <v>86</v>
      </c>
      <c r="AV207" s="13" t="s">
        <v>86</v>
      </c>
      <c r="AW207" s="13" t="s">
        <v>35</v>
      </c>
      <c r="AX207" s="13" t="s">
        <v>76</v>
      </c>
      <c r="AY207" s="230" t="s">
        <v>154</v>
      </c>
    </row>
    <row r="208" s="13" customFormat="1">
      <c r="A208" s="13"/>
      <c r="B208" s="219"/>
      <c r="C208" s="220"/>
      <c r="D208" s="221" t="s">
        <v>175</v>
      </c>
      <c r="E208" s="222" t="s">
        <v>19</v>
      </c>
      <c r="F208" s="223" t="s">
        <v>349</v>
      </c>
      <c r="G208" s="220"/>
      <c r="H208" s="224">
        <v>2.2749999999999999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0" t="s">
        <v>175</v>
      </c>
      <c r="AU208" s="230" t="s">
        <v>86</v>
      </c>
      <c r="AV208" s="13" t="s">
        <v>86</v>
      </c>
      <c r="AW208" s="13" t="s">
        <v>35</v>
      </c>
      <c r="AX208" s="13" t="s">
        <v>76</v>
      </c>
      <c r="AY208" s="230" t="s">
        <v>154</v>
      </c>
    </row>
    <row r="209" s="13" customFormat="1">
      <c r="A209" s="13"/>
      <c r="B209" s="219"/>
      <c r="C209" s="220"/>
      <c r="D209" s="221" t="s">
        <v>175</v>
      </c>
      <c r="E209" s="222" t="s">
        <v>19</v>
      </c>
      <c r="F209" s="223" t="s">
        <v>350</v>
      </c>
      <c r="G209" s="220"/>
      <c r="H209" s="224">
        <v>1.536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0" t="s">
        <v>175</v>
      </c>
      <c r="AU209" s="230" t="s">
        <v>86</v>
      </c>
      <c r="AV209" s="13" t="s">
        <v>86</v>
      </c>
      <c r="AW209" s="13" t="s">
        <v>35</v>
      </c>
      <c r="AX209" s="13" t="s">
        <v>76</v>
      </c>
      <c r="AY209" s="230" t="s">
        <v>154</v>
      </c>
    </row>
    <row r="210" s="13" customFormat="1">
      <c r="A210" s="13"/>
      <c r="B210" s="219"/>
      <c r="C210" s="220"/>
      <c r="D210" s="221" t="s">
        <v>175</v>
      </c>
      <c r="E210" s="222" t="s">
        <v>19</v>
      </c>
      <c r="F210" s="223" t="s">
        <v>351</v>
      </c>
      <c r="G210" s="220"/>
      <c r="H210" s="224">
        <v>1.3420000000000001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0" t="s">
        <v>175</v>
      </c>
      <c r="AU210" s="230" t="s">
        <v>86</v>
      </c>
      <c r="AV210" s="13" t="s">
        <v>86</v>
      </c>
      <c r="AW210" s="13" t="s">
        <v>35</v>
      </c>
      <c r="AX210" s="13" t="s">
        <v>76</v>
      </c>
      <c r="AY210" s="230" t="s">
        <v>154</v>
      </c>
    </row>
    <row r="211" s="13" customFormat="1">
      <c r="A211" s="13"/>
      <c r="B211" s="219"/>
      <c r="C211" s="220"/>
      <c r="D211" s="221" t="s">
        <v>175</v>
      </c>
      <c r="E211" s="222" t="s">
        <v>19</v>
      </c>
      <c r="F211" s="223" t="s">
        <v>352</v>
      </c>
      <c r="G211" s="220"/>
      <c r="H211" s="224">
        <v>4.0330000000000004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0" t="s">
        <v>175</v>
      </c>
      <c r="AU211" s="230" t="s">
        <v>86</v>
      </c>
      <c r="AV211" s="13" t="s">
        <v>86</v>
      </c>
      <c r="AW211" s="13" t="s">
        <v>35</v>
      </c>
      <c r="AX211" s="13" t="s">
        <v>76</v>
      </c>
      <c r="AY211" s="230" t="s">
        <v>154</v>
      </c>
    </row>
    <row r="212" s="13" customFormat="1">
      <c r="A212" s="13"/>
      <c r="B212" s="219"/>
      <c r="C212" s="220"/>
      <c r="D212" s="221" t="s">
        <v>175</v>
      </c>
      <c r="E212" s="222" t="s">
        <v>19</v>
      </c>
      <c r="F212" s="223" t="s">
        <v>353</v>
      </c>
      <c r="G212" s="220"/>
      <c r="H212" s="224">
        <v>5.1779999999999999</v>
      </c>
      <c r="I212" s="225"/>
      <c r="J212" s="220"/>
      <c r="K212" s="220"/>
      <c r="L212" s="226"/>
      <c r="M212" s="227"/>
      <c r="N212" s="228"/>
      <c r="O212" s="228"/>
      <c r="P212" s="228"/>
      <c r="Q212" s="228"/>
      <c r="R212" s="228"/>
      <c r="S212" s="228"/>
      <c r="T212" s="22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0" t="s">
        <v>175</v>
      </c>
      <c r="AU212" s="230" t="s">
        <v>86</v>
      </c>
      <c r="AV212" s="13" t="s">
        <v>86</v>
      </c>
      <c r="AW212" s="13" t="s">
        <v>35</v>
      </c>
      <c r="AX212" s="13" t="s">
        <v>76</v>
      </c>
      <c r="AY212" s="230" t="s">
        <v>154</v>
      </c>
    </row>
    <row r="213" s="13" customFormat="1">
      <c r="A213" s="13"/>
      <c r="B213" s="219"/>
      <c r="C213" s="220"/>
      <c r="D213" s="221" t="s">
        <v>175</v>
      </c>
      <c r="E213" s="222" t="s">
        <v>19</v>
      </c>
      <c r="F213" s="223" t="s">
        <v>354</v>
      </c>
      <c r="G213" s="220"/>
      <c r="H213" s="224">
        <v>1.089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0" t="s">
        <v>175</v>
      </c>
      <c r="AU213" s="230" t="s">
        <v>86</v>
      </c>
      <c r="AV213" s="13" t="s">
        <v>86</v>
      </c>
      <c r="AW213" s="13" t="s">
        <v>35</v>
      </c>
      <c r="AX213" s="13" t="s">
        <v>76</v>
      </c>
      <c r="AY213" s="230" t="s">
        <v>154</v>
      </c>
    </row>
    <row r="214" s="13" customFormat="1">
      <c r="A214" s="13"/>
      <c r="B214" s="219"/>
      <c r="C214" s="220"/>
      <c r="D214" s="221" t="s">
        <v>175</v>
      </c>
      <c r="E214" s="222" t="s">
        <v>19</v>
      </c>
      <c r="F214" s="223" t="s">
        <v>355</v>
      </c>
      <c r="G214" s="220"/>
      <c r="H214" s="224">
        <v>1.6910000000000001</v>
      </c>
      <c r="I214" s="225"/>
      <c r="J214" s="220"/>
      <c r="K214" s="220"/>
      <c r="L214" s="226"/>
      <c r="M214" s="227"/>
      <c r="N214" s="228"/>
      <c r="O214" s="228"/>
      <c r="P214" s="228"/>
      <c r="Q214" s="228"/>
      <c r="R214" s="228"/>
      <c r="S214" s="228"/>
      <c r="T214" s="22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0" t="s">
        <v>175</v>
      </c>
      <c r="AU214" s="230" t="s">
        <v>86</v>
      </c>
      <c r="AV214" s="13" t="s">
        <v>86</v>
      </c>
      <c r="AW214" s="13" t="s">
        <v>35</v>
      </c>
      <c r="AX214" s="13" t="s">
        <v>76</v>
      </c>
      <c r="AY214" s="230" t="s">
        <v>154</v>
      </c>
    </row>
    <row r="215" s="13" customFormat="1">
      <c r="A215" s="13"/>
      <c r="B215" s="219"/>
      <c r="C215" s="220"/>
      <c r="D215" s="221" t="s">
        <v>175</v>
      </c>
      <c r="E215" s="222" t="s">
        <v>19</v>
      </c>
      <c r="F215" s="223" t="s">
        <v>356</v>
      </c>
      <c r="G215" s="220"/>
      <c r="H215" s="224">
        <v>3.355</v>
      </c>
      <c r="I215" s="225"/>
      <c r="J215" s="220"/>
      <c r="K215" s="220"/>
      <c r="L215" s="226"/>
      <c r="M215" s="227"/>
      <c r="N215" s="228"/>
      <c r="O215" s="228"/>
      <c r="P215" s="228"/>
      <c r="Q215" s="228"/>
      <c r="R215" s="228"/>
      <c r="S215" s="228"/>
      <c r="T215" s="22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0" t="s">
        <v>175</v>
      </c>
      <c r="AU215" s="230" t="s">
        <v>86</v>
      </c>
      <c r="AV215" s="13" t="s">
        <v>86</v>
      </c>
      <c r="AW215" s="13" t="s">
        <v>35</v>
      </c>
      <c r="AX215" s="13" t="s">
        <v>76</v>
      </c>
      <c r="AY215" s="230" t="s">
        <v>154</v>
      </c>
    </row>
    <row r="216" s="15" customFormat="1">
      <c r="A216" s="15"/>
      <c r="B216" s="241"/>
      <c r="C216" s="242"/>
      <c r="D216" s="221" t="s">
        <v>175</v>
      </c>
      <c r="E216" s="243" t="s">
        <v>19</v>
      </c>
      <c r="F216" s="244" t="s">
        <v>202</v>
      </c>
      <c r="G216" s="242"/>
      <c r="H216" s="245">
        <v>36.907999999999994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1" t="s">
        <v>175</v>
      </c>
      <c r="AU216" s="251" t="s">
        <v>86</v>
      </c>
      <c r="AV216" s="15" t="s">
        <v>161</v>
      </c>
      <c r="AW216" s="15" t="s">
        <v>35</v>
      </c>
      <c r="AX216" s="15" t="s">
        <v>84</v>
      </c>
      <c r="AY216" s="251" t="s">
        <v>154</v>
      </c>
    </row>
    <row r="217" s="2" customFormat="1" ht="14.4" customHeight="1">
      <c r="A217" s="40"/>
      <c r="B217" s="41"/>
      <c r="C217" s="206" t="s">
        <v>357</v>
      </c>
      <c r="D217" s="206" t="s">
        <v>156</v>
      </c>
      <c r="E217" s="207" t="s">
        <v>358</v>
      </c>
      <c r="F217" s="208" t="s">
        <v>359</v>
      </c>
      <c r="G217" s="209" t="s">
        <v>169</v>
      </c>
      <c r="H217" s="210">
        <v>131.31</v>
      </c>
      <c r="I217" s="211"/>
      <c r="J217" s="212">
        <f>ROUND(I217*H217,2)</f>
        <v>0</v>
      </c>
      <c r="K217" s="208" t="s">
        <v>160</v>
      </c>
      <c r="L217" s="46"/>
      <c r="M217" s="213" t="s">
        <v>19</v>
      </c>
      <c r="N217" s="214" t="s">
        <v>47</v>
      </c>
      <c r="O217" s="86"/>
      <c r="P217" s="215">
        <f>O217*H217</f>
        <v>0</v>
      </c>
      <c r="Q217" s="215">
        <v>0.0026900000000000001</v>
      </c>
      <c r="R217" s="215">
        <f>Q217*H217</f>
        <v>0.35322390000000004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161</v>
      </c>
      <c r="AT217" s="217" t="s">
        <v>156</v>
      </c>
      <c r="AU217" s="217" t="s">
        <v>86</v>
      </c>
      <c r="AY217" s="19" t="s">
        <v>154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84</v>
      </c>
      <c r="BK217" s="218">
        <f>ROUND(I217*H217,2)</f>
        <v>0</v>
      </c>
      <c r="BL217" s="19" t="s">
        <v>161</v>
      </c>
      <c r="BM217" s="217" t="s">
        <v>360</v>
      </c>
    </row>
    <row r="218" s="14" customFormat="1">
      <c r="A218" s="14"/>
      <c r="B218" s="231"/>
      <c r="C218" s="232"/>
      <c r="D218" s="221" t="s">
        <v>175</v>
      </c>
      <c r="E218" s="233" t="s">
        <v>19</v>
      </c>
      <c r="F218" s="234" t="s">
        <v>197</v>
      </c>
      <c r="G218" s="232"/>
      <c r="H218" s="233" t="s">
        <v>19</v>
      </c>
      <c r="I218" s="235"/>
      <c r="J218" s="232"/>
      <c r="K218" s="232"/>
      <c r="L218" s="236"/>
      <c r="M218" s="237"/>
      <c r="N218" s="238"/>
      <c r="O218" s="238"/>
      <c r="P218" s="238"/>
      <c r="Q218" s="238"/>
      <c r="R218" s="238"/>
      <c r="S218" s="238"/>
      <c r="T218" s="23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0" t="s">
        <v>175</v>
      </c>
      <c r="AU218" s="240" t="s">
        <v>86</v>
      </c>
      <c r="AV218" s="14" t="s">
        <v>84</v>
      </c>
      <c r="AW218" s="14" t="s">
        <v>35</v>
      </c>
      <c r="AX218" s="14" t="s">
        <v>76</v>
      </c>
      <c r="AY218" s="240" t="s">
        <v>154</v>
      </c>
    </row>
    <row r="219" s="13" customFormat="1">
      <c r="A219" s="13"/>
      <c r="B219" s="219"/>
      <c r="C219" s="220"/>
      <c r="D219" s="221" t="s">
        <v>175</v>
      </c>
      <c r="E219" s="222" t="s">
        <v>19</v>
      </c>
      <c r="F219" s="223" t="s">
        <v>361</v>
      </c>
      <c r="G219" s="220"/>
      <c r="H219" s="224">
        <v>6.2999999999999998</v>
      </c>
      <c r="I219" s="225"/>
      <c r="J219" s="220"/>
      <c r="K219" s="220"/>
      <c r="L219" s="226"/>
      <c r="M219" s="227"/>
      <c r="N219" s="228"/>
      <c r="O219" s="228"/>
      <c r="P219" s="228"/>
      <c r="Q219" s="228"/>
      <c r="R219" s="228"/>
      <c r="S219" s="228"/>
      <c r="T219" s="22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0" t="s">
        <v>175</v>
      </c>
      <c r="AU219" s="230" t="s">
        <v>86</v>
      </c>
      <c r="AV219" s="13" t="s">
        <v>86</v>
      </c>
      <c r="AW219" s="13" t="s">
        <v>35</v>
      </c>
      <c r="AX219" s="13" t="s">
        <v>76</v>
      </c>
      <c r="AY219" s="230" t="s">
        <v>154</v>
      </c>
    </row>
    <row r="220" s="13" customFormat="1">
      <c r="A220" s="13"/>
      <c r="B220" s="219"/>
      <c r="C220" s="220"/>
      <c r="D220" s="221" t="s">
        <v>175</v>
      </c>
      <c r="E220" s="222" t="s">
        <v>19</v>
      </c>
      <c r="F220" s="223" t="s">
        <v>362</v>
      </c>
      <c r="G220" s="220"/>
      <c r="H220" s="224">
        <v>7.8600000000000003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0" t="s">
        <v>175</v>
      </c>
      <c r="AU220" s="230" t="s">
        <v>86</v>
      </c>
      <c r="AV220" s="13" t="s">
        <v>86</v>
      </c>
      <c r="AW220" s="13" t="s">
        <v>35</v>
      </c>
      <c r="AX220" s="13" t="s">
        <v>76</v>
      </c>
      <c r="AY220" s="230" t="s">
        <v>154</v>
      </c>
    </row>
    <row r="221" s="13" customFormat="1">
      <c r="A221" s="13"/>
      <c r="B221" s="219"/>
      <c r="C221" s="220"/>
      <c r="D221" s="221" t="s">
        <v>175</v>
      </c>
      <c r="E221" s="222" t="s">
        <v>19</v>
      </c>
      <c r="F221" s="223" t="s">
        <v>363</v>
      </c>
      <c r="G221" s="220"/>
      <c r="H221" s="224">
        <v>11.27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0" t="s">
        <v>175</v>
      </c>
      <c r="AU221" s="230" t="s">
        <v>86</v>
      </c>
      <c r="AV221" s="13" t="s">
        <v>86</v>
      </c>
      <c r="AW221" s="13" t="s">
        <v>35</v>
      </c>
      <c r="AX221" s="13" t="s">
        <v>76</v>
      </c>
      <c r="AY221" s="230" t="s">
        <v>154</v>
      </c>
    </row>
    <row r="222" s="13" customFormat="1">
      <c r="A222" s="13"/>
      <c r="B222" s="219"/>
      <c r="C222" s="220"/>
      <c r="D222" s="221" t="s">
        <v>175</v>
      </c>
      <c r="E222" s="222" t="s">
        <v>19</v>
      </c>
      <c r="F222" s="223" t="s">
        <v>364</v>
      </c>
      <c r="G222" s="220"/>
      <c r="H222" s="224">
        <v>9.4049999999999994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0" t="s">
        <v>175</v>
      </c>
      <c r="AU222" s="230" t="s">
        <v>86</v>
      </c>
      <c r="AV222" s="13" t="s">
        <v>86</v>
      </c>
      <c r="AW222" s="13" t="s">
        <v>35</v>
      </c>
      <c r="AX222" s="13" t="s">
        <v>76</v>
      </c>
      <c r="AY222" s="230" t="s">
        <v>154</v>
      </c>
    </row>
    <row r="223" s="13" customFormat="1">
      <c r="A223" s="13"/>
      <c r="B223" s="219"/>
      <c r="C223" s="220"/>
      <c r="D223" s="221" t="s">
        <v>175</v>
      </c>
      <c r="E223" s="222" t="s">
        <v>19</v>
      </c>
      <c r="F223" s="223" t="s">
        <v>365</v>
      </c>
      <c r="G223" s="220"/>
      <c r="H223" s="224">
        <v>5.9500000000000002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0" t="s">
        <v>175</v>
      </c>
      <c r="AU223" s="230" t="s">
        <v>86</v>
      </c>
      <c r="AV223" s="13" t="s">
        <v>86</v>
      </c>
      <c r="AW223" s="13" t="s">
        <v>35</v>
      </c>
      <c r="AX223" s="13" t="s">
        <v>76</v>
      </c>
      <c r="AY223" s="230" t="s">
        <v>154</v>
      </c>
    </row>
    <row r="224" s="13" customFormat="1">
      <c r="A224" s="13"/>
      <c r="B224" s="219"/>
      <c r="C224" s="220"/>
      <c r="D224" s="221" t="s">
        <v>175</v>
      </c>
      <c r="E224" s="222" t="s">
        <v>19</v>
      </c>
      <c r="F224" s="223" t="s">
        <v>366</v>
      </c>
      <c r="G224" s="220"/>
      <c r="H224" s="224">
        <v>15.166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0" t="s">
        <v>175</v>
      </c>
      <c r="AU224" s="230" t="s">
        <v>86</v>
      </c>
      <c r="AV224" s="13" t="s">
        <v>86</v>
      </c>
      <c r="AW224" s="13" t="s">
        <v>35</v>
      </c>
      <c r="AX224" s="13" t="s">
        <v>76</v>
      </c>
      <c r="AY224" s="230" t="s">
        <v>154</v>
      </c>
    </row>
    <row r="225" s="13" customFormat="1">
      <c r="A225" s="13"/>
      <c r="B225" s="219"/>
      <c r="C225" s="220"/>
      <c r="D225" s="221" t="s">
        <v>175</v>
      </c>
      <c r="E225" s="222" t="s">
        <v>19</v>
      </c>
      <c r="F225" s="223" t="s">
        <v>367</v>
      </c>
      <c r="G225" s="220"/>
      <c r="H225" s="224">
        <v>10.238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0" t="s">
        <v>175</v>
      </c>
      <c r="AU225" s="230" t="s">
        <v>86</v>
      </c>
      <c r="AV225" s="13" t="s">
        <v>86</v>
      </c>
      <c r="AW225" s="13" t="s">
        <v>35</v>
      </c>
      <c r="AX225" s="13" t="s">
        <v>76</v>
      </c>
      <c r="AY225" s="230" t="s">
        <v>154</v>
      </c>
    </row>
    <row r="226" s="13" customFormat="1">
      <c r="A226" s="13"/>
      <c r="B226" s="219"/>
      <c r="C226" s="220"/>
      <c r="D226" s="221" t="s">
        <v>175</v>
      </c>
      <c r="E226" s="222" t="s">
        <v>19</v>
      </c>
      <c r="F226" s="223" t="s">
        <v>368</v>
      </c>
      <c r="G226" s="220"/>
      <c r="H226" s="224">
        <v>6.71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0" t="s">
        <v>175</v>
      </c>
      <c r="AU226" s="230" t="s">
        <v>86</v>
      </c>
      <c r="AV226" s="13" t="s">
        <v>86</v>
      </c>
      <c r="AW226" s="13" t="s">
        <v>35</v>
      </c>
      <c r="AX226" s="13" t="s">
        <v>76</v>
      </c>
      <c r="AY226" s="230" t="s">
        <v>154</v>
      </c>
    </row>
    <row r="227" s="13" customFormat="1">
      <c r="A227" s="13"/>
      <c r="B227" s="219"/>
      <c r="C227" s="220"/>
      <c r="D227" s="221" t="s">
        <v>175</v>
      </c>
      <c r="E227" s="222" t="s">
        <v>19</v>
      </c>
      <c r="F227" s="223" t="s">
        <v>369</v>
      </c>
      <c r="G227" s="220"/>
      <c r="H227" s="224">
        <v>20.163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0" t="s">
        <v>175</v>
      </c>
      <c r="AU227" s="230" t="s">
        <v>86</v>
      </c>
      <c r="AV227" s="13" t="s">
        <v>86</v>
      </c>
      <c r="AW227" s="13" t="s">
        <v>35</v>
      </c>
      <c r="AX227" s="13" t="s">
        <v>76</v>
      </c>
      <c r="AY227" s="230" t="s">
        <v>154</v>
      </c>
    </row>
    <row r="228" s="13" customFormat="1">
      <c r="A228" s="13"/>
      <c r="B228" s="219"/>
      <c r="C228" s="220"/>
      <c r="D228" s="221" t="s">
        <v>175</v>
      </c>
      <c r="E228" s="222" t="s">
        <v>19</v>
      </c>
      <c r="F228" s="223" t="s">
        <v>370</v>
      </c>
      <c r="G228" s="220"/>
      <c r="H228" s="224">
        <v>25.888999999999999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0" t="s">
        <v>175</v>
      </c>
      <c r="AU228" s="230" t="s">
        <v>86</v>
      </c>
      <c r="AV228" s="13" t="s">
        <v>86</v>
      </c>
      <c r="AW228" s="13" t="s">
        <v>35</v>
      </c>
      <c r="AX228" s="13" t="s">
        <v>76</v>
      </c>
      <c r="AY228" s="230" t="s">
        <v>154</v>
      </c>
    </row>
    <row r="229" s="13" customFormat="1">
      <c r="A229" s="13"/>
      <c r="B229" s="219"/>
      <c r="C229" s="220"/>
      <c r="D229" s="221" t="s">
        <v>175</v>
      </c>
      <c r="E229" s="222" t="s">
        <v>19</v>
      </c>
      <c r="F229" s="223" t="s">
        <v>354</v>
      </c>
      <c r="G229" s="220"/>
      <c r="H229" s="224">
        <v>1.089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0" t="s">
        <v>175</v>
      </c>
      <c r="AU229" s="230" t="s">
        <v>86</v>
      </c>
      <c r="AV229" s="13" t="s">
        <v>86</v>
      </c>
      <c r="AW229" s="13" t="s">
        <v>35</v>
      </c>
      <c r="AX229" s="13" t="s">
        <v>76</v>
      </c>
      <c r="AY229" s="230" t="s">
        <v>154</v>
      </c>
    </row>
    <row r="230" s="13" customFormat="1">
      <c r="A230" s="13"/>
      <c r="B230" s="219"/>
      <c r="C230" s="220"/>
      <c r="D230" s="221" t="s">
        <v>175</v>
      </c>
      <c r="E230" s="222" t="s">
        <v>19</v>
      </c>
      <c r="F230" s="223" t="s">
        <v>371</v>
      </c>
      <c r="G230" s="220"/>
      <c r="H230" s="224">
        <v>11.27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0" t="s">
        <v>175</v>
      </c>
      <c r="AU230" s="230" t="s">
        <v>86</v>
      </c>
      <c r="AV230" s="13" t="s">
        <v>86</v>
      </c>
      <c r="AW230" s="13" t="s">
        <v>35</v>
      </c>
      <c r="AX230" s="13" t="s">
        <v>76</v>
      </c>
      <c r="AY230" s="230" t="s">
        <v>154</v>
      </c>
    </row>
    <row r="231" s="15" customFormat="1">
      <c r="A231" s="15"/>
      <c r="B231" s="241"/>
      <c r="C231" s="242"/>
      <c r="D231" s="221" t="s">
        <v>175</v>
      </c>
      <c r="E231" s="243" t="s">
        <v>19</v>
      </c>
      <c r="F231" s="244" t="s">
        <v>202</v>
      </c>
      <c r="G231" s="242"/>
      <c r="H231" s="245">
        <v>131.31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1" t="s">
        <v>175</v>
      </c>
      <c r="AU231" s="251" t="s">
        <v>86</v>
      </c>
      <c r="AV231" s="15" t="s">
        <v>161</v>
      </c>
      <c r="AW231" s="15" t="s">
        <v>35</v>
      </c>
      <c r="AX231" s="15" t="s">
        <v>84</v>
      </c>
      <c r="AY231" s="251" t="s">
        <v>154</v>
      </c>
    </row>
    <row r="232" s="2" customFormat="1" ht="14.4" customHeight="1">
      <c r="A232" s="40"/>
      <c r="B232" s="41"/>
      <c r="C232" s="206" t="s">
        <v>372</v>
      </c>
      <c r="D232" s="206" t="s">
        <v>156</v>
      </c>
      <c r="E232" s="207" t="s">
        <v>373</v>
      </c>
      <c r="F232" s="208" t="s">
        <v>374</v>
      </c>
      <c r="G232" s="209" t="s">
        <v>169</v>
      </c>
      <c r="H232" s="210">
        <v>131.31</v>
      </c>
      <c r="I232" s="211"/>
      <c r="J232" s="212">
        <f>ROUND(I232*H232,2)</f>
        <v>0</v>
      </c>
      <c r="K232" s="208" t="s">
        <v>160</v>
      </c>
      <c r="L232" s="46"/>
      <c r="M232" s="213" t="s">
        <v>19</v>
      </c>
      <c r="N232" s="214" t="s">
        <v>47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161</v>
      </c>
      <c r="AT232" s="217" t="s">
        <v>156</v>
      </c>
      <c r="AU232" s="217" t="s">
        <v>86</v>
      </c>
      <c r="AY232" s="19" t="s">
        <v>154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84</v>
      </c>
      <c r="BK232" s="218">
        <f>ROUND(I232*H232,2)</f>
        <v>0</v>
      </c>
      <c r="BL232" s="19" t="s">
        <v>161</v>
      </c>
      <c r="BM232" s="217" t="s">
        <v>375</v>
      </c>
    </row>
    <row r="233" s="2" customFormat="1" ht="14.4" customHeight="1">
      <c r="A233" s="40"/>
      <c r="B233" s="41"/>
      <c r="C233" s="206" t="s">
        <v>376</v>
      </c>
      <c r="D233" s="206" t="s">
        <v>156</v>
      </c>
      <c r="E233" s="207" t="s">
        <v>377</v>
      </c>
      <c r="F233" s="208" t="s">
        <v>378</v>
      </c>
      <c r="G233" s="209" t="s">
        <v>266</v>
      </c>
      <c r="H233" s="210">
        <v>1.6559999999999999</v>
      </c>
      <c r="I233" s="211"/>
      <c r="J233" s="212">
        <f>ROUND(I233*H233,2)</f>
        <v>0</v>
      </c>
      <c r="K233" s="208" t="s">
        <v>160</v>
      </c>
      <c r="L233" s="46"/>
      <c r="M233" s="213" t="s">
        <v>19</v>
      </c>
      <c r="N233" s="214" t="s">
        <v>47</v>
      </c>
      <c r="O233" s="86"/>
      <c r="P233" s="215">
        <f>O233*H233</f>
        <v>0</v>
      </c>
      <c r="Q233" s="215">
        <v>1.0606199999999999</v>
      </c>
      <c r="R233" s="215">
        <f>Q233*H233</f>
        <v>1.7563867199999999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161</v>
      </c>
      <c r="AT233" s="217" t="s">
        <v>156</v>
      </c>
      <c r="AU233" s="217" t="s">
        <v>86</v>
      </c>
      <c r="AY233" s="19" t="s">
        <v>154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84</v>
      </c>
      <c r="BK233" s="218">
        <f>ROUND(I233*H233,2)</f>
        <v>0</v>
      </c>
      <c r="BL233" s="19" t="s">
        <v>161</v>
      </c>
      <c r="BM233" s="217" t="s">
        <v>379</v>
      </c>
    </row>
    <row r="234" s="14" customFormat="1">
      <c r="A234" s="14"/>
      <c r="B234" s="231"/>
      <c r="C234" s="232"/>
      <c r="D234" s="221" t="s">
        <v>175</v>
      </c>
      <c r="E234" s="233" t="s">
        <v>19</v>
      </c>
      <c r="F234" s="234" t="s">
        <v>380</v>
      </c>
      <c r="G234" s="232"/>
      <c r="H234" s="233" t="s">
        <v>19</v>
      </c>
      <c r="I234" s="235"/>
      <c r="J234" s="232"/>
      <c r="K234" s="232"/>
      <c r="L234" s="236"/>
      <c r="M234" s="237"/>
      <c r="N234" s="238"/>
      <c r="O234" s="238"/>
      <c r="P234" s="238"/>
      <c r="Q234" s="238"/>
      <c r="R234" s="238"/>
      <c r="S234" s="238"/>
      <c r="T234" s="23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0" t="s">
        <v>175</v>
      </c>
      <c r="AU234" s="240" t="s">
        <v>86</v>
      </c>
      <c r="AV234" s="14" t="s">
        <v>84</v>
      </c>
      <c r="AW234" s="14" t="s">
        <v>35</v>
      </c>
      <c r="AX234" s="14" t="s">
        <v>76</v>
      </c>
      <c r="AY234" s="240" t="s">
        <v>154</v>
      </c>
    </row>
    <row r="235" s="13" customFormat="1">
      <c r="A235" s="13"/>
      <c r="B235" s="219"/>
      <c r="C235" s="220"/>
      <c r="D235" s="221" t="s">
        <v>175</v>
      </c>
      <c r="E235" s="222" t="s">
        <v>19</v>
      </c>
      <c r="F235" s="223" t="s">
        <v>381</v>
      </c>
      <c r="G235" s="220"/>
      <c r="H235" s="224">
        <v>1.6559999999999999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0" t="s">
        <v>175</v>
      </c>
      <c r="AU235" s="230" t="s">
        <v>86</v>
      </c>
      <c r="AV235" s="13" t="s">
        <v>86</v>
      </c>
      <c r="AW235" s="13" t="s">
        <v>35</v>
      </c>
      <c r="AX235" s="13" t="s">
        <v>84</v>
      </c>
      <c r="AY235" s="230" t="s">
        <v>154</v>
      </c>
    </row>
    <row r="236" s="2" customFormat="1" ht="14.4" customHeight="1">
      <c r="A236" s="40"/>
      <c r="B236" s="41"/>
      <c r="C236" s="206" t="s">
        <v>382</v>
      </c>
      <c r="D236" s="206" t="s">
        <v>156</v>
      </c>
      <c r="E236" s="207" t="s">
        <v>383</v>
      </c>
      <c r="F236" s="208" t="s">
        <v>384</v>
      </c>
      <c r="G236" s="209" t="s">
        <v>189</v>
      </c>
      <c r="H236" s="210">
        <v>29.451000000000001</v>
      </c>
      <c r="I236" s="211"/>
      <c r="J236" s="212">
        <f>ROUND(I236*H236,2)</f>
        <v>0</v>
      </c>
      <c r="K236" s="208" t="s">
        <v>160</v>
      </c>
      <c r="L236" s="46"/>
      <c r="M236" s="213" t="s">
        <v>19</v>
      </c>
      <c r="N236" s="214" t="s">
        <v>47</v>
      </c>
      <c r="O236" s="86"/>
      <c r="P236" s="215">
        <f>O236*H236</f>
        <v>0</v>
      </c>
      <c r="Q236" s="215">
        <v>2.45329</v>
      </c>
      <c r="R236" s="215">
        <f>Q236*H236</f>
        <v>72.251843789999995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161</v>
      </c>
      <c r="AT236" s="217" t="s">
        <v>156</v>
      </c>
      <c r="AU236" s="217" t="s">
        <v>86</v>
      </c>
      <c r="AY236" s="19" t="s">
        <v>154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84</v>
      </c>
      <c r="BK236" s="218">
        <f>ROUND(I236*H236,2)</f>
        <v>0</v>
      </c>
      <c r="BL236" s="19" t="s">
        <v>161</v>
      </c>
      <c r="BM236" s="217" t="s">
        <v>385</v>
      </c>
    </row>
    <row r="237" s="2" customFormat="1">
      <c r="A237" s="40"/>
      <c r="B237" s="41"/>
      <c r="C237" s="42"/>
      <c r="D237" s="221" t="s">
        <v>313</v>
      </c>
      <c r="E237" s="42"/>
      <c r="F237" s="252" t="s">
        <v>314</v>
      </c>
      <c r="G237" s="42"/>
      <c r="H237" s="42"/>
      <c r="I237" s="253"/>
      <c r="J237" s="42"/>
      <c r="K237" s="42"/>
      <c r="L237" s="46"/>
      <c r="M237" s="254"/>
      <c r="N237" s="255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313</v>
      </c>
      <c r="AU237" s="19" t="s">
        <v>86</v>
      </c>
    </row>
    <row r="238" s="14" customFormat="1">
      <c r="A238" s="14"/>
      <c r="B238" s="231"/>
      <c r="C238" s="232"/>
      <c r="D238" s="221" t="s">
        <v>175</v>
      </c>
      <c r="E238" s="233" t="s">
        <v>19</v>
      </c>
      <c r="F238" s="234" t="s">
        <v>197</v>
      </c>
      <c r="G238" s="232"/>
      <c r="H238" s="233" t="s">
        <v>19</v>
      </c>
      <c r="I238" s="235"/>
      <c r="J238" s="232"/>
      <c r="K238" s="232"/>
      <c r="L238" s="236"/>
      <c r="M238" s="237"/>
      <c r="N238" s="238"/>
      <c r="O238" s="238"/>
      <c r="P238" s="238"/>
      <c r="Q238" s="238"/>
      <c r="R238" s="238"/>
      <c r="S238" s="238"/>
      <c r="T238" s="23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0" t="s">
        <v>175</v>
      </c>
      <c r="AU238" s="240" t="s">
        <v>86</v>
      </c>
      <c r="AV238" s="14" t="s">
        <v>84</v>
      </c>
      <c r="AW238" s="14" t="s">
        <v>35</v>
      </c>
      <c r="AX238" s="14" t="s">
        <v>76</v>
      </c>
      <c r="AY238" s="240" t="s">
        <v>154</v>
      </c>
    </row>
    <row r="239" s="13" customFormat="1">
      <c r="A239" s="13"/>
      <c r="B239" s="219"/>
      <c r="C239" s="220"/>
      <c r="D239" s="221" t="s">
        <v>175</v>
      </c>
      <c r="E239" s="222" t="s">
        <v>19</v>
      </c>
      <c r="F239" s="223" t="s">
        <v>386</v>
      </c>
      <c r="G239" s="220"/>
      <c r="H239" s="224">
        <v>26.774000000000001</v>
      </c>
      <c r="I239" s="225"/>
      <c r="J239" s="220"/>
      <c r="K239" s="220"/>
      <c r="L239" s="226"/>
      <c r="M239" s="227"/>
      <c r="N239" s="228"/>
      <c r="O239" s="228"/>
      <c r="P239" s="228"/>
      <c r="Q239" s="228"/>
      <c r="R239" s="228"/>
      <c r="S239" s="228"/>
      <c r="T239" s="22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0" t="s">
        <v>175</v>
      </c>
      <c r="AU239" s="230" t="s">
        <v>86</v>
      </c>
      <c r="AV239" s="13" t="s">
        <v>86</v>
      </c>
      <c r="AW239" s="13" t="s">
        <v>35</v>
      </c>
      <c r="AX239" s="13" t="s">
        <v>76</v>
      </c>
      <c r="AY239" s="230" t="s">
        <v>154</v>
      </c>
    </row>
    <row r="240" s="13" customFormat="1">
      <c r="A240" s="13"/>
      <c r="B240" s="219"/>
      <c r="C240" s="220"/>
      <c r="D240" s="221" t="s">
        <v>175</v>
      </c>
      <c r="E240" s="222" t="s">
        <v>19</v>
      </c>
      <c r="F240" s="223" t="s">
        <v>387</v>
      </c>
      <c r="G240" s="220"/>
      <c r="H240" s="224">
        <v>2.677</v>
      </c>
      <c r="I240" s="225"/>
      <c r="J240" s="220"/>
      <c r="K240" s="220"/>
      <c r="L240" s="226"/>
      <c r="M240" s="227"/>
      <c r="N240" s="228"/>
      <c r="O240" s="228"/>
      <c r="P240" s="228"/>
      <c r="Q240" s="228"/>
      <c r="R240" s="228"/>
      <c r="S240" s="228"/>
      <c r="T240" s="22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0" t="s">
        <v>175</v>
      </c>
      <c r="AU240" s="230" t="s">
        <v>86</v>
      </c>
      <c r="AV240" s="13" t="s">
        <v>86</v>
      </c>
      <c r="AW240" s="13" t="s">
        <v>35</v>
      </c>
      <c r="AX240" s="13" t="s">
        <v>76</v>
      </c>
      <c r="AY240" s="230" t="s">
        <v>154</v>
      </c>
    </row>
    <row r="241" s="15" customFormat="1">
      <c r="A241" s="15"/>
      <c r="B241" s="241"/>
      <c r="C241" s="242"/>
      <c r="D241" s="221" t="s">
        <v>175</v>
      </c>
      <c r="E241" s="243" t="s">
        <v>19</v>
      </c>
      <c r="F241" s="244" t="s">
        <v>202</v>
      </c>
      <c r="G241" s="242"/>
      <c r="H241" s="245">
        <v>29.451000000000001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1" t="s">
        <v>175</v>
      </c>
      <c r="AU241" s="251" t="s">
        <v>86</v>
      </c>
      <c r="AV241" s="15" t="s">
        <v>161</v>
      </c>
      <c r="AW241" s="15" t="s">
        <v>35</v>
      </c>
      <c r="AX241" s="15" t="s">
        <v>84</v>
      </c>
      <c r="AY241" s="251" t="s">
        <v>154</v>
      </c>
    </row>
    <row r="242" s="2" customFormat="1" ht="14.4" customHeight="1">
      <c r="A242" s="40"/>
      <c r="B242" s="41"/>
      <c r="C242" s="206" t="s">
        <v>388</v>
      </c>
      <c r="D242" s="206" t="s">
        <v>156</v>
      </c>
      <c r="E242" s="207" t="s">
        <v>389</v>
      </c>
      <c r="F242" s="208" t="s">
        <v>390</v>
      </c>
      <c r="G242" s="209" t="s">
        <v>169</v>
      </c>
      <c r="H242" s="210">
        <v>175.32599999999999</v>
      </c>
      <c r="I242" s="211"/>
      <c r="J242" s="212">
        <f>ROUND(I242*H242,2)</f>
        <v>0</v>
      </c>
      <c r="K242" s="208" t="s">
        <v>160</v>
      </c>
      <c r="L242" s="46"/>
      <c r="M242" s="213" t="s">
        <v>19</v>
      </c>
      <c r="N242" s="214" t="s">
        <v>47</v>
      </c>
      <c r="O242" s="86"/>
      <c r="P242" s="215">
        <f>O242*H242</f>
        <v>0</v>
      </c>
      <c r="Q242" s="215">
        <v>0.0027499999999999998</v>
      </c>
      <c r="R242" s="215">
        <f>Q242*H242</f>
        <v>0.48214649999999998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161</v>
      </c>
      <c r="AT242" s="217" t="s">
        <v>156</v>
      </c>
      <c r="AU242" s="217" t="s">
        <v>86</v>
      </c>
      <c r="AY242" s="19" t="s">
        <v>154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84</v>
      </c>
      <c r="BK242" s="218">
        <f>ROUND(I242*H242,2)</f>
        <v>0</v>
      </c>
      <c r="BL242" s="19" t="s">
        <v>161</v>
      </c>
      <c r="BM242" s="217" t="s">
        <v>391</v>
      </c>
    </row>
    <row r="243" s="14" customFormat="1">
      <c r="A243" s="14"/>
      <c r="B243" s="231"/>
      <c r="C243" s="232"/>
      <c r="D243" s="221" t="s">
        <v>175</v>
      </c>
      <c r="E243" s="233" t="s">
        <v>19</v>
      </c>
      <c r="F243" s="234" t="s">
        <v>197</v>
      </c>
      <c r="G243" s="232"/>
      <c r="H243" s="233" t="s">
        <v>19</v>
      </c>
      <c r="I243" s="235"/>
      <c r="J243" s="232"/>
      <c r="K243" s="232"/>
      <c r="L243" s="236"/>
      <c r="M243" s="237"/>
      <c r="N243" s="238"/>
      <c r="O243" s="238"/>
      <c r="P243" s="238"/>
      <c r="Q243" s="238"/>
      <c r="R243" s="238"/>
      <c r="S243" s="238"/>
      <c r="T243" s="23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0" t="s">
        <v>175</v>
      </c>
      <c r="AU243" s="240" t="s">
        <v>86</v>
      </c>
      <c r="AV243" s="14" t="s">
        <v>84</v>
      </c>
      <c r="AW243" s="14" t="s">
        <v>35</v>
      </c>
      <c r="AX243" s="14" t="s">
        <v>76</v>
      </c>
      <c r="AY243" s="240" t="s">
        <v>154</v>
      </c>
    </row>
    <row r="244" s="13" customFormat="1">
      <c r="A244" s="13"/>
      <c r="B244" s="219"/>
      <c r="C244" s="220"/>
      <c r="D244" s="221" t="s">
        <v>175</v>
      </c>
      <c r="E244" s="222" t="s">
        <v>19</v>
      </c>
      <c r="F244" s="223" t="s">
        <v>392</v>
      </c>
      <c r="G244" s="220"/>
      <c r="H244" s="224">
        <v>175.32599999999999</v>
      </c>
      <c r="I244" s="225"/>
      <c r="J244" s="220"/>
      <c r="K244" s="220"/>
      <c r="L244" s="226"/>
      <c r="M244" s="227"/>
      <c r="N244" s="228"/>
      <c r="O244" s="228"/>
      <c r="P244" s="228"/>
      <c r="Q244" s="228"/>
      <c r="R244" s="228"/>
      <c r="S244" s="228"/>
      <c r="T244" s="22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0" t="s">
        <v>175</v>
      </c>
      <c r="AU244" s="230" t="s">
        <v>86</v>
      </c>
      <c r="AV244" s="13" t="s">
        <v>86</v>
      </c>
      <c r="AW244" s="13" t="s">
        <v>35</v>
      </c>
      <c r="AX244" s="13" t="s">
        <v>76</v>
      </c>
      <c r="AY244" s="230" t="s">
        <v>154</v>
      </c>
    </row>
    <row r="245" s="15" customFormat="1">
      <c r="A245" s="15"/>
      <c r="B245" s="241"/>
      <c r="C245" s="242"/>
      <c r="D245" s="221" t="s">
        <v>175</v>
      </c>
      <c r="E245" s="243" t="s">
        <v>19</v>
      </c>
      <c r="F245" s="244" t="s">
        <v>202</v>
      </c>
      <c r="G245" s="242"/>
      <c r="H245" s="245">
        <v>175.32599999999999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1" t="s">
        <v>175</v>
      </c>
      <c r="AU245" s="251" t="s">
        <v>86</v>
      </c>
      <c r="AV245" s="15" t="s">
        <v>161</v>
      </c>
      <c r="AW245" s="15" t="s">
        <v>35</v>
      </c>
      <c r="AX245" s="15" t="s">
        <v>84</v>
      </c>
      <c r="AY245" s="251" t="s">
        <v>154</v>
      </c>
    </row>
    <row r="246" s="2" customFormat="1" ht="14.4" customHeight="1">
      <c r="A246" s="40"/>
      <c r="B246" s="41"/>
      <c r="C246" s="206" t="s">
        <v>393</v>
      </c>
      <c r="D246" s="206" t="s">
        <v>156</v>
      </c>
      <c r="E246" s="207" t="s">
        <v>394</v>
      </c>
      <c r="F246" s="208" t="s">
        <v>395</v>
      </c>
      <c r="G246" s="209" t="s">
        <v>169</v>
      </c>
      <c r="H246" s="210">
        <v>175.32599999999999</v>
      </c>
      <c r="I246" s="211"/>
      <c r="J246" s="212">
        <f>ROUND(I246*H246,2)</f>
        <v>0</v>
      </c>
      <c r="K246" s="208" t="s">
        <v>160</v>
      </c>
      <c r="L246" s="46"/>
      <c r="M246" s="213" t="s">
        <v>19</v>
      </c>
      <c r="N246" s="214" t="s">
        <v>47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161</v>
      </c>
      <c r="AT246" s="217" t="s">
        <v>156</v>
      </c>
      <c r="AU246" s="217" t="s">
        <v>86</v>
      </c>
      <c r="AY246" s="19" t="s">
        <v>154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84</v>
      </c>
      <c r="BK246" s="218">
        <f>ROUND(I246*H246,2)</f>
        <v>0</v>
      </c>
      <c r="BL246" s="19" t="s">
        <v>161</v>
      </c>
      <c r="BM246" s="217" t="s">
        <v>396</v>
      </c>
    </row>
    <row r="247" s="2" customFormat="1" ht="30" customHeight="1">
      <c r="A247" s="40"/>
      <c r="B247" s="41"/>
      <c r="C247" s="206" t="s">
        <v>397</v>
      </c>
      <c r="D247" s="206" t="s">
        <v>156</v>
      </c>
      <c r="E247" s="207" t="s">
        <v>398</v>
      </c>
      <c r="F247" s="208" t="s">
        <v>399</v>
      </c>
      <c r="G247" s="209" t="s">
        <v>266</v>
      </c>
      <c r="H247" s="210">
        <v>2.4300000000000002</v>
      </c>
      <c r="I247" s="211"/>
      <c r="J247" s="212">
        <f>ROUND(I247*H247,2)</f>
        <v>0</v>
      </c>
      <c r="K247" s="208" t="s">
        <v>160</v>
      </c>
      <c r="L247" s="46"/>
      <c r="M247" s="213" t="s">
        <v>19</v>
      </c>
      <c r="N247" s="214" t="s">
        <v>47</v>
      </c>
      <c r="O247" s="86"/>
      <c r="P247" s="215">
        <f>O247*H247</f>
        <v>0</v>
      </c>
      <c r="Q247" s="215">
        <v>1.0593999999999999</v>
      </c>
      <c r="R247" s="215">
        <f>Q247*H247</f>
        <v>2.5743420000000001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161</v>
      </c>
      <c r="AT247" s="217" t="s">
        <v>156</v>
      </c>
      <c r="AU247" s="217" t="s">
        <v>86</v>
      </c>
      <c r="AY247" s="19" t="s">
        <v>154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84</v>
      </c>
      <c r="BK247" s="218">
        <f>ROUND(I247*H247,2)</f>
        <v>0</v>
      </c>
      <c r="BL247" s="19" t="s">
        <v>161</v>
      </c>
      <c r="BM247" s="217" t="s">
        <v>400</v>
      </c>
    </row>
    <row r="248" s="13" customFormat="1">
      <c r="A248" s="13"/>
      <c r="B248" s="219"/>
      <c r="C248" s="220"/>
      <c r="D248" s="221" t="s">
        <v>175</v>
      </c>
      <c r="E248" s="222" t="s">
        <v>19</v>
      </c>
      <c r="F248" s="223" t="s">
        <v>401</v>
      </c>
      <c r="G248" s="220"/>
      <c r="H248" s="224">
        <v>2.113</v>
      </c>
      <c r="I248" s="225"/>
      <c r="J248" s="220"/>
      <c r="K248" s="220"/>
      <c r="L248" s="226"/>
      <c r="M248" s="227"/>
      <c r="N248" s="228"/>
      <c r="O248" s="228"/>
      <c r="P248" s="228"/>
      <c r="Q248" s="228"/>
      <c r="R248" s="228"/>
      <c r="S248" s="228"/>
      <c r="T248" s="22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0" t="s">
        <v>175</v>
      </c>
      <c r="AU248" s="230" t="s">
        <v>86</v>
      </c>
      <c r="AV248" s="13" t="s">
        <v>86</v>
      </c>
      <c r="AW248" s="13" t="s">
        <v>35</v>
      </c>
      <c r="AX248" s="13" t="s">
        <v>84</v>
      </c>
      <c r="AY248" s="230" t="s">
        <v>154</v>
      </c>
    </row>
    <row r="249" s="13" customFormat="1">
      <c r="A249" s="13"/>
      <c r="B249" s="219"/>
      <c r="C249" s="220"/>
      <c r="D249" s="221" t="s">
        <v>175</v>
      </c>
      <c r="E249" s="220"/>
      <c r="F249" s="223" t="s">
        <v>402</v>
      </c>
      <c r="G249" s="220"/>
      <c r="H249" s="224">
        <v>2.4300000000000002</v>
      </c>
      <c r="I249" s="225"/>
      <c r="J249" s="220"/>
      <c r="K249" s="220"/>
      <c r="L249" s="226"/>
      <c r="M249" s="227"/>
      <c r="N249" s="228"/>
      <c r="O249" s="228"/>
      <c r="P249" s="228"/>
      <c r="Q249" s="228"/>
      <c r="R249" s="228"/>
      <c r="S249" s="228"/>
      <c r="T249" s="22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0" t="s">
        <v>175</v>
      </c>
      <c r="AU249" s="230" t="s">
        <v>86</v>
      </c>
      <c r="AV249" s="13" t="s">
        <v>86</v>
      </c>
      <c r="AW249" s="13" t="s">
        <v>4</v>
      </c>
      <c r="AX249" s="13" t="s">
        <v>84</v>
      </c>
      <c r="AY249" s="230" t="s">
        <v>154</v>
      </c>
    </row>
    <row r="250" s="12" customFormat="1" ht="22.8" customHeight="1">
      <c r="A250" s="12"/>
      <c r="B250" s="190"/>
      <c r="C250" s="191"/>
      <c r="D250" s="192" t="s">
        <v>75</v>
      </c>
      <c r="E250" s="204" t="s">
        <v>166</v>
      </c>
      <c r="F250" s="204" t="s">
        <v>403</v>
      </c>
      <c r="G250" s="191"/>
      <c r="H250" s="191"/>
      <c r="I250" s="194"/>
      <c r="J250" s="205">
        <f>BK250</f>
        <v>0</v>
      </c>
      <c r="K250" s="191"/>
      <c r="L250" s="196"/>
      <c r="M250" s="197"/>
      <c r="N250" s="198"/>
      <c r="O250" s="198"/>
      <c r="P250" s="199">
        <f>SUM(P251:P310)</f>
        <v>0</v>
      </c>
      <c r="Q250" s="198"/>
      <c r="R250" s="199">
        <f>SUM(R251:R310)</f>
        <v>27.563003349999995</v>
      </c>
      <c r="S250" s="198"/>
      <c r="T250" s="200">
        <f>SUM(T251:T310)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1" t="s">
        <v>84</v>
      </c>
      <c r="AT250" s="202" t="s">
        <v>75</v>
      </c>
      <c r="AU250" s="202" t="s">
        <v>84</v>
      </c>
      <c r="AY250" s="201" t="s">
        <v>154</v>
      </c>
      <c r="BK250" s="203">
        <f>SUM(BK251:BK310)</f>
        <v>0</v>
      </c>
    </row>
    <row r="251" s="2" customFormat="1">
      <c r="A251" s="40"/>
      <c r="B251" s="41"/>
      <c r="C251" s="206" t="s">
        <v>404</v>
      </c>
      <c r="D251" s="206" t="s">
        <v>156</v>
      </c>
      <c r="E251" s="207" t="s">
        <v>405</v>
      </c>
      <c r="F251" s="208" t="s">
        <v>406</v>
      </c>
      <c r="G251" s="209" t="s">
        <v>169</v>
      </c>
      <c r="H251" s="210">
        <v>20.274999999999999</v>
      </c>
      <c r="I251" s="211"/>
      <c r="J251" s="212">
        <f>ROUND(I251*H251,2)</f>
        <v>0</v>
      </c>
      <c r="K251" s="208" t="s">
        <v>160</v>
      </c>
      <c r="L251" s="46"/>
      <c r="M251" s="213" t="s">
        <v>19</v>
      </c>
      <c r="N251" s="214" t="s">
        <v>47</v>
      </c>
      <c r="O251" s="86"/>
      <c r="P251" s="215">
        <f>O251*H251</f>
        <v>0</v>
      </c>
      <c r="Q251" s="215">
        <v>0.24706</v>
      </c>
      <c r="R251" s="215">
        <f>Q251*H251</f>
        <v>5.0091414999999992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161</v>
      </c>
      <c r="AT251" s="217" t="s">
        <v>156</v>
      </c>
      <c r="AU251" s="217" t="s">
        <v>86</v>
      </c>
      <c r="AY251" s="19" t="s">
        <v>154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84</v>
      </c>
      <c r="BK251" s="218">
        <f>ROUND(I251*H251,2)</f>
        <v>0</v>
      </c>
      <c r="BL251" s="19" t="s">
        <v>161</v>
      </c>
      <c r="BM251" s="217" t="s">
        <v>407</v>
      </c>
    </row>
    <row r="252" s="14" customFormat="1">
      <c r="A252" s="14"/>
      <c r="B252" s="231"/>
      <c r="C252" s="232"/>
      <c r="D252" s="221" t="s">
        <v>175</v>
      </c>
      <c r="E252" s="233" t="s">
        <v>19</v>
      </c>
      <c r="F252" s="234" t="s">
        <v>408</v>
      </c>
      <c r="G252" s="232"/>
      <c r="H252" s="233" t="s">
        <v>19</v>
      </c>
      <c r="I252" s="235"/>
      <c r="J252" s="232"/>
      <c r="K252" s="232"/>
      <c r="L252" s="236"/>
      <c r="M252" s="237"/>
      <c r="N252" s="238"/>
      <c r="O252" s="238"/>
      <c r="P252" s="238"/>
      <c r="Q252" s="238"/>
      <c r="R252" s="238"/>
      <c r="S252" s="238"/>
      <c r="T252" s="23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0" t="s">
        <v>175</v>
      </c>
      <c r="AU252" s="240" t="s">
        <v>86</v>
      </c>
      <c r="AV252" s="14" t="s">
        <v>84</v>
      </c>
      <c r="AW252" s="14" t="s">
        <v>35</v>
      </c>
      <c r="AX252" s="14" t="s">
        <v>76</v>
      </c>
      <c r="AY252" s="240" t="s">
        <v>154</v>
      </c>
    </row>
    <row r="253" s="14" customFormat="1">
      <c r="A253" s="14"/>
      <c r="B253" s="231"/>
      <c r="C253" s="232"/>
      <c r="D253" s="221" t="s">
        <v>175</v>
      </c>
      <c r="E253" s="233" t="s">
        <v>19</v>
      </c>
      <c r="F253" s="234" t="s">
        <v>409</v>
      </c>
      <c r="G253" s="232"/>
      <c r="H253" s="233" t="s">
        <v>19</v>
      </c>
      <c r="I253" s="235"/>
      <c r="J253" s="232"/>
      <c r="K253" s="232"/>
      <c r="L253" s="236"/>
      <c r="M253" s="237"/>
      <c r="N253" s="238"/>
      <c r="O253" s="238"/>
      <c r="P253" s="238"/>
      <c r="Q253" s="238"/>
      <c r="R253" s="238"/>
      <c r="S253" s="238"/>
      <c r="T253" s="23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0" t="s">
        <v>175</v>
      </c>
      <c r="AU253" s="240" t="s">
        <v>86</v>
      </c>
      <c r="AV253" s="14" t="s">
        <v>84</v>
      </c>
      <c r="AW253" s="14" t="s">
        <v>35</v>
      </c>
      <c r="AX253" s="14" t="s">
        <v>76</v>
      </c>
      <c r="AY253" s="240" t="s">
        <v>154</v>
      </c>
    </row>
    <row r="254" s="13" customFormat="1">
      <c r="A254" s="13"/>
      <c r="B254" s="219"/>
      <c r="C254" s="220"/>
      <c r="D254" s="221" t="s">
        <v>175</v>
      </c>
      <c r="E254" s="222" t="s">
        <v>19</v>
      </c>
      <c r="F254" s="223" t="s">
        <v>410</v>
      </c>
      <c r="G254" s="220"/>
      <c r="H254" s="224">
        <v>20.274999999999999</v>
      </c>
      <c r="I254" s="225"/>
      <c r="J254" s="220"/>
      <c r="K254" s="220"/>
      <c r="L254" s="226"/>
      <c r="M254" s="227"/>
      <c r="N254" s="228"/>
      <c r="O254" s="228"/>
      <c r="P254" s="228"/>
      <c r="Q254" s="228"/>
      <c r="R254" s="228"/>
      <c r="S254" s="228"/>
      <c r="T254" s="22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0" t="s">
        <v>175</v>
      </c>
      <c r="AU254" s="230" t="s">
        <v>86</v>
      </c>
      <c r="AV254" s="13" t="s">
        <v>86</v>
      </c>
      <c r="AW254" s="13" t="s">
        <v>35</v>
      </c>
      <c r="AX254" s="13" t="s">
        <v>84</v>
      </c>
      <c r="AY254" s="230" t="s">
        <v>154</v>
      </c>
    </row>
    <row r="255" s="2" customFormat="1" ht="14.4" customHeight="1">
      <c r="A255" s="40"/>
      <c r="B255" s="41"/>
      <c r="C255" s="206" t="s">
        <v>411</v>
      </c>
      <c r="D255" s="206" t="s">
        <v>156</v>
      </c>
      <c r="E255" s="207" t="s">
        <v>412</v>
      </c>
      <c r="F255" s="208" t="s">
        <v>413</v>
      </c>
      <c r="G255" s="209" t="s">
        <v>159</v>
      </c>
      <c r="H255" s="210">
        <v>1</v>
      </c>
      <c r="I255" s="211"/>
      <c r="J255" s="212">
        <f>ROUND(I255*H255,2)</f>
        <v>0</v>
      </c>
      <c r="K255" s="208" t="s">
        <v>19</v>
      </c>
      <c r="L255" s="46"/>
      <c r="M255" s="213" t="s">
        <v>19</v>
      </c>
      <c r="N255" s="214" t="s">
        <v>47</v>
      </c>
      <c r="O255" s="86"/>
      <c r="P255" s="215">
        <f>O255*H255</f>
        <v>0</v>
      </c>
      <c r="Q255" s="215">
        <v>0.02836</v>
      </c>
      <c r="R255" s="215">
        <f>Q255*H255</f>
        <v>0.02836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161</v>
      </c>
      <c r="AT255" s="217" t="s">
        <v>156</v>
      </c>
      <c r="AU255" s="217" t="s">
        <v>86</v>
      </c>
      <c r="AY255" s="19" t="s">
        <v>154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84</v>
      </c>
      <c r="BK255" s="218">
        <f>ROUND(I255*H255,2)</f>
        <v>0</v>
      </c>
      <c r="BL255" s="19" t="s">
        <v>161</v>
      </c>
      <c r="BM255" s="217" t="s">
        <v>414</v>
      </c>
    </row>
    <row r="256" s="2" customFormat="1" ht="14.4" customHeight="1">
      <c r="A256" s="40"/>
      <c r="B256" s="41"/>
      <c r="C256" s="206" t="s">
        <v>415</v>
      </c>
      <c r="D256" s="206" t="s">
        <v>156</v>
      </c>
      <c r="E256" s="207" t="s">
        <v>416</v>
      </c>
      <c r="F256" s="208" t="s">
        <v>417</v>
      </c>
      <c r="G256" s="209" t="s">
        <v>159</v>
      </c>
      <c r="H256" s="210">
        <v>1</v>
      </c>
      <c r="I256" s="211"/>
      <c r="J256" s="212">
        <f>ROUND(I256*H256,2)</f>
        <v>0</v>
      </c>
      <c r="K256" s="208" t="s">
        <v>19</v>
      </c>
      <c r="L256" s="46"/>
      <c r="M256" s="213" t="s">
        <v>19</v>
      </c>
      <c r="N256" s="214" t="s">
        <v>47</v>
      </c>
      <c r="O256" s="86"/>
      <c r="P256" s="215">
        <f>O256*H256</f>
        <v>0</v>
      </c>
      <c r="Q256" s="215">
        <v>0.017590000000000001</v>
      </c>
      <c r="R256" s="215">
        <f>Q256*H256</f>
        <v>0.017590000000000001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161</v>
      </c>
      <c r="AT256" s="217" t="s">
        <v>156</v>
      </c>
      <c r="AU256" s="217" t="s">
        <v>86</v>
      </c>
      <c r="AY256" s="19" t="s">
        <v>154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84</v>
      </c>
      <c r="BK256" s="218">
        <f>ROUND(I256*H256,2)</f>
        <v>0</v>
      </c>
      <c r="BL256" s="19" t="s">
        <v>161</v>
      </c>
      <c r="BM256" s="217" t="s">
        <v>418</v>
      </c>
    </row>
    <row r="257" s="2" customFormat="1" ht="14.4" customHeight="1">
      <c r="A257" s="40"/>
      <c r="B257" s="41"/>
      <c r="C257" s="206" t="s">
        <v>419</v>
      </c>
      <c r="D257" s="206" t="s">
        <v>156</v>
      </c>
      <c r="E257" s="207" t="s">
        <v>420</v>
      </c>
      <c r="F257" s="208" t="s">
        <v>421</v>
      </c>
      <c r="G257" s="209" t="s">
        <v>159</v>
      </c>
      <c r="H257" s="210">
        <v>1</v>
      </c>
      <c r="I257" s="211"/>
      <c r="J257" s="212">
        <f>ROUND(I257*H257,2)</f>
        <v>0</v>
      </c>
      <c r="K257" s="208" t="s">
        <v>19</v>
      </c>
      <c r="L257" s="46"/>
      <c r="M257" s="213" t="s">
        <v>19</v>
      </c>
      <c r="N257" s="214" t="s">
        <v>47</v>
      </c>
      <c r="O257" s="86"/>
      <c r="P257" s="215">
        <f>O257*H257</f>
        <v>0</v>
      </c>
      <c r="Q257" s="215">
        <v>0.020709999999999999</v>
      </c>
      <c r="R257" s="215">
        <f>Q257*H257</f>
        <v>0.020709999999999999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161</v>
      </c>
      <c r="AT257" s="217" t="s">
        <v>156</v>
      </c>
      <c r="AU257" s="217" t="s">
        <v>86</v>
      </c>
      <c r="AY257" s="19" t="s">
        <v>154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84</v>
      </c>
      <c r="BK257" s="218">
        <f>ROUND(I257*H257,2)</f>
        <v>0</v>
      </c>
      <c r="BL257" s="19" t="s">
        <v>161</v>
      </c>
      <c r="BM257" s="217" t="s">
        <v>422</v>
      </c>
    </row>
    <row r="258" s="2" customFormat="1">
      <c r="A258" s="40"/>
      <c r="B258" s="41"/>
      <c r="C258" s="206" t="s">
        <v>423</v>
      </c>
      <c r="D258" s="206" t="s">
        <v>156</v>
      </c>
      <c r="E258" s="207" t="s">
        <v>424</v>
      </c>
      <c r="F258" s="208" t="s">
        <v>425</v>
      </c>
      <c r="G258" s="209" t="s">
        <v>266</v>
      </c>
      <c r="H258" s="210">
        <v>0.0070000000000000001</v>
      </c>
      <c r="I258" s="211"/>
      <c r="J258" s="212">
        <f>ROUND(I258*H258,2)</f>
        <v>0</v>
      </c>
      <c r="K258" s="208" t="s">
        <v>160</v>
      </c>
      <c r="L258" s="46"/>
      <c r="M258" s="213" t="s">
        <v>19</v>
      </c>
      <c r="N258" s="214" t="s">
        <v>47</v>
      </c>
      <c r="O258" s="86"/>
      <c r="P258" s="215">
        <f>O258*H258</f>
        <v>0</v>
      </c>
      <c r="Q258" s="215">
        <v>0.019539999999999998</v>
      </c>
      <c r="R258" s="215">
        <f>Q258*H258</f>
        <v>0.00013678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161</v>
      </c>
      <c r="AT258" s="217" t="s">
        <v>156</v>
      </c>
      <c r="AU258" s="217" t="s">
        <v>86</v>
      </c>
      <c r="AY258" s="19" t="s">
        <v>154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84</v>
      </c>
      <c r="BK258" s="218">
        <f>ROUND(I258*H258,2)</f>
        <v>0</v>
      </c>
      <c r="BL258" s="19" t="s">
        <v>161</v>
      </c>
      <c r="BM258" s="217" t="s">
        <v>426</v>
      </c>
    </row>
    <row r="259" s="2" customFormat="1" ht="14.4" customHeight="1">
      <c r="A259" s="40"/>
      <c r="B259" s="41"/>
      <c r="C259" s="256" t="s">
        <v>427</v>
      </c>
      <c r="D259" s="256" t="s">
        <v>428</v>
      </c>
      <c r="E259" s="257" t="s">
        <v>429</v>
      </c>
      <c r="F259" s="258" t="s">
        <v>430</v>
      </c>
      <c r="G259" s="259" t="s">
        <v>266</v>
      </c>
      <c r="H259" s="260">
        <v>0.0080000000000000002</v>
      </c>
      <c r="I259" s="261"/>
      <c r="J259" s="262">
        <f>ROUND(I259*H259,2)</f>
        <v>0</v>
      </c>
      <c r="K259" s="258" t="s">
        <v>19</v>
      </c>
      <c r="L259" s="263"/>
      <c r="M259" s="264" t="s">
        <v>19</v>
      </c>
      <c r="N259" s="265" t="s">
        <v>47</v>
      </c>
      <c r="O259" s="86"/>
      <c r="P259" s="215">
        <f>O259*H259</f>
        <v>0</v>
      </c>
      <c r="Q259" s="215">
        <v>1</v>
      </c>
      <c r="R259" s="215">
        <f>Q259*H259</f>
        <v>0.0080000000000000002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193</v>
      </c>
      <c r="AT259" s="217" t="s">
        <v>428</v>
      </c>
      <c r="AU259" s="217" t="s">
        <v>86</v>
      </c>
      <c r="AY259" s="19" t="s">
        <v>154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84</v>
      </c>
      <c r="BK259" s="218">
        <f>ROUND(I259*H259,2)</f>
        <v>0</v>
      </c>
      <c r="BL259" s="19" t="s">
        <v>161</v>
      </c>
      <c r="BM259" s="217" t="s">
        <v>431</v>
      </c>
    </row>
    <row r="260" s="13" customFormat="1">
      <c r="A260" s="13"/>
      <c r="B260" s="219"/>
      <c r="C260" s="220"/>
      <c r="D260" s="221" t="s">
        <v>175</v>
      </c>
      <c r="E260" s="220"/>
      <c r="F260" s="223" t="s">
        <v>432</v>
      </c>
      <c r="G260" s="220"/>
      <c r="H260" s="224">
        <v>0.0080000000000000002</v>
      </c>
      <c r="I260" s="225"/>
      <c r="J260" s="220"/>
      <c r="K260" s="220"/>
      <c r="L260" s="226"/>
      <c r="M260" s="227"/>
      <c r="N260" s="228"/>
      <c r="O260" s="228"/>
      <c r="P260" s="228"/>
      <c r="Q260" s="228"/>
      <c r="R260" s="228"/>
      <c r="S260" s="228"/>
      <c r="T260" s="22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0" t="s">
        <v>175</v>
      </c>
      <c r="AU260" s="230" t="s">
        <v>86</v>
      </c>
      <c r="AV260" s="13" t="s">
        <v>86</v>
      </c>
      <c r="AW260" s="13" t="s">
        <v>4</v>
      </c>
      <c r="AX260" s="13" t="s">
        <v>84</v>
      </c>
      <c r="AY260" s="230" t="s">
        <v>154</v>
      </c>
    </row>
    <row r="261" s="2" customFormat="1" ht="14.4" customHeight="1">
      <c r="A261" s="40"/>
      <c r="B261" s="41"/>
      <c r="C261" s="206" t="s">
        <v>433</v>
      </c>
      <c r="D261" s="206" t="s">
        <v>156</v>
      </c>
      <c r="E261" s="207" t="s">
        <v>434</v>
      </c>
      <c r="F261" s="208" t="s">
        <v>435</v>
      </c>
      <c r="G261" s="209" t="s">
        <v>266</v>
      </c>
      <c r="H261" s="210">
        <v>8.0890000000000004</v>
      </c>
      <c r="I261" s="211"/>
      <c r="J261" s="212">
        <f>ROUND(I261*H261,2)</f>
        <v>0</v>
      </c>
      <c r="K261" s="208" t="s">
        <v>160</v>
      </c>
      <c r="L261" s="46"/>
      <c r="M261" s="213" t="s">
        <v>19</v>
      </c>
      <c r="N261" s="214" t="s">
        <v>47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161</v>
      </c>
      <c r="AT261" s="217" t="s">
        <v>156</v>
      </c>
      <c r="AU261" s="217" t="s">
        <v>86</v>
      </c>
      <c r="AY261" s="19" t="s">
        <v>154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84</v>
      </c>
      <c r="BK261" s="218">
        <f>ROUND(I261*H261,2)</f>
        <v>0</v>
      </c>
      <c r="BL261" s="19" t="s">
        <v>161</v>
      </c>
      <c r="BM261" s="217" t="s">
        <v>436</v>
      </c>
    </row>
    <row r="262" s="14" customFormat="1">
      <c r="A262" s="14"/>
      <c r="B262" s="231"/>
      <c r="C262" s="232"/>
      <c r="D262" s="221" t="s">
        <v>175</v>
      </c>
      <c r="E262" s="233" t="s">
        <v>19</v>
      </c>
      <c r="F262" s="234" t="s">
        <v>437</v>
      </c>
      <c r="G262" s="232"/>
      <c r="H262" s="233" t="s">
        <v>19</v>
      </c>
      <c r="I262" s="235"/>
      <c r="J262" s="232"/>
      <c r="K262" s="232"/>
      <c r="L262" s="236"/>
      <c r="M262" s="237"/>
      <c r="N262" s="238"/>
      <c r="O262" s="238"/>
      <c r="P262" s="238"/>
      <c r="Q262" s="238"/>
      <c r="R262" s="238"/>
      <c r="S262" s="238"/>
      <c r="T262" s="23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0" t="s">
        <v>175</v>
      </c>
      <c r="AU262" s="240" t="s">
        <v>86</v>
      </c>
      <c r="AV262" s="14" t="s">
        <v>84</v>
      </c>
      <c r="AW262" s="14" t="s">
        <v>35</v>
      </c>
      <c r="AX262" s="14" t="s">
        <v>76</v>
      </c>
      <c r="AY262" s="240" t="s">
        <v>154</v>
      </c>
    </row>
    <row r="263" s="13" customFormat="1">
      <c r="A263" s="13"/>
      <c r="B263" s="219"/>
      <c r="C263" s="220"/>
      <c r="D263" s="221" t="s">
        <v>175</v>
      </c>
      <c r="E263" s="222" t="s">
        <v>19</v>
      </c>
      <c r="F263" s="223" t="s">
        <v>438</v>
      </c>
      <c r="G263" s="220"/>
      <c r="H263" s="224">
        <v>6.9400000000000004</v>
      </c>
      <c r="I263" s="225"/>
      <c r="J263" s="220"/>
      <c r="K263" s="220"/>
      <c r="L263" s="226"/>
      <c r="M263" s="227"/>
      <c r="N263" s="228"/>
      <c r="O263" s="228"/>
      <c r="P263" s="228"/>
      <c r="Q263" s="228"/>
      <c r="R263" s="228"/>
      <c r="S263" s="228"/>
      <c r="T263" s="22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0" t="s">
        <v>175</v>
      </c>
      <c r="AU263" s="230" t="s">
        <v>86</v>
      </c>
      <c r="AV263" s="13" t="s">
        <v>86</v>
      </c>
      <c r="AW263" s="13" t="s">
        <v>35</v>
      </c>
      <c r="AX263" s="13" t="s">
        <v>76</v>
      </c>
      <c r="AY263" s="230" t="s">
        <v>154</v>
      </c>
    </row>
    <row r="264" s="13" customFormat="1">
      <c r="A264" s="13"/>
      <c r="B264" s="219"/>
      <c r="C264" s="220"/>
      <c r="D264" s="221" t="s">
        <v>175</v>
      </c>
      <c r="E264" s="222" t="s">
        <v>19</v>
      </c>
      <c r="F264" s="223" t="s">
        <v>439</v>
      </c>
      <c r="G264" s="220"/>
      <c r="H264" s="224">
        <v>1.149</v>
      </c>
      <c r="I264" s="225"/>
      <c r="J264" s="220"/>
      <c r="K264" s="220"/>
      <c r="L264" s="226"/>
      <c r="M264" s="227"/>
      <c r="N264" s="228"/>
      <c r="O264" s="228"/>
      <c r="P264" s="228"/>
      <c r="Q264" s="228"/>
      <c r="R264" s="228"/>
      <c r="S264" s="228"/>
      <c r="T264" s="22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0" t="s">
        <v>175</v>
      </c>
      <c r="AU264" s="230" t="s">
        <v>86</v>
      </c>
      <c r="AV264" s="13" t="s">
        <v>86</v>
      </c>
      <c r="AW264" s="13" t="s">
        <v>35</v>
      </c>
      <c r="AX264" s="13" t="s">
        <v>76</v>
      </c>
      <c r="AY264" s="230" t="s">
        <v>154</v>
      </c>
    </row>
    <row r="265" s="15" customFormat="1">
      <c r="A265" s="15"/>
      <c r="B265" s="241"/>
      <c r="C265" s="242"/>
      <c r="D265" s="221" t="s">
        <v>175</v>
      </c>
      <c r="E265" s="243" t="s">
        <v>19</v>
      </c>
      <c r="F265" s="244" t="s">
        <v>202</v>
      </c>
      <c r="G265" s="242"/>
      <c r="H265" s="245">
        <v>8.0890000000000004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1" t="s">
        <v>175</v>
      </c>
      <c r="AU265" s="251" t="s">
        <v>86</v>
      </c>
      <c r="AV265" s="15" t="s">
        <v>161</v>
      </c>
      <c r="AW265" s="15" t="s">
        <v>35</v>
      </c>
      <c r="AX265" s="15" t="s">
        <v>84</v>
      </c>
      <c r="AY265" s="251" t="s">
        <v>154</v>
      </c>
    </row>
    <row r="266" s="2" customFormat="1" ht="14.4" customHeight="1">
      <c r="A266" s="40"/>
      <c r="B266" s="41"/>
      <c r="C266" s="256" t="s">
        <v>440</v>
      </c>
      <c r="D266" s="256" t="s">
        <v>428</v>
      </c>
      <c r="E266" s="257" t="s">
        <v>441</v>
      </c>
      <c r="F266" s="258" t="s">
        <v>442</v>
      </c>
      <c r="G266" s="259" t="s">
        <v>266</v>
      </c>
      <c r="H266" s="260">
        <v>3.1099999999999999</v>
      </c>
      <c r="I266" s="261"/>
      <c r="J266" s="262">
        <f>ROUND(I266*H266,2)</f>
        <v>0</v>
      </c>
      <c r="K266" s="258" t="s">
        <v>160</v>
      </c>
      <c r="L266" s="263"/>
      <c r="M266" s="264" t="s">
        <v>19</v>
      </c>
      <c r="N266" s="265" t="s">
        <v>47</v>
      </c>
      <c r="O266" s="86"/>
      <c r="P266" s="215">
        <f>O266*H266</f>
        <v>0</v>
      </c>
      <c r="Q266" s="215">
        <v>1</v>
      </c>
      <c r="R266" s="215">
        <f>Q266*H266</f>
        <v>3.1099999999999999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193</v>
      </c>
      <c r="AT266" s="217" t="s">
        <v>428</v>
      </c>
      <c r="AU266" s="217" t="s">
        <v>86</v>
      </c>
      <c r="AY266" s="19" t="s">
        <v>154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84</v>
      </c>
      <c r="BK266" s="218">
        <f>ROUND(I266*H266,2)</f>
        <v>0</v>
      </c>
      <c r="BL266" s="19" t="s">
        <v>161</v>
      </c>
      <c r="BM266" s="217" t="s">
        <v>443</v>
      </c>
    </row>
    <row r="267" s="13" customFormat="1">
      <c r="A267" s="13"/>
      <c r="B267" s="219"/>
      <c r="C267" s="220"/>
      <c r="D267" s="221" t="s">
        <v>175</v>
      </c>
      <c r="E267" s="222" t="s">
        <v>19</v>
      </c>
      <c r="F267" s="223" t="s">
        <v>444</v>
      </c>
      <c r="G267" s="220"/>
      <c r="H267" s="224">
        <v>2.7040000000000002</v>
      </c>
      <c r="I267" s="225"/>
      <c r="J267" s="220"/>
      <c r="K267" s="220"/>
      <c r="L267" s="226"/>
      <c r="M267" s="227"/>
      <c r="N267" s="228"/>
      <c r="O267" s="228"/>
      <c r="P267" s="228"/>
      <c r="Q267" s="228"/>
      <c r="R267" s="228"/>
      <c r="S267" s="228"/>
      <c r="T267" s="22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0" t="s">
        <v>175</v>
      </c>
      <c r="AU267" s="230" t="s">
        <v>86</v>
      </c>
      <c r="AV267" s="13" t="s">
        <v>86</v>
      </c>
      <c r="AW267" s="13" t="s">
        <v>35</v>
      </c>
      <c r="AX267" s="13" t="s">
        <v>84</v>
      </c>
      <c r="AY267" s="230" t="s">
        <v>154</v>
      </c>
    </row>
    <row r="268" s="13" customFormat="1">
      <c r="A268" s="13"/>
      <c r="B268" s="219"/>
      <c r="C268" s="220"/>
      <c r="D268" s="221" t="s">
        <v>175</v>
      </c>
      <c r="E268" s="220"/>
      <c r="F268" s="223" t="s">
        <v>445</v>
      </c>
      <c r="G268" s="220"/>
      <c r="H268" s="224">
        <v>3.1099999999999999</v>
      </c>
      <c r="I268" s="225"/>
      <c r="J268" s="220"/>
      <c r="K268" s="220"/>
      <c r="L268" s="226"/>
      <c r="M268" s="227"/>
      <c r="N268" s="228"/>
      <c r="O268" s="228"/>
      <c r="P268" s="228"/>
      <c r="Q268" s="228"/>
      <c r="R268" s="228"/>
      <c r="S268" s="228"/>
      <c r="T268" s="22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0" t="s">
        <v>175</v>
      </c>
      <c r="AU268" s="230" t="s">
        <v>86</v>
      </c>
      <c r="AV268" s="13" t="s">
        <v>86</v>
      </c>
      <c r="AW268" s="13" t="s">
        <v>4</v>
      </c>
      <c r="AX268" s="13" t="s">
        <v>84</v>
      </c>
      <c r="AY268" s="230" t="s">
        <v>154</v>
      </c>
    </row>
    <row r="269" s="2" customFormat="1" ht="14.4" customHeight="1">
      <c r="A269" s="40"/>
      <c r="B269" s="41"/>
      <c r="C269" s="256" t="s">
        <v>446</v>
      </c>
      <c r="D269" s="256" t="s">
        <v>428</v>
      </c>
      <c r="E269" s="257" t="s">
        <v>447</v>
      </c>
      <c r="F269" s="258" t="s">
        <v>448</v>
      </c>
      <c r="G269" s="259" t="s">
        <v>266</v>
      </c>
      <c r="H269" s="260">
        <v>4.7699999999999996</v>
      </c>
      <c r="I269" s="261"/>
      <c r="J269" s="262">
        <f>ROUND(I269*H269,2)</f>
        <v>0</v>
      </c>
      <c r="K269" s="258" t="s">
        <v>160</v>
      </c>
      <c r="L269" s="263"/>
      <c r="M269" s="264" t="s">
        <v>19</v>
      </c>
      <c r="N269" s="265" t="s">
        <v>47</v>
      </c>
      <c r="O269" s="86"/>
      <c r="P269" s="215">
        <f>O269*H269</f>
        <v>0</v>
      </c>
      <c r="Q269" s="215">
        <v>1</v>
      </c>
      <c r="R269" s="215">
        <f>Q269*H269</f>
        <v>4.7699999999999996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193</v>
      </c>
      <c r="AT269" s="217" t="s">
        <v>428</v>
      </c>
      <c r="AU269" s="217" t="s">
        <v>86</v>
      </c>
      <c r="AY269" s="19" t="s">
        <v>154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84</v>
      </c>
      <c r="BK269" s="218">
        <f>ROUND(I269*H269,2)</f>
        <v>0</v>
      </c>
      <c r="BL269" s="19" t="s">
        <v>161</v>
      </c>
      <c r="BM269" s="217" t="s">
        <v>449</v>
      </c>
    </row>
    <row r="270" s="13" customFormat="1">
      <c r="A270" s="13"/>
      <c r="B270" s="219"/>
      <c r="C270" s="220"/>
      <c r="D270" s="221" t="s">
        <v>175</v>
      </c>
      <c r="E270" s="222" t="s">
        <v>19</v>
      </c>
      <c r="F270" s="223" t="s">
        <v>450</v>
      </c>
      <c r="G270" s="220"/>
      <c r="H270" s="224">
        <v>4.1479999999999997</v>
      </c>
      <c r="I270" s="225"/>
      <c r="J270" s="220"/>
      <c r="K270" s="220"/>
      <c r="L270" s="226"/>
      <c r="M270" s="227"/>
      <c r="N270" s="228"/>
      <c r="O270" s="228"/>
      <c r="P270" s="228"/>
      <c r="Q270" s="228"/>
      <c r="R270" s="228"/>
      <c r="S270" s="228"/>
      <c r="T270" s="22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0" t="s">
        <v>175</v>
      </c>
      <c r="AU270" s="230" t="s">
        <v>86</v>
      </c>
      <c r="AV270" s="13" t="s">
        <v>86</v>
      </c>
      <c r="AW270" s="13" t="s">
        <v>35</v>
      </c>
      <c r="AX270" s="13" t="s">
        <v>84</v>
      </c>
      <c r="AY270" s="230" t="s">
        <v>154</v>
      </c>
    </row>
    <row r="271" s="13" customFormat="1">
      <c r="A271" s="13"/>
      <c r="B271" s="219"/>
      <c r="C271" s="220"/>
      <c r="D271" s="221" t="s">
        <v>175</v>
      </c>
      <c r="E271" s="220"/>
      <c r="F271" s="223" t="s">
        <v>451</v>
      </c>
      <c r="G271" s="220"/>
      <c r="H271" s="224">
        <v>4.7699999999999996</v>
      </c>
      <c r="I271" s="225"/>
      <c r="J271" s="220"/>
      <c r="K271" s="220"/>
      <c r="L271" s="226"/>
      <c r="M271" s="227"/>
      <c r="N271" s="228"/>
      <c r="O271" s="228"/>
      <c r="P271" s="228"/>
      <c r="Q271" s="228"/>
      <c r="R271" s="228"/>
      <c r="S271" s="228"/>
      <c r="T271" s="22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0" t="s">
        <v>175</v>
      </c>
      <c r="AU271" s="230" t="s">
        <v>86</v>
      </c>
      <c r="AV271" s="13" t="s">
        <v>86</v>
      </c>
      <c r="AW271" s="13" t="s">
        <v>4</v>
      </c>
      <c r="AX271" s="13" t="s">
        <v>84</v>
      </c>
      <c r="AY271" s="230" t="s">
        <v>154</v>
      </c>
    </row>
    <row r="272" s="2" customFormat="1" ht="14.4" customHeight="1">
      <c r="A272" s="40"/>
      <c r="B272" s="41"/>
      <c r="C272" s="256" t="s">
        <v>452</v>
      </c>
      <c r="D272" s="256" t="s">
        <v>428</v>
      </c>
      <c r="E272" s="257" t="s">
        <v>453</v>
      </c>
      <c r="F272" s="258" t="s">
        <v>454</v>
      </c>
      <c r="G272" s="259" t="s">
        <v>266</v>
      </c>
      <c r="H272" s="260">
        <v>0.028000000000000001</v>
      </c>
      <c r="I272" s="261"/>
      <c r="J272" s="262">
        <f>ROUND(I272*H272,2)</f>
        <v>0</v>
      </c>
      <c r="K272" s="258" t="s">
        <v>160</v>
      </c>
      <c r="L272" s="263"/>
      <c r="M272" s="264" t="s">
        <v>19</v>
      </c>
      <c r="N272" s="265" t="s">
        <v>47</v>
      </c>
      <c r="O272" s="86"/>
      <c r="P272" s="215">
        <f>O272*H272</f>
        <v>0</v>
      </c>
      <c r="Q272" s="215">
        <v>1</v>
      </c>
      <c r="R272" s="215">
        <f>Q272*H272</f>
        <v>0.028000000000000001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193</v>
      </c>
      <c r="AT272" s="217" t="s">
        <v>428</v>
      </c>
      <c r="AU272" s="217" t="s">
        <v>86</v>
      </c>
      <c r="AY272" s="19" t="s">
        <v>154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84</v>
      </c>
      <c r="BK272" s="218">
        <f>ROUND(I272*H272,2)</f>
        <v>0</v>
      </c>
      <c r="BL272" s="19" t="s">
        <v>161</v>
      </c>
      <c r="BM272" s="217" t="s">
        <v>455</v>
      </c>
    </row>
    <row r="273" s="13" customFormat="1">
      <c r="A273" s="13"/>
      <c r="B273" s="219"/>
      <c r="C273" s="220"/>
      <c r="D273" s="221" t="s">
        <v>175</v>
      </c>
      <c r="E273" s="220"/>
      <c r="F273" s="223" t="s">
        <v>456</v>
      </c>
      <c r="G273" s="220"/>
      <c r="H273" s="224">
        <v>0.028000000000000001</v>
      </c>
      <c r="I273" s="225"/>
      <c r="J273" s="220"/>
      <c r="K273" s="220"/>
      <c r="L273" s="226"/>
      <c r="M273" s="227"/>
      <c r="N273" s="228"/>
      <c r="O273" s="228"/>
      <c r="P273" s="228"/>
      <c r="Q273" s="228"/>
      <c r="R273" s="228"/>
      <c r="S273" s="228"/>
      <c r="T273" s="22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0" t="s">
        <v>175</v>
      </c>
      <c r="AU273" s="230" t="s">
        <v>86</v>
      </c>
      <c r="AV273" s="13" t="s">
        <v>86</v>
      </c>
      <c r="AW273" s="13" t="s">
        <v>4</v>
      </c>
      <c r="AX273" s="13" t="s">
        <v>84</v>
      </c>
      <c r="AY273" s="230" t="s">
        <v>154</v>
      </c>
    </row>
    <row r="274" s="2" customFormat="1" ht="14.4" customHeight="1">
      <c r="A274" s="40"/>
      <c r="B274" s="41"/>
      <c r="C274" s="256" t="s">
        <v>457</v>
      </c>
      <c r="D274" s="256" t="s">
        <v>428</v>
      </c>
      <c r="E274" s="257" t="s">
        <v>458</v>
      </c>
      <c r="F274" s="258" t="s">
        <v>459</v>
      </c>
      <c r="G274" s="259" t="s">
        <v>266</v>
      </c>
      <c r="H274" s="260">
        <v>0.067000000000000004</v>
      </c>
      <c r="I274" s="261"/>
      <c r="J274" s="262">
        <f>ROUND(I274*H274,2)</f>
        <v>0</v>
      </c>
      <c r="K274" s="258" t="s">
        <v>160</v>
      </c>
      <c r="L274" s="263"/>
      <c r="M274" s="264" t="s">
        <v>19</v>
      </c>
      <c r="N274" s="265" t="s">
        <v>47</v>
      </c>
      <c r="O274" s="86"/>
      <c r="P274" s="215">
        <f>O274*H274</f>
        <v>0</v>
      </c>
      <c r="Q274" s="215">
        <v>1</v>
      </c>
      <c r="R274" s="215">
        <f>Q274*H274</f>
        <v>0.067000000000000004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193</v>
      </c>
      <c r="AT274" s="217" t="s">
        <v>428</v>
      </c>
      <c r="AU274" s="217" t="s">
        <v>86</v>
      </c>
      <c r="AY274" s="19" t="s">
        <v>154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84</v>
      </c>
      <c r="BK274" s="218">
        <f>ROUND(I274*H274,2)</f>
        <v>0</v>
      </c>
      <c r="BL274" s="19" t="s">
        <v>161</v>
      </c>
      <c r="BM274" s="217" t="s">
        <v>460</v>
      </c>
    </row>
    <row r="275" s="13" customFormat="1">
      <c r="A275" s="13"/>
      <c r="B275" s="219"/>
      <c r="C275" s="220"/>
      <c r="D275" s="221" t="s">
        <v>175</v>
      </c>
      <c r="E275" s="220"/>
      <c r="F275" s="223" t="s">
        <v>461</v>
      </c>
      <c r="G275" s="220"/>
      <c r="H275" s="224">
        <v>0.067000000000000004</v>
      </c>
      <c r="I275" s="225"/>
      <c r="J275" s="220"/>
      <c r="K275" s="220"/>
      <c r="L275" s="226"/>
      <c r="M275" s="227"/>
      <c r="N275" s="228"/>
      <c r="O275" s="228"/>
      <c r="P275" s="228"/>
      <c r="Q275" s="228"/>
      <c r="R275" s="228"/>
      <c r="S275" s="228"/>
      <c r="T275" s="22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0" t="s">
        <v>175</v>
      </c>
      <c r="AU275" s="230" t="s">
        <v>86</v>
      </c>
      <c r="AV275" s="13" t="s">
        <v>86</v>
      </c>
      <c r="AW275" s="13" t="s">
        <v>4</v>
      </c>
      <c r="AX275" s="13" t="s">
        <v>84</v>
      </c>
      <c r="AY275" s="230" t="s">
        <v>154</v>
      </c>
    </row>
    <row r="276" s="2" customFormat="1" ht="14.4" customHeight="1">
      <c r="A276" s="40"/>
      <c r="B276" s="41"/>
      <c r="C276" s="256" t="s">
        <v>462</v>
      </c>
      <c r="D276" s="256" t="s">
        <v>428</v>
      </c>
      <c r="E276" s="257" t="s">
        <v>463</v>
      </c>
      <c r="F276" s="258" t="s">
        <v>464</v>
      </c>
      <c r="G276" s="259" t="s">
        <v>266</v>
      </c>
      <c r="H276" s="260">
        <v>0.0070000000000000001</v>
      </c>
      <c r="I276" s="261"/>
      <c r="J276" s="262">
        <f>ROUND(I276*H276,2)</f>
        <v>0</v>
      </c>
      <c r="K276" s="258" t="s">
        <v>160</v>
      </c>
      <c r="L276" s="263"/>
      <c r="M276" s="264" t="s">
        <v>19</v>
      </c>
      <c r="N276" s="265" t="s">
        <v>47</v>
      </c>
      <c r="O276" s="86"/>
      <c r="P276" s="215">
        <f>O276*H276</f>
        <v>0</v>
      </c>
      <c r="Q276" s="215">
        <v>1</v>
      </c>
      <c r="R276" s="215">
        <f>Q276*H276</f>
        <v>0.0070000000000000001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193</v>
      </c>
      <c r="AT276" s="217" t="s">
        <v>428</v>
      </c>
      <c r="AU276" s="217" t="s">
        <v>86</v>
      </c>
      <c r="AY276" s="19" t="s">
        <v>154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84</v>
      </c>
      <c r="BK276" s="218">
        <f>ROUND(I276*H276,2)</f>
        <v>0</v>
      </c>
      <c r="BL276" s="19" t="s">
        <v>161</v>
      </c>
      <c r="BM276" s="217" t="s">
        <v>465</v>
      </c>
    </row>
    <row r="277" s="13" customFormat="1">
      <c r="A277" s="13"/>
      <c r="B277" s="219"/>
      <c r="C277" s="220"/>
      <c r="D277" s="221" t="s">
        <v>175</v>
      </c>
      <c r="E277" s="220"/>
      <c r="F277" s="223" t="s">
        <v>466</v>
      </c>
      <c r="G277" s="220"/>
      <c r="H277" s="224">
        <v>0.0070000000000000001</v>
      </c>
      <c r="I277" s="225"/>
      <c r="J277" s="220"/>
      <c r="K277" s="220"/>
      <c r="L277" s="226"/>
      <c r="M277" s="227"/>
      <c r="N277" s="228"/>
      <c r="O277" s="228"/>
      <c r="P277" s="228"/>
      <c r="Q277" s="228"/>
      <c r="R277" s="228"/>
      <c r="S277" s="228"/>
      <c r="T277" s="22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0" t="s">
        <v>175</v>
      </c>
      <c r="AU277" s="230" t="s">
        <v>86</v>
      </c>
      <c r="AV277" s="13" t="s">
        <v>86</v>
      </c>
      <c r="AW277" s="13" t="s">
        <v>4</v>
      </c>
      <c r="AX277" s="13" t="s">
        <v>84</v>
      </c>
      <c r="AY277" s="230" t="s">
        <v>154</v>
      </c>
    </row>
    <row r="278" s="2" customFormat="1" ht="14.4" customHeight="1">
      <c r="A278" s="40"/>
      <c r="B278" s="41"/>
      <c r="C278" s="256" t="s">
        <v>467</v>
      </c>
      <c r="D278" s="256" t="s">
        <v>428</v>
      </c>
      <c r="E278" s="257" t="s">
        <v>468</v>
      </c>
      <c r="F278" s="258" t="s">
        <v>469</v>
      </c>
      <c r="G278" s="259" t="s">
        <v>266</v>
      </c>
      <c r="H278" s="260">
        <v>0.48499999999999999</v>
      </c>
      <c r="I278" s="261"/>
      <c r="J278" s="262">
        <f>ROUND(I278*H278,2)</f>
        <v>0</v>
      </c>
      <c r="K278" s="258" t="s">
        <v>160</v>
      </c>
      <c r="L278" s="263"/>
      <c r="M278" s="264" t="s">
        <v>19</v>
      </c>
      <c r="N278" s="265" t="s">
        <v>47</v>
      </c>
      <c r="O278" s="86"/>
      <c r="P278" s="215">
        <f>O278*H278</f>
        <v>0</v>
      </c>
      <c r="Q278" s="215">
        <v>1</v>
      </c>
      <c r="R278" s="215">
        <f>Q278*H278</f>
        <v>0.48499999999999999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193</v>
      </c>
      <c r="AT278" s="217" t="s">
        <v>428</v>
      </c>
      <c r="AU278" s="217" t="s">
        <v>86</v>
      </c>
      <c r="AY278" s="19" t="s">
        <v>154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84</v>
      </c>
      <c r="BK278" s="218">
        <f>ROUND(I278*H278,2)</f>
        <v>0</v>
      </c>
      <c r="BL278" s="19" t="s">
        <v>161</v>
      </c>
      <c r="BM278" s="217" t="s">
        <v>470</v>
      </c>
    </row>
    <row r="279" s="2" customFormat="1">
      <c r="A279" s="40"/>
      <c r="B279" s="41"/>
      <c r="C279" s="42"/>
      <c r="D279" s="221" t="s">
        <v>313</v>
      </c>
      <c r="E279" s="42"/>
      <c r="F279" s="252" t="s">
        <v>471</v>
      </c>
      <c r="G279" s="42"/>
      <c r="H279" s="42"/>
      <c r="I279" s="253"/>
      <c r="J279" s="42"/>
      <c r="K279" s="42"/>
      <c r="L279" s="46"/>
      <c r="M279" s="254"/>
      <c r="N279" s="255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313</v>
      </c>
      <c r="AU279" s="19" t="s">
        <v>86</v>
      </c>
    </row>
    <row r="280" s="13" customFormat="1">
      <c r="A280" s="13"/>
      <c r="B280" s="219"/>
      <c r="C280" s="220"/>
      <c r="D280" s="221" t="s">
        <v>175</v>
      </c>
      <c r="E280" s="222" t="s">
        <v>19</v>
      </c>
      <c r="F280" s="223" t="s">
        <v>472</v>
      </c>
      <c r="G280" s="220"/>
      <c r="H280" s="224">
        <v>0.42199999999999999</v>
      </c>
      <c r="I280" s="225"/>
      <c r="J280" s="220"/>
      <c r="K280" s="220"/>
      <c r="L280" s="226"/>
      <c r="M280" s="227"/>
      <c r="N280" s="228"/>
      <c r="O280" s="228"/>
      <c r="P280" s="228"/>
      <c r="Q280" s="228"/>
      <c r="R280" s="228"/>
      <c r="S280" s="228"/>
      <c r="T280" s="22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0" t="s">
        <v>175</v>
      </c>
      <c r="AU280" s="230" t="s">
        <v>86</v>
      </c>
      <c r="AV280" s="13" t="s">
        <v>86</v>
      </c>
      <c r="AW280" s="13" t="s">
        <v>35</v>
      </c>
      <c r="AX280" s="13" t="s">
        <v>84</v>
      </c>
      <c r="AY280" s="230" t="s">
        <v>154</v>
      </c>
    </row>
    <row r="281" s="13" customFormat="1">
      <c r="A281" s="13"/>
      <c r="B281" s="219"/>
      <c r="C281" s="220"/>
      <c r="D281" s="221" t="s">
        <v>175</v>
      </c>
      <c r="E281" s="220"/>
      <c r="F281" s="223" t="s">
        <v>473</v>
      </c>
      <c r="G281" s="220"/>
      <c r="H281" s="224">
        <v>0.48499999999999999</v>
      </c>
      <c r="I281" s="225"/>
      <c r="J281" s="220"/>
      <c r="K281" s="220"/>
      <c r="L281" s="226"/>
      <c r="M281" s="227"/>
      <c r="N281" s="228"/>
      <c r="O281" s="228"/>
      <c r="P281" s="228"/>
      <c r="Q281" s="228"/>
      <c r="R281" s="228"/>
      <c r="S281" s="228"/>
      <c r="T281" s="22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0" t="s">
        <v>175</v>
      </c>
      <c r="AU281" s="230" t="s">
        <v>86</v>
      </c>
      <c r="AV281" s="13" t="s">
        <v>86</v>
      </c>
      <c r="AW281" s="13" t="s">
        <v>4</v>
      </c>
      <c r="AX281" s="13" t="s">
        <v>84</v>
      </c>
      <c r="AY281" s="230" t="s">
        <v>154</v>
      </c>
    </row>
    <row r="282" s="2" customFormat="1" ht="14.4" customHeight="1">
      <c r="A282" s="40"/>
      <c r="B282" s="41"/>
      <c r="C282" s="256" t="s">
        <v>474</v>
      </c>
      <c r="D282" s="256" t="s">
        <v>428</v>
      </c>
      <c r="E282" s="257" t="s">
        <v>475</v>
      </c>
      <c r="F282" s="258" t="s">
        <v>476</v>
      </c>
      <c r="G282" s="259" t="s">
        <v>266</v>
      </c>
      <c r="H282" s="260">
        <v>0.83399999999999996</v>
      </c>
      <c r="I282" s="261"/>
      <c r="J282" s="262">
        <f>ROUND(I282*H282,2)</f>
        <v>0</v>
      </c>
      <c r="K282" s="258" t="s">
        <v>19</v>
      </c>
      <c r="L282" s="263"/>
      <c r="M282" s="264" t="s">
        <v>19</v>
      </c>
      <c r="N282" s="265" t="s">
        <v>47</v>
      </c>
      <c r="O282" s="86"/>
      <c r="P282" s="215">
        <f>O282*H282</f>
        <v>0</v>
      </c>
      <c r="Q282" s="215">
        <v>1</v>
      </c>
      <c r="R282" s="215">
        <f>Q282*H282</f>
        <v>0.83399999999999996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193</v>
      </c>
      <c r="AT282" s="217" t="s">
        <v>428</v>
      </c>
      <c r="AU282" s="217" t="s">
        <v>86</v>
      </c>
      <c r="AY282" s="19" t="s">
        <v>154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84</v>
      </c>
      <c r="BK282" s="218">
        <f>ROUND(I282*H282,2)</f>
        <v>0</v>
      </c>
      <c r="BL282" s="19" t="s">
        <v>161</v>
      </c>
      <c r="BM282" s="217" t="s">
        <v>477</v>
      </c>
    </row>
    <row r="283" s="2" customFormat="1">
      <c r="A283" s="40"/>
      <c r="B283" s="41"/>
      <c r="C283" s="42"/>
      <c r="D283" s="221" t="s">
        <v>313</v>
      </c>
      <c r="E283" s="42"/>
      <c r="F283" s="252" t="s">
        <v>471</v>
      </c>
      <c r="G283" s="42"/>
      <c r="H283" s="42"/>
      <c r="I283" s="253"/>
      <c r="J283" s="42"/>
      <c r="K283" s="42"/>
      <c r="L283" s="46"/>
      <c r="M283" s="254"/>
      <c r="N283" s="255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313</v>
      </c>
      <c r="AU283" s="19" t="s">
        <v>86</v>
      </c>
    </row>
    <row r="284" s="13" customFormat="1">
      <c r="A284" s="13"/>
      <c r="B284" s="219"/>
      <c r="C284" s="220"/>
      <c r="D284" s="221" t="s">
        <v>175</v>
      </c>
      <c r="E284" s="222" t="s">
        <v>19</v>
      </c>
      <c r="F284" s="223" t="s">
        <v>478</v>
      </c>
      <c r="G284" s="220"/>
      <c r="H284" s="224">
        <v>0.72499999999999998</v>
      </c>
      <c r="I284" s="225"/>
      <c r="J284" s="220"/>
      <c r="K284" s="220"/>
      <c r="L284" s="226"/>
      <c r="M284" s="227"/>
      <c r="N284" s="228"/>
      <c r="O284" s="228"/>
      <c r="P284" s="228"/>
      <c r="Q284" s="228"/>
      <c r="R284" s="228"/>
      <c r="S284" s="228"/>
      <c r="T284" s="22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0" t="s">
        <v>175</v>
      </c>
      <c r="AU284" s="230" t="s">
        <v>86</v>
      </c>
      <c r="AV284" s="13" t="s">
        <v>86</v>
      </c>
      <c r="AW284" s="13" t="s">
        <v>35</v>
      </c>
      <c r="AX284" s="13" t="s">
        <v>84</v>
      </c>
      <c r="AY284" s="230" t="s">
        <v>154</v>
      </c>
    </row>
    <row r="285" s="13" customFormat="1">
      <c r="A285" s="13"/>
      <c r="B285" s="219"/>
      <c r="C285" s="220"/>
      <c r="D285" s="221" t="s">
        <v>175</v>
      </c>
      <c r="E285" s="220"/>
      <c r="F285" s="223" t="s">
        <v>479</v>
      </c>
      <c r="G285" s="220"/>
      <c r="H285" s="224">
        <v>0.83399999999999996</v>
      </c>
      <c r="I285" s="225"/>
      <c r="J285" s="220"/>
      <c r="K285" s="220"/>
      <c r="L285" s="226"/>
      <c r="M285" s="227"/>
      <c r="N285" s="228"/>
      <c r="O285" s="228"/>
      <c r="P285" s="228"/>
      <c r="Q285" s="228"/>
      <c r="R285" s="228"/>
      <c r="S285" s="228"/>
      <c r="T285" s="22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0" t="s">
        <v>175</v>
      </c>
      <c r="AU285" s="230" t="s">
        <v>86</v>
      </c>
      <c r="AV285" s="13" t="s">
        <v>86</v>
      </c>
      <c r="AW285" s="13" t="s">
        <v>4</v>
      </c>
      <c r="AX285" s="13" t="s">
        <v>84</v>
      </c>
      <c r="AY285" s="230" t="s">
        <v>154</v>
      </c>
    </row>
    <row r="286" s="2" customFormat="1">
      <c r="A286" s="40"/>
      <c r="B286" s="41"/>
      <c r="C286" s="206" t="s">
        <v>480</v>
      </c>
      <c r="D286" s="206" t="s">
        <v>156</v>
      </c>
      <c r="E286" s="207" t="s">
        <v>481</v>
      </c>
      <c r="F286" s="208" t="s">
        <v>482</v>
      </c>
      <c r="G286" s="209" t="s">
        <v>169</v>
      </c>
      <c r="H286" s="210">
        <v>17.552</v>
      </c>
      <c r="I286" s="211"/>
      <c r="J286" s="212">
        <f>ROUND(I286*H286,2)</f>
        <v>0</v>
      </c>
      <c r="K286" s="208" t="s">
        <v>160</v>
      </c>
      <c r="L286" s="46"/>
      <c r="M286" s="213" t="s">
        <v>19</v>
      </c>
      <c r="N286" s="214" t="s">
        <v>47</v>
      </c>
      <c r="O286" s="86"/>
      <c r="P286" s="215">
        <f>O286*H286</f>
        <v>0</v>
      </c>
      <c r="Q286" s="215">
        <v>0.079210000000000003</v>
      </c>
      <c r="R286" s="215">
        <f>Q286*H286</f>
        <v>1.39029392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161</v>
      </c>
      <c r="AT286" s="217" t="s">
        <v>156</v>
      </c>
      <c r="AU286" s="217" t="s">
        <v>86</v>
      </c>
      <c r="AY286" s="19" t="s">
        <v>154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84</v>
      </c>
      <c r="BK286" s="218">
        <f>ROUND(I286*H286,2)</f>
        <v>0</v>
      </c>
      <c r="BL286" s="19" t="s">
        <v>161</v>
      </c>
      <c r="BM286" s="217" t="s">
        <v>483</v>
      </c>
    </row>
    <row r="287" s="14" customFormat="1">
      <c r="A287" s="14"/>
      <c r="B287" s="231"/>
      <c r="C287" s="232"/>
      <c r="D287" s="221" t="s">
        <v>175</v>
      </c>
      <c r="E287" s="233" t="s">
        <v>19</v>
      </c>
      <c r="F287" s="234" t="s">
        <v>408</v>
      </c>
      <c r="G287" s="232"/>
      <c r="H287" s="233" t="s">
        <v>19</v>
      </c>
      <c r="I287" s="235"/>
      <c r="J287" s="232"/>
      <c r="K287" s="232"/>
      <c r="L287" s="236"/>
      <c r="M287" s="237"/>
      <c r="N287" s="238"/>
      <c r="O287" s="238"/>
      <c r="P287" s="238"/>
      <c r="Q287" s="238"/>
      <c r="R287" s="238"/>
      <c r="S287" s="238"/>
      <c r="T287" s="23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0" t="s">
        <v>175</v>
      </c>
      <c r="AU287" s="240" t="s">
        <v>86</v>
      </c>
      <c r="AV287" s="14" t="s">
        <v>84</v>
      </c>
      <c r="AW287" s="14" t="s">
        <v>35</v>
      </c>
      <c r="AX287" s="14" t="s">
        <v>76</v>
      </c>
      <c r="AY287" s="240" t="s">
        <v>154</v>
      </c>
    </row>
    <row r="288" s="14" customFormat="1">
      <c r="A288" s="14"/>
      <c r="B288" s="231"/>
      <c r="C288" s="232"/>
      <c r="D288" s="221" t="s">
        <v>175</v>
      </c>
      <c r="E288" s="233" t="s">
        <v>19</v>
      </c>
      <c r="F288" s="234" t="s">
        <v>409</v>
      </c>
      <c r="G288" s="232"/>
      <c r="H288" s="233" t="s">
        <v>19</v>
      </c>
      <c r="I288" s="235"/>
      <c r="J288" s="232"/>
      <c r="K288" s="232"/>
      <c r="L288" s="236"/>
      <c r="M288" s="237"/>
      <c r="N288" s="238"/>
      <c r="O288" s="238"/>
      <c r="P288" s="238"/>
      <c r="Q288" s="238"/>
      <c r="R288" s="238"/>
      <c r="S288" s="238"/>
      <c r="T288" s="23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0" t="s">
        <v>175</v>
      </c>
      <c r="AU288" s="240" t="s">
        <v>86</v>
      </c>
      <c r="AV288" s="14" t="s">
        <v>84</v>
      </c>
      <c r="AW288" s="14" t="s">
        <v>35</v>
      </c>
      <c r="AX288" s="14" t="s">
        <v>76</v>
      </c>
      <c r="AY288" s="240" t="s">
        <v>154</v>
      </c>
    </row>
    <row r="289" s="13" customFormat="1">
      <c r="A289" s="13"/>
      <c r="B289" s="219"/>
      <c r="C289" s="220"/>
      <c r="D289" s="221" t="s">
        <v>175</v>
      </c>
      <c r="E289" s="222" t="s">
        <v>19</v>
      </c>
      <c r="F289" s="223" t="s">
        <v>484</v>
      </c>
      <c r="G289" s="220"/>
      <c r="H289" s="224">
        <v>7.04</v>
      </c>
      <c r="I289" s="225"/>
      <c r="J289" s="220"/>
      <c r="K289" s="220"/>
      <c r="L289" s="226"/>
      <c r="M289" s="227"/>
      <c r="N289" s="228"/>
      <c r="O289" s="228"/>
      <c r="P289" s="228"/>
      <c r="Q289" s="228"/>
      <c r="R289" s="228"/>
      <c r="S289" s="228"/>
      <c r="T289" s="22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0" t="s">
        <v>175</v>
      </c>
      <c r="AU289" s="230" t="s">
        <v>86</v>
      </c>
      <c r="AV289" s="13" t="s">
        <v>86</v>
      </c>
      <c r="AW289" s="13" t="s">
        <v>35</v>
      </c>
      <c r="AX289" s="13" t="s">
        <v>76</v>
      </c>
      <c r="AY289" s="230" t="s">
        <v>154</v>
      </c>
    </row>
    <row r="290" s="13" customFormat="1">
      <c r="A290" s="13"/>
      <c r="B290" s="219"/>
      <c r="C290" s="220"/>
      <c r="D290" s="221" t="s">
        <v>175</v>
      </c>
      <c r="E290" s="222" t="s">
        <v>19</v>
      </c>
      <c r="F290" s="223" t="s">
        <v>485</v>
      </c>
      <c r="G290" s="220"/>
      <c r="H290" s="224">
        <v>10.512000000000001</v>
      </c>
      <c r="I290" s="225"/>
      <c r="J290" s="220"/>
      <c r="K290" s="220"/>
      <c r="L290" s="226"/>
      <c r="M290" s="227"/>
      <c r="N290" s="228"/>
      <c r="O290" s="228"/>
      <c r="P290" s="228"/>
      <c r="Q290" s="228"/>
      <c r="R290" s="228"/>
      <c r="S290" s="228"/>
      <c r="T290" s="22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0" t="s">
        <v>175</v>
      </c>
      <c r="AU290" s="230" t="s">
        <v>86</v>
      </c>
      <c r="AV290" s="13" t="s">
        <v>86</v>
      </c>
      <c r="AW290" s="13" t="s">
        <v>35</v>
      </c>
      <c r="AX290" s="13" t="s">
        <v>76</v>
      </c>
      <c r="AY290" s="230" t="s">
        <v>154</v>
      </c>
    </row>
    <row r="291" s="15" customFormat="1">
      <c r="A291" s="15"/>
      <c r="B291" s="241"/>
      <c r="C291" s="242"/>
      <c r="D291" s="221" t="s">
        <v>175</v>
      </c>
      <c r="E291" s="243" t="s">
        <v>19</v>
      </c>
      <c r="F291" s="244" t="s">
        <v>202</v>
      </c>
      <c r="G291" s="242"/>
      <c r="H291" s="245">
        <v>17.552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1" t="s">
        <v>175</v>
      </c>
      <c r="AU291" s="251" t="s">
        <v>86</v>
      </c>
      <c r="AV291" s="15" t="s">
        <v>161</v>
      </c>
      <c r="AW291" s="15" t="s">
        <v>35</v>
      </c>
      <c r="AX291" s="15" t="s">
        <v>84</v>
      </c>
      <c r="AY291" s="251" t="s">
        <v>154</v>
      </c>
    </row>
    <row r="292" s="2" customFormat="1" ht="19.8" customHeight="1">
      <c r="A292" s="40"/>
      <c r="B292" s="41"/>
      <c r="C292" s="206" t="s">
        <v>486</v>
      </c>
      <c r="D292" s="206" t="s">
        <v>156</v>
      </c>
      <c r="E292" s="207" t="s">
        <v>487</v>
      </c>
      <c r="F292" s="208" t="s">
        <v>488</v>
      </c>
      <c r="G292" s="209" t="s">
        <v>169</v>
      </c>
      <c r="H292" s="210">
        <v>274.20600000000002</v>
      </c>
      <c r="I292" s="211"/>
      <c r="J292" s="212">
        <f>ROUND(I292*H292,2)</f>
        <v>0</v>
      </c>
      <c r="K292" s="208" t="s">
        <v>160</v>
      </c>
      <c r="L292" s="46"/>
      <c r="M292" s="213" t="s">
        <v>19</v>
      </c>
      <c r="N292" s="214" t="s">
        <v>47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161</v>
      </c>
      <c r="AT292" s="217" t="s">
        <v>156</v>
      </c>
      <c r="AU292" s="217" t="s">
        <v>86</v>
      </c>
      <c r="AY292" s="19" t="s">
        <v>154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84</v>
      </c>
      <c r="BK292" s="218">
        <f>ROUND(I292*H292,2)</f>
        <v>0</v>
      </c>
      <c r="BL292" s="19" t="s">
        <v>161</v>
      </c>
      <c r="BM292" s="217" t="s">
        <v>489</v>
      </c>
    </row>
    <row r="293" s="14" customFormat="1">
      <c r="A293" s="14"/>
      <c r="B293" s="231"/>
      <c r="C293" s="232"/>
      <c r="D293" s="221" t="s">
        <v>175</v>
      </c>
      <c r="E293" s="233" t="s">
        <v>19</v>
      </c>
      <c r="F293" s="234" t="s">
        <v>490</v>
      </c>
      <c r="G293" s="232"/>
      <c r="H293" s="233" t="s">
        <v>19</v>
      </c>
      <c r="I293" s="235"/>
      <c r="J293" s="232"/>
      <c r="K293" s="232"/>
      <c r="L293" s="236"/>
      <c r="M293" s="237"/>
      <c r="N293" s="238"/>
      <c r="O293" s="238"/>
      <c r="P293" s="238"/>
      <c r="Q293" s="238"/>
      <c r="R293" s="238"/>
      <c r="S293" s="238"/>
      <c r="T293" s="23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0" t="s">
        <v>175</v>
      </c>
      <c r="AU293" s="240" t="s">
        <v>86</v>
      </c>
      <c r="AV293" s="14" t="s">
        <v>84</v>
      </c>
      <c r="AW293" s="14" t="s">
        <v>35</v>
      </c>
      <c r="AX293" s="14" t="s">
        <v>76</v>
      </c>
      <c r="AY293" s="240" t="s">
        <v>154</v>
      </c>
    </row>
    <row r="294" s="13" customFormat="1">
      <c r="A294" s="13"/>
      <c r="B294" s="219"/>
      <c r="C294" s="220"/>
      <c r="D294" s="221" t="s">
        <v>175</v>
      </c>
      <c r="E294" s="222" t="s">
        <v>19</v>
      </c>
      <c r="F294" s="223" t="s">
        <v>491</v>
      </c>
      <c r="G294" s="220"/>
      <c r="H294" s="224">
        <v>79.269000000000005</v>
      </c>
      <c r="I294" s="225"/>
      <c r="J294" s="220"/>
      <c r="K294" s="220"/>
      <c r="L294" s="226"/>
      <c r="M294" s="227"/>
      <c r="N294" s="228"/>
      <c r="O294" s="228"/>
      <c r="P294" s="228"/>
      <c r="Q294" s="228"/>
      <c r="R294" s="228"/>
      <c r="S294" s="228"/>
      <c r="T294" s="22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0" t="s">
        <v>175</v>
      </c>
      <c r="AU294" s="230" t="s">
        <v>86</v>
      </c>
      <c r="AV294" s="13" t="s">
        <v>86</v>
      </c>
      <c r="AW294" s="13" t="s">
        <v>35</v>
      </c>
      <c r="AX294" s="13" t="s">
        <v>76</v>
      </c>
      <c r="AY294" s="230" t="s">
        <v>154</v>
      </c>
    </row>
    <row r="295" s="13" customFormat="1">
      <c r="A295" s="13"/>
      <c r="B295" s="219"/>
      <c r="C295" s="220"/>
      <c r="D295" s="221" t="s">
        <v>175</v>
      </c>
      <c r="E295" s="222" t="s">
        <v>19</v>
      </c>
      <c r="F295" s="223" t="s">
        <v>492</v>
      </c>
      <c r="G295" s="220"/>
      <c r="H295" s="224">
        <v>125.193</v>
      </c>
      <c r="I295" s="225"/>
      <c r="J295" s="220"/>
      <c r="K295" s="220"/>
      <c r="L295" s="226"/>
      <c r="M295" s="227"/>
      <c r="N295" s="228"/>
      <c r="O295" s="228"/>
      <c r="P295" s="228"/>
      <c r="Q295" s="228"/>
      <c r="R295" s="228"/>
      <c r="S295" s="228"/>
      <c r="T295" s="22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0" t="s">
        <v>175</v>
      </c>
      <c r="AU295" s="230" t="s">
        <v>86</v>
      </c>
      <c r="AV295" s="13" t="s">
        <v>86</v>
      </c>
      <c r="AW295" s="13" t="s">
        <v>35</v>
      </c>
      <c r="AX295" s="13" t="s">
        <v>76</v>
      </c>
      <c r="AY295" s="230" t="s">
        <v>154</v>
      </c>
    </row>
    <row r="296" s="13" customFormat="1">
      <c r="A296" s="13"/>
      <c r="B296" s="219"/>
      <c r="C296" s="220"/>
      <c r="D296" s="221" t="s">
        <v>175</v>
      </c>
      <c r="E296" s="222" t="s">
        <v>19</v>
      </c>
      <c r="F296" s="223" t="s">
        <v>493</v>
      </c>
      <c r="G296" s="220"/>
      <c r="H296" s="224">
        <v>138.86099999999999</v>
      </c>
      <c r="I296" s="225"/>
      <c r="J296" s="220"/>
      <c r="K296" s="220"/>
      <c r="L296" s="226"/>
      <c r="M296" s="227"/>
      <c r="N296" s="228"/>
      <c r="O296" s="228"/>
      <c r="P296" s="228"/>
      <c r="Q296" s="228"/>
      <c r="R296" s="228"/>
      <c r="S296" s="228"/>
      <c r="T296" s="22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0" t="s">
        <v>175</v>
      </c>
      <c r="AU296" s="230" t="s">
        <v>86</v>
      </c>
      <c r="AV296" s="13" t="s">
        <v>86</v>
      </c>
      <c r="AW296" s="13" t="s">
        <v>35</v>
      </c>
      <c r="AX296" s="13" t="s">
        <v>76</v>
      </c>
      <c r="AY296" s="230" t="s">
        <v>154</v>
      </c>
    </row>
    <row r="297" s="14" customFormat="1">
      <c r="A297" s="14"/>
      <c r="B297" s="231"/>
      <c r="C297" s="232"/>
      <c r="D297" s="221" t="s">
        <v>175</v>
      </c>
      <c r="E297" s="233" t="s">
        <v>19</v>
      </c>
      <c r="F297" s="234" t="s">
        <v>494</v>
      </c>
      <c r="G297" s="232"/>
      <c r="H297" s="233" t="s">
        <v>19</v>
      </c>
      <c r="I297" s="235"/>
      <c r="J297" s="232"/>
      <c r="K297" s="232"/>
      <c r="L297" s="236"/>
      <c r="M297" s="237"/>
      <c r="N297" s="238"/>
      <c r="O297" s="238"/>
      <c r="P297" s="238"/>
      <c r="Q297" s="238"/>
      <c r="R297" s="238"/>
      <c r="S297" s="238"/>
      <c r="T297" s="23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0" t="s">
        <v>175</v>
      </c>
      <c r="AU297" s="240" t="s">
        <v>86</v>
      </c>
      <c r="AV297" s="14" t="s">
        <v>84</v>
      </c>
      <c r="AW297" s="14" t="s">
        <v>35</v>
      </c>
      <c r="AX297" s="14" t="s">
        <v>76</v>
      </c>
      <c r="AY297" s="240" t="s">
        <v>154</v>
      </c>
    </row>
    <row r="298" s="13" customFormat="1">
      <c r="A298" s="13"/>
      <c r="B298" s="219"/>
      <c r="C298" s="220"/>
      <c r="D298" s="221" t="s">
        <v>175</v>
      </c>
      <c r="E298" s="222" t="s">
        <v>19</v>
      </c>
      <c r="F298" s="223" t="s">
        <v>495</v>
      </c>
      <c r="G298" s="220"/>
      <c r="H298" s="224">
        <v>-69.117000000000004</v>
      </c>
      <c r="I298" s="225"/>
      <c r="J298" s="220"/>
      <c r="K298" s="220"/>
      <c r="L298" s="226"/>
      <c r="M298" s="227"/>
      <c r="N298" s="228"/>
      <c r="O298" s="228"/>
      <c r="P298" s="228"/>
      <c r="Q298" s="228"/>
      <c r="R298" s="228"/>
      <c r="S298" s="228"/>
      <c r="T298" s="22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0" t="s">
        <v>175</v>
      </c>
      <c r="AU298" s="230" t="s">
        <v>86</v>
      </c>
      <c r="AV298" s="13" t="s">
        <v>86</v>
      </c>
      <c r="AW298" s="13" t="s">
        <v>35</v>
      </c>
      <c r="AX298" s="13" t="s">
        <v>76</v>
      </c>
      <c r="AY298" s="230" t="s">
        <v>154</v>
      </c>
    </row>
    <row r="299" s="15" customFormat="1">
      <c r="A299" s="15"/>
      <c r="B299" s="241"/>
      <c r="C299" s="242"/>
      <c r="D299" s="221" t="s">
        <v>175</v>
      </c>
      <c r="E299" s="243" t="s">
        <v>19</v>
      </c>
      <c r="F299" s="244" t="s">
        <v>202</v>
      </c>
      <c r="G299" s="242"/>
      <c r="H299" s="245">
        <v>274.20599999999996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1" t="s">
        <v>175</v>
      </c>
      <c r="AU299" s="251" t="s">
        <v>86</v>
      </c>
      <c r="AV299" s="15" t="s">
        <v>161</v>
      </c>
      <c r="AW299" s="15" t="s">
        <v>35</v>
      </c>
      <c r="AX299" s="15" t="s">
        <v>84</v>
      </c>
      <c r="AY299" s="251" t="s">
        <v>154</v>
      </c>
    </row>
    <row r="300" s="2" customFormat="1">
      <c r="A300" s="40"/>
      <c r="B300" s="41"/>
      <c r="C300" s="256" t="s">
        <v>496</v>
      </c>
      <c r="D300" s="256" t="s">
        <v>428</v>
      </c>
      <c r="E300" s="257" t="s">
        <v>497</v>
      </c>
      <c r="F300" s="258" t="s">
        <v>498</v>
      </c>
      <c r="G300" s="259" t="s">
        <v>169</v>
      </c>
      <c r="H300" s="260">
        <v>287.916</v>
      </c>
      <c r="I300" s="261"/>
      <c r="J300" s="262">
        <f>ROUND(I300*H300,2)</f>
        <v>0</v>
      </c>
      <c r="K300" s="258" t="s">
        <v>160</v>
      </c>
      <c r="L300" s="263"/>
      <c r="M300" s="264" t="s">
        <v>19</v>
      </c>
      <c r="N300" s="265" t="s">
        <v>47</v>
      </c>
      <c r="O300" s="86"/>
      <c r="P300" s="215">
        <f>O300*H300</f>
        <v>0</v>
      </c>
      <c r="Q300" s="215">
        <v>0.027900000000000001</v>
      </c>
      <c r="R300" s="215">
        <f>Q300*H300</f>
        <v>8.0328564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193</v>
      </c>
      <c r="AT300" s="217" t="s">
        <v>428</v>
      </c>
      <c r="AU300" s="217" t="s">
        <v>86</v>
      </c>
      <c r="AY300" s="19" t="s">
        <v>154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84</v>
      </c>
      <c r="BK300" s="218">
        <f>ROUND(I300*H300,2)</f>
        <v>0</v>
      </c>
      <c r="BL300" s="19" t="s">
        <v>161</v>
      </c>
      <c r="BM300" s="217" t="s">
        <v>499</v>
      </c>
    </row>
    <row r="301" s="13" customFormat="1">
      <c r="A301" s="13"/>
      <c r="B301" s="219"/>
      <c r="C301" s="220"/>
      <c r="D301" s="221" t="s">
        <v>175</v>
      </c>
      <c r="E301" s="220"/>
      <c r="F301" s="223" t="s">
        <v>500</v>
      </c>
      <c r="G301" s="220"/>
      <c r="H301" s="224">
        <v>287.916</v>
      </c>
      <c r="I301" s="225"/>
      <c r="J301" s="220"/>
      <c r="K301" s="220"/>
      <c r="L301" s="226"/>
      <c r="M301" s="227"/>
      <c r="N301" s="228"/>
      <c r="O301" s="228"/>
      <c r="P301" s="228"/>
      <c r="Q301" s="228"/>
      <c r="R301" s="228"/>
      <c r="S301" s="228"/>
      <c r="T301" s="22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0" t="s">
        <v>175</v>
      </c>
      <c r="AU301" s="230" t="s">
        <v>86</v>
      </c>
      <c r="AV301" s="13" t="s">
        <v>86</v>
      </c>
      <c r="AW301" s="13" t="s">
        <v>4</v>
      </c>
      <c r="AX301" s="13" t="s">
        <v>84</v>
      </c>
      <c r="AY301" s="230" t="s">
        <v>154</v>
      </c>
    </row>
    <row r="302" s="2" customFormat="1">
      <c r="A302" s="40"/>
      <c r="B302" s="41"/>
      <c r="C302" s="206" t="s">
        <v>501</v>
      </c>
      <c r="D302" s="206" t="s">
        <v>156</v>
      </c>
      <c r="E302" s="207" t="s">
        <v>502</v>
      </c>
      <c r="F302" s="208" t="s">
        <v>503</v>
      </c>
      <c r="G302" s="209" t="s">
        <v>169</v>
      </c>
      <c r="H302" s="210">
        <v>63.674999999999997</v>
      </c>
      <c r="I302" s="211"/>
      <c r="J302" s="212">
        <f>ROUND(I302*H302,2)</f>
        <v>0</v>
      </c>
      <c r="K302" s="208" t="s">
        <v>160</v>
      </c>
      <c r="L302" s="46"/>
      <c r="M302" s="213" t="s">
        <v>19</v>
      </c>
      <c r="N302" s="214" t="s">
        <v>47</v>
      </c>
      <c r="O302" s="86"/>
      <c r="P302" s="215">
        <f>O302*H302</f>
        <v>0</v>
      </c>
      <c r="Q302" s="215">
        <v>0.058970000000000002</v>
      </c>
      <c r="R302" s="215">
        <f>Q302*H302</f>
        <v>3.7549147499999997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161</v>
      </c>
      <c r="AT302" s="217" t="s">
        <v>156</v>
      </c>
      <c r="AU302" s="217" t="s">
        <v>86</v>
      </c>
      <c r="AY302" s="19" t="s">
        <v>154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84</v>
      </c>
      <c r="BK302" s="218">
        <f>ROUND(I302*H302,2)</f>
        <v>0</v>
      </c>
      <c r="BL302" s="19" t="s">
        <v>161</v>
      </c>
      <c r="BM302" s="217" t="s">
        <v>504</v>
      </c>
    </row>
    <row r="303" s="14" customFormat="1">
      <c r="A303" s="14"/>
      <c r="B303" s="231"/>
      <c r="C303" s="232"/>
      <c r="D303" s="221" t="s">
        <v>175</v>
      </c>
      <c r="E303" s="233" t="s">
        <v>19</v>
      </c>
      <c r="F303" s="234" t="s">
        <v>505</v>
      </c>
      <c r="G303" s="232"/>
      <c r="H303" s="233" t="s">
        <v>19</v>
      </c>
      <c r="I303" s="235"/>
      <c r="J303" s="232"/>
      <c r="K303" s="232"/>
      <c r="L303" s="236"/>
      <c r="M303" s="237"/>
      <c r="N303" s="238"/>
      <c r="O303" s="238"/>
      <c r="P303" s="238"/>
      <c r="Q303" s="238"/>
      <c r="R303" s="238"/>
      <c r="S303" s="238"/>
      <c r="T303" s="23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0" t="s">
        <v>175</v>
      </c>
      <c r="AU303" s="240" t="s">
        <v>86</v>
      </c>
      <c r="AV303" s="14" t="s">
        <v>84</v>
      </c>
      <c r="AW303" s="14" t="s">
        <v>35</v>
      </c>
      <c r="AX303" s="14" t="s">
        <v>76</v>
      </c>
      <c r="AY303" s="240" t="s">
        <v>154</v>
      </c>
    </row>
    <row r="304" s="14" customFormat="1">
      <c r="A304" s="14"/>
      <c r="B304" s="231"/>
      <c r="C304" s="232"/>
      <c r="D304" s="221" t="s">
        <v>175</v>
      </c>
      <c r="E304" s="233" t="s">
        <v>19</v>
      </c>
      <c r="F304" s="234" t="s">
        <v>506</v>
      </c>
      <c r="G304" s="232"/>
      <c r="H304" s="233" t="s">
        <v>19</v>
      </c>
      <c r="I304" s="235"/>
      <c r="J304" s="232"/>
      <c r="K304" s="232"/>
      <c r="L304" s="236"/>
      <c r="M304" s="237"/>
      <c r="N304" s="238"/>
      <c r="O304" s="238"/>
      <c r="P304" s="238"/>
      <c r="Q304" s="238"/>
      <c r="R304" s="238"/>
      <c r="S304" s="238"/>
      <c r="T304" s="23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0" t="s">
        <v>175</v>
      </c>
      <c r="AU304" s="240" t="s">
        <v>86</v>
      </c>
      <c r="AV304" s="14" t="s">
        <v>84</v>
      </c>
      <c r="AW304" s="14" t="s">
        <v>35</v>
      </c>
      <c r="AX304" s="14" t="s">
        <v>76</v>
      </c>
      <c r="AY304" s="240" t="s">
        <v>154</v>
      </c>
    </row>
    <row r="305" s="13" customFormat="1">
      <c r="A305" s="13"/>
      <c r="B305" s="219"/>
      <c r="C305" s="220"/>
      <c r="D305" s="221" t="s">
        <v>175</v>
      </c>
      <c r="E305" s="222" t="s">
        <v>19</v>
      </c>
      <c r="F305" s="223" t="s">
        <v>507</v>
      </c>
      <c r="G305" s="220"/>
      <c r="H305" s="224">
        <v>3.2599999999999998</v>
      </c>
      <c r="I305" s="225"/>
      <c r="J305" s="220"/>
      <c r="K305" s="220"/>
      <c r="L305" s="226"/>
      <c r="M305" s="227"/>
      <c r="N305" s="228"/>
      <c r="O305" s="228"/>
      <c r="P305" s="228"/>
      <c r="Q305" s="228"/>
      <c r="R305" s="228"/>
      <c r="S305" s="228"/>
      <c r="T305" s="22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0" t="s">
        <v>175</v>
      </c>
      <c r="AU305" s="230" t="s">
        <v>86</v>
      </c>
      <c r="AV305" s="13" t="s">
        <v>86</v>
      </c>
      <c r="AW305" s="13" t="s">
        <v>35</v>
      </c>
      <c r="AX305" s="13" t="s">
        <v>76</v>
      </c>
      <c r="AY305" s="230" t="s">
        <v>154</v>
      </c>
    </row>
    <row r="306" s="13" customFormat="1">
      <c r="A306" s="13"/>
      <c r="B306" s="219"/>
      <c r="C306" s="220"/>
      <c r="D306" s="221" t="s">
        <v>175</v>
      </c>
      <c r="E306" s="222" t="s">
        <v>19</v>
      </c>
      <c r="F306" s="223" t="s">
        <v>508</v>
      </c>
      <c r="G306" s="220"/>
      <c r="H306" s="224">
        <v>6.508</v>
      </c>
      <c r="I306" s="225"/>
      <c r="J306" s="220"/>
      <c r="K306" s="220"/>
      <c r="L306" s="226"/>
      <c r="M306" s="227"/>
      <c r="N306" s="228"/>
      <c r="O306" s="228"/>
      <c r="P306" s="228"/>
      <c r="Q306" s="228"/>
      <c r="R306" s="228"/>
      <c r="S306" s="228"/>
      <c r="T306" s="22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0" t="s">
        <v>175</v>
      </c>
      <c r="AU306" s="230" t="s">
        <v>86</v>
      </c>
      <c r="AV306" s="13" t="s">
        <v>86</v>
      </c>
      <c r="AW306" s="13" t="s">
        <v>35</v>
      </c>
      <c r="AX306" s="13" t="s">
        <v>76</v>
      </c>
      <c r="AY306" s="230" t="s">
        <v>154</v>
      </c>
    </row>
    <row r="307" s="14" customFormat="1">
      <c r="A307" s="14"/>
      <c r="B307" s="231"/>
      <c r="C307" s="232"/>
      <c r="D307" s="221" t="s">
        <v>175</v>
      </c>
      <c r="E307" s="233" t="s">
        <v>19</v>
      </c>
      <c r="F307" s="234" t="s">
        <v>408</v>
      </c>
      <c r="G307" s="232"/>
      <c r="H307" s="233" t="s">
        <v>19</v>
      </c>
      <c r="I307" s="235"/>
      <c r="J307" s="232"/>
      <c r="K307" s="232"/>
      <c r="L307" s="236"/>
      <c r="M307" s="237"/>
      <c r="N307" s="238"/>
      <c r="O307" s="238"/>
      <c r="P307" s="238"/>
      <c r="Q307" s="238"/>
      <c r="R307" s="238"/>
      <c r="S307" s="238"/>
      <c r="T307" s="23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0" t="s">
        <v>175</v>
      </c>
      <c r="AU307" s="240" t="s">
        <v>86</v>
      </c>
      <c r="AV307" s="14" t="s">
        <v>84</v>
      </c>
      <c r="AW307" s="14" t="s">
        <v>35</v>
      </c>
      <c r="AX307" s="14" t="s">
        <v>76</v>
      </c>
      <c r="AY307" s="240" t="s">
        <v>154</v>
      </c>
    </row>
    <row r="308" s="14" customFormat="1">
      <c r="A308" s="14"/>
      <c r="B308" s="231"/>
      <c r="C308" s="232"/>
      <c r="D308" s="221" t="s">
        <v>175</v>
      </c>
      <c r="E308" s="233" t="s">
        <v>19</v>
      </c>
      <c r="F308" s="234" t="s">
        <v>409</v>
      </c>
      <c r="G308" s="232"/>
      <c r="H308" s="233" t="s">
        <v>19</v>
      </c>
      <c r="I308" s="235"/>
      <c r="J308" s="232"/>
      <c r="K308" s="232"/>
      <c r="L308" s="236"/>
      <c r="M308" s="237"/>
      <c r="N308" s="238"/>
      <c r="O308" s="238"/>
      <c r="P308" s="238"/>
      <c r="Q308" s="238"/>
      <c r="R308" s="238"/>
      <c r="S308" s="238"/>
      <c r="T308" s="23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0" t="s">
        <v>175</v>
      </c>
      <c r="AU308" s="240" t="s">
        <v>86</v>
      </c>
      <c r="AV308" s="14" t="s">
        <v>84</v>
      </c>
      <c r="AW308" s="14" t="s">
        <v>35</v>
      </c>
      <c r="AX308" s="14" t="s">
        <v>76</v>
      </c>
      <c r="AY308" s="240" t="s">
        <v>154</v>
      </c>
    </row>
    <row r="309" s="13" customFormat="1">
      <c r="A309" s="13"/>
      <c r="B309" s="219"/>
      <c r="C309" s="220"/>
      <c r="D309" s="221" t="s">
        <v>175</v>
      </c>
      <c r="E309" s="222" t="s">
        <v>19</v>
      </c>
      <c r="F309" s="223" t="s">
        <v>509</v>
      </c>
      <c r="G309" s="220"/>
      <c r="H309" s="224">
        <v>53.906999999999996</v>
      </c>
      <c r="I309" s="225"/>
      <c r="J309" s="220"/>
      <c r="K309" s="220"/>
      <c r="L309" s="226"/>
      <c r="M309" s="227"/>
      <c r="N309" s="228"/>
      <c r="O309" s="228"/>
      <c r="P309" s="228"/>
      <c r="Q309" s="228"/>
      <c r="R309" s="228"/>
      <c r="S309" s="228"/>
      <c r="T309" s="22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0" t="s">
        <v>175</v>
      </c>
      <c r="AU309" s="230" t="s">
        <v>86</v>
      </c>
      <c r="AV309" s="13" t="s">
        <v>86</v>
      </c>
      <c r="AW309" s="13" t="s">
        <v>35</v>
      </c>
      <c r="AX309" s="13" t="s">
        <v>76</v>
      </c>
      <c r="AY309" s="230" t="s">
        <v>154</v>
      </c>
    </row>
    <row r="310" s="15" customFormat="1">
      <c r="A310" s="15"/>
      <c r="B310" s="241"/>
      <c r="C310" s="242"/>
      <c r="D310" s="221" t="s">
        <v>175</v>
      </c>
      <c r="E310" s="243" t="s">
        <v>19</v>
      </c>
      <c r="F310" s="244" t="s">
        <v>202</v>
      </c>
      <c r="G310" s="242"/>
      <c r="H310" s="245">
        <v>63.674999999999997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1" t="s">
        <v>175</v>
      </c>
      <c r="AU310" s="251" t="s">
        <v>86</v>
      </c>
      <c r="AV310" s="15" t="s">
        <v>161</v>
      </c>
      <c r="AW310" s="15" t="s">
        <v>35</v>
      </c>
      <c r="AX310" s="15" t="s">
        <v>84</v>
      </c>
      <c r="AY310" s="251" t="s">
        <v>154</v>
      </c>
    </row>
    <row r="311" s="12" customFormat="1" ht="22.8" customHeight="1">
      <c r="A311" s="12"/>
      <c r="B311" s="190"/>
      <c r="C311" s="191"/>
      <c r="D311" s="192" t="s">
        <v>75</v>
      </c>
      <c r="E311" s="204" t="s">
        <v>161</v>
      </c>
      <c r="F311" s="204" t="s">
        <v>510</v>
      </c>
      <c r="G311" s="191"/>
      <c r="H311" s="191"/>
      <c r="I311" s="194"/>
      <c r="J311" s="205">
        <f>BK311</f>
        <v>0</v>
      </c>
      <c r="K311" s="191"/>
      <c r="L311" s="196"/>
      <c r="M311" s="197"/>
      <c r="N311" s="198"/>
      <c r="O311" s="198"/>
      <c r="P311" s="199">
        <f>SUM(P312:P425)</f>
        <v>0</v>
      </c>
      <c r="Q311" s="198"/>
      <c r="R311" s="199">
        <f>SUM(R312:R425)</f>
        <v>93.076403100000007</v>
      </c>
      <c r="S311" s="198"/>
      <c r="T311" s="200">
        <f>SUM(T312:T425)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1" t="s">
        <v>84</v>
      </c>
      <c r="AT311" s="202" t="s">
        <v>75</v>
      </c>
      <c r="AU311" s="202" t="s">
        <v>84</v>
      </c>
      <c r="AY311" s="201" t="s">
        <v>154</v>
      </c>
      <c r="BK311" s="203">
        <f>SUM(BK312:BK425)</f>
        <v>0</v>
      </c>
    </row>
    <row r="312" s="2" customFormat="1">
      <c r="A312" s="40"/>
      <c r="B312" s="41"/>
      <c r="C312" s="206" t="s">
        <v>511</v>
      </c>
      <c r="D312" s="206" t="s">
        <v>156</v>
      </c>
      <c r="E312" s="207" t="s">
        <v>512</v>
      </c>
      <c r="F312" s="208" t="s">
        <v>513</v>
      </c>
      <c r="G312" s="209" t="s">
        <v>189</v>
      </c>
      <c r="H312" s="210">
        <v>10.170999999999999</v>
      </c>
      <c r="I312" s="211"/>
      <c r="J312" s="212">
        <f>ROUND(I312*H312,2)</f>
        <v>0</v>
      </c>
      <c r="K312" s="208" t="s">
        <v>160</v>
      </c>
      <c r="L312" s="46"/>
      <c r="M312" s="213" t="s">
        <v>19</v>
      </c>
      <c r="N312" s="214" t="s">
        <v>47</v>
      </c>
      <c r="O312" s="86"/>
      <c r="P312" s="215">
        <f>O312*H312</f>
        <v>0</v>
      </c>
      <c r="Q312" s="215">
        <v>2.45343</v>
      </c>
      <c r="R312" s="215">
        <f>Q312*H312</f>
        <v>24.95383653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161</v>
      </c>
      <c r="AT312" s="217" t="s">
        <v>156</v>
      </c>
      <c r="AU312" s="217" t="s">
        <v>86</v>
      </c>
      <c r="AY312" s="19" t="s">
        <v>154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84</v>
      </c>
      <c r="BK312" s="218">
        <f>ROUND(I312*H312,2)</f>
        <v>0</v>
      </c>
      <c r="BL312" s="19" t="s">
        <v>161</v>
      </c>
      <c r="BM312" s="217" t="s">
        <v>514</v>
      </c>
    </row>
    <row r="313" s="2" customFormat="1">
      <c r="A313" s="40"/>
      <c r="B313" s="41"/>
      <c r="C313" s="42"/>
      <c r="D313" s="221" t="s">
        <v>313</v>
      </c>
      <c r="E313" s="42"/>
      <c r="F313" s="252" t="s">
        <v>314</v>
      </c>
      <c r="G313" s="42"/>
      <c r="H313" s="42"/>
      <c r="I313" s="253"/>
      <c r="J313" s="42"/>
      <c r="K313" s="42"/>
      <c r="L313" s="46"/>
      <c r="M313" s="254"/>
      <c r="N313" s="255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313</v>
      </c>
      <c r="AU313" s="19" t="s">
        <v>86</v>
      </c>
    </row>
    <row r="314" s="14" customFormat="1">
      <c r="A314" s="14"/>
      <c r="B314" s="231"/>
      <c r="C314" s="232"/>
      <c r="D314" s="221" t="s">
        <v>175</v>
      </c>
      <c r="E314" s="233" t="s">
        <v>19</v>
      </c>
      <c r="F314" s="234" t="s">
        <v>515</v>
      </c>
      <c r="G314" s="232"/>
      <c r="H314" s="233" t="s">
        <v>19</v>
      </c>
      <c r="I314" s="235"/>
      <c r="J314" s="232"/>
      <c r="K314" s="232"/>
      <c r="L314" s="236"/>
      <c r="M314" s="237"/>
      <c r="N314" s="238"/>
      <c r="O314" s="238"/>
      <c r="P314" s="238"/>
      <c r="Q314" s="238"/>
      <c r="R314" s="238"/>
      <c r="S314" s="238"/>
      <c r="T314" s="23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0" t="s">
        <v>175</v>
      </c>
      <c r="AU314" s="240" t="s">
        <v>86</v>
      </c>
      <c r="AV314" s="14" t="s">
        <v>84</v>
      </c>
      <c r="AW314" s="14" t="s">
        <v>35</v>
      </c>
      <c r="AX314" s="14" t="s">
        <v>76</v>
      </c>
      <c r="AY314" s="240" t="s">
        <v>154</v>
      </c>
    </row>
    <row r="315" s="13" customFormat="1">
      <c r="A315" s="13"/>
      <c r="B315" s="219"/>
      <c r="C315" s="220"/>
      <c r="D315" s="221" t="s">
        <v>175</v>
      </c>
      <c r="E315" s="222" t="s">
        <v>19</v>
      </c>
      <c r="F315" s="223" t="s">
        <v>516</v>
      </c>
      <c r="G315" s="220"/>
      <c r="H315" s="224">
        <v>1.897</v>
      </c>
      <c r="I315" s="225"/>
      <c r="J315" s="220"/>
      <c r="K315" s="220"/>
      <c r="L315" s="226"/>
      <c r="M315" s="227"/>
      <c r="N315" s="228"/>
      <c r="O315" s="228"/>
      <c r="P315" s="228"/>
      <c r="Q315" s="228"/>
      <c r="R315" s="228"/>
      <c r="S315" s="228"/>
      <c r="T315" s="22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0" t="s">
        <v>175</v>
      </c>
      <c r="AU315" s="230" t="s">
        <v>86</v>
      </c>
      <c r="AV315" s="13" t="s">
        <v>86</v>
      </c>
      <c r="AW315" s="13" t="s">
        <v>35</v>
      </c>
      <c r="AX315" s="13" t="s">
        <v>76</v>
      </c>
      <c r="AY315" s="230" t="s">
        <v>154</v>
      </c>
    </row>
    <row r="316" s="13" customFormat="1">
      <c r="A316" s="13"/>
      <c r="B316" s="219"/>
      <c r="C316" s="220"/>
      <c r="D316" s="221" t="s">
        <v>175</v>
      </c>
      <c r="E316" s="222" t="s">
        <v>19</v>
      </c>
      <c r="F316" s="223" t="s">
        <v>517</v>
      </c>
      <c r="G316" s="220"/>
      <c r="H316" s="224">
        <v>0.65300000000000002</v>
      </c>
      <c r="I316" s="225"/>
      <c r="J316" s="220"/>
      <c r="K316" s="220"/>
      <c r="L316" s="226"/>
      <c r="M316" s="227"/>
      <c r="N316" s="228"/>
      <c r="O316" s="228"/>
      <c r="P316" s="228"/>
      <c r="Q316" s="228"/>
      <c r="R316" s="228"/>
      <c r="S316" s="228"/>
      <c r="T316" s="22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0" t="s">
        <v>175</v>
      </c>
      <c r="AU316" s="230" t="s">
        <v>86</v>
      </c>
      <c r="AV316" s="13" t="s">
        <v>86</v>
      </c>
      <c r="AW316" s="13" t="s">
        <v>35</v>
      </c>
      <c r="AX316" s="13" t="s">
        <v>76</v>
      </c>
      <c r="AY316" s="230" t="s">
        <v>154</v>
      </c>
    </row>
    <row r="317" s="13" customFormat="1">
      <c r="A317" s="13"/>
      <c r="B317" s="219"/>
      <c r="C317" s="220"/>
      <c r="D317" s="221" t="s">
        <v>175</v>
      </c>
      <c r="E317" s="222" t="s">
        <v>19</v>
      </c>
      <c r="F317" s="223" t="s">
        <v>518</v>
      </c>
      <c r="G317" s="220"/>
      <c r="H317" s="224">
        <v>1.407</v>
      </c>
      <c r="I317" s="225"/>
      <c r="J317" s="220"/>
      <c r="K317" s="220"/>
      <c r="L317" s="226"/>
      <c r="M317" s="227"/>
      <c r="N317" s="228"/>
      <c r="O317" s="228"/>
      <c r="P317" s="228"/>
      <c r="Q317" s="228"/>
      <c r="R317" s="228"/>
      <c r="S317" s="228"/>
      <c r="T317" s="22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0" t="s">
        <v>175</v>
      </c>
      <c r="AU317" s="230" t="s">
        <v>86</v>
      </c>
      <c r="AV317" s="13" t="s">
        <v>86</v>
      </c>
      <c r="AW317" s="13" t="s">
        <v>35</v>
      </c>
      <c r="AX317" s="13" t="s">
        <v>76</v>
      </c>
      <c r="AY317" s="230" t="s">
        <v>154</v>
      </c>
    </row>
    <row r="318" s="13" customFormat="1">
      <c r="A318" s="13"/>
      <c r="B318" s="219"/>
      <c r="C318" s="220"/>
      <c r="D318" s="221" t="s">
        <v>175</v>
      </c>
      <c r="E318" s="222" t="s">
        <v>19</v>
      </c>
      <c r="F318" s="223" t="s">
        <v>519</v>
      </c>
      <c r="G318" s="220"/>
      <c r="H318" s="224">
        <v>5.2889999999999997</v>
      </c>
      <c r="I318" s="225"/>
      <c r="J318" s="220"/>
      <c r="K318" s="220"/>
      <c r="L318" s="226"/>
      <c r="M318" s="227"/>
      <c r="N318" s="228"/>
      <c r="O318" s="228"/>
      <c r="P318" s="228"/>
      <c r="Q318" s="228"/>
      <c r="R318" s="228"/>
      <c r="S318" s="228"/>
      <c r="T318" s="22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0" t="s">
        <v>175</v>
      </c>
      <c r="AU318" s="230" t="s">
        <v>86</v>
      </c>
      <c r="AV318" s="13" t="s">
        <v>86</v>
      </c>
      <c r="AW318" s="13" t="s">
        <v>35</v>
      </c>
      <c r="AX318" s="13" t="s">
        <v>76</v>
      </c>
      <c r="AY318" s="230" t="s">
        <v>154</v>
      </c>
    </row>
    <row r="319" s="13" customFormat="1">
      <c r="A319" s="13"/>
      <c r="B319" s="219"/>
      <c r="C319" s="220"/>
      <c r="D319" s="221" t="s">
        <v>175</v>
      </c>
      <c r="E319" s="222" t="s">
        <v>19</v>
      </c>
      <c r="F319" s="223" t="s">
        <v>520</v>
      </c>
      <c r="G319" s="220"/>
      <c r="H319" s="224">
        <v>0.92500000000000004</v>
      </c>
      <c r="I319" s="225"/>
      <c r="J319" s="220"/>
      <c r="K319" s="220"/>
      <c r="L319" s="226"/>
      <c r="M319" s="227"/>
      <c r="N319" s="228"/>
      <c r="O319" s="228"/>
      <c r="P319" s="228"/>
      <c r="Q319" s="228"/>
      <c r="R319" s="228"/>
      <c r="S319" s="228"/>
      <c r="T319" s="22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0" t="s">
        <v>175</v>
      </c>
      <c r="AU319" s="230" t="s">
        <v>86</v>
      </c>
      <c r="AV319" s="13" t="s">
        <v>86</v>
      </c>
      <c r="AW319" s="13" t="s">
        <v>35</v>
      </c>
      <c r="AX319" s="13" t="s">
        <v>76</v>
      </c>
      <c r="AY319" s="230" t="s">
        <v>154</v>
      </c>
    </row>
    <row r="320" s="15" customFormat="1">
      <c r="A320" s="15"/>
      <c r="B320" s="241"/>
      <c r="C320" s="242"/>
      <c r="D320" s="221" t="s">
        <v>175</v>
      </c>
      <c r="E320" s="243" t="s">
        <v>19</v>
      </c>
      <c r="F320" s="244" t="s">
        <v>202</v>
      </c>
      <c r="G320" s="242"/>
      <c r="H320" s="245">
        <v>10.170999999999999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1" t="s">
        <v>175</v>
      </c>
      <c r="AU320" s="251" t="s">
        <v>86</v>
      </c>
      <c r="AV320" s="15" t="s">
        <v>161</v>
      </c>
      <c r="AW320" s="15" t="s">
        <v>35</v>
      </c>
      <c r="AX320" s="15" t="s">
        <v>84</v>
      </c>
      <c r="AY320" s="251" t="s">
        <v>154</v>
      </c>
    </row>
    <row r="321" s="2" customFormat="1">
      <c r="A321" s="40"/>
      <c r="B321" s="41"/>
      <c r="C321" s="206" t="s">
        <v>521</v>
      </c>
      <c r="D321" s="206" t="s">
        <v>156</v>
      </c>
      <c r="E321" s="207" t="s">
        <v>522</v>
      </c>
      <c r="F321" s="208" t="s">
        <v>523</v>
      </c>
      <c r="G321" s="209" t="s">
        <v>189</v>
      </c>
      <c r="H321" s="210">
        <v>14.960000000000001</v>
      </c>
      <c r="I321" s="211"/>
      <c r="J321" s="212">
        <f>ROUND(I321*H321,2)</f>
        <v>0</v>
      </c>
      <c r="K321" s="208" t="s">
        <v>160</v>
      </c>
      <c r="L321" s="46"/>
      <c r="M321" s="213" t="s">
        <v>19</v>
      </c>
      <c r="N321" s="214" t="s">
        <v>47</v>
      </c>
      <c r="O321" s="86"/>
      <c r="P321" s="215">
        <f>O321*H321</f>
        <v>0</v>
      </c>
      <c r="Q321" s="215">
        <v>2.45343</v>
      </c>
      <c r="R321" s="215">
        <f>Q321*H321</f>
        <v>36.703312799999999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161</v>
      </c>
      <c r="AT321" s="217" t="s">
        <v>156</v>
      </c>
      <c r="AU321" s="217" t="s">
        <v>86</v>
      </c>
      <c r="AY321" s="19" t="s">
        <v>154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84</v>
      </c>
      <c r="BK321" s="218">
        <f>ROUND(I321*H321,2)</f>
        <v>0</v>
      </c>
      <c r="BL321" s="19" t="s">
        <v>161</v>
      </c>
      <c r="BM321" s="217" t="s">
        <v>524</v>
      </c>
    </row>
    <row r="322" s="2" customFormat="1">
      <c r="A322" s="40"/>
      <c r="B322" s="41"/>
      <c r="C322" s="42"/>
      <c r="D322" s="221" t="s">
        <v>313</v>
      </c>
      <c r="E322" s="42"/>
      <c r="F322" s="252" t="s">
        <v>314</v>
      </c>
      <c r="G322" s="42"/>
      <c r="H322" s="42"/>
      <c r="I322" s="253"/>
      <c r="J322" s="42"/>
      <c r="K322" s="42"/>
      <c r="L322" s="46"/>
      <c r="M322" s="254"/>
      <c r="N322" s="255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313</v>
      </c>
      <c r="AU322" s="19" t="s">
        <v>86</v>
      </c>
    </row>
    <row r="323" s="14" customFormat="1">
      <c r="A323" s="14"/>
      <c r="B323" s="231"/>
      <c r="C323" s="232"/>
      <c r="D323" s="221" t="s">
        <v>175</v>
      </c>
      <c r="E323" s="233" t="s">
        <v>19</v>
      </c>
      <c r="F323" s="234" t="s">
        <v>525</v>
      </c>
      <c r="G323" s="232"/>
      <c r="H323" s="233" t="s">
        <v>19</v>
      </c>
      <c r="I323" s="235"/>
      <c r="J323" s="232"/>
      <c r="K323" s="232"/>
      <c r="L323" s="236"/>
      <c r="M323" s="237"/>
      <c r="N323" s="238"/>
      <c r="O323" s="238"/>
      <c r="P323" s="238"/>
      <c r="Q323" s="238"/>
      <c r="R323" s="238"/>
      <c r="S323" s="238"/>
      <c r="T323" s="23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0" t="s">
        <v>175</v>
      </c>
      <c r="AU323" s="240" t="s">
        <v>86</v>
      </c>
      <c r="AV323" s="14" t="s">
        <v>84</v>
      </c>
      <c r="AW323" s="14" t="s">
        <v>35</v>
      </c>
      <c r="AX323" s="14" t="s">
        <v>76</v>
      </c>
      <c r="AY323" s="240" t="s">
        <v>154</v>
      </c>
    </row>
    <row r="324" s="13" customFormat="1">
      <c r="A324" s="13"/>
      <c r="B324" s="219"/>
      <c r="C324" s="220"/>
      <c r="D324" s="221" t="s">
        <v>175</v>
      </c>
      <c r="E324" s="222" t="s">
        <v>19</v>
      </c>
      <c r="F324" s="223" t="s">
        <v>526</v>
      </c>
      <c r="G324" s="220"/>
      <c r="H324" s="224">
        <v>14.960000000000001</v>
      </c>
      <c r="I324" s="225"/>
      <c r="J324" s="220"/>
      <c r="K324" s="220"/>
      <c r="L324" s="226"/>
      <c r="M324" s="227"/>
      <c r="N324" s="228"/>
      <c r="O324" s="228"/>
      <c r="P324" s="228"/>
      <c r="Q324" s="228"/>
      <c r="R324" s="228"/>
      <c r="S324" s="228"/>
      <c r="T324" s="22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0" t="s">
        <v>175</v>
      </c>
      <c r="AU324" s="230" t="s">
        <v>86</v>
      </c>
      <c r="AV324" s="13" t="s">
        <v>86</v>
      </c>
      <c r="AW324" s="13" t="s">
        <v>35</v>
      </c>
      <c r="AX324" s="13" t="s">
        <v>84</v>
      </c>
      <c r="AY324" s="230" t="s">
        <v>154</v>
      </c>
    </row>
    <row r="325" s="2" customFormat="1" ht="19.8" customHeight="1">
      <c r="A325" s="40"/>
      <c r="B325" s="41"/>
      <c r="C325" s="206" t="s">
        <v>527</v>
      </c>
      <c r="D325" s="206" t="s">
        <v>156</v>
      </c>
      <c r="E325" s="207" t="s">
        <v>528</v>
      </c>
      <c r="F325" s="208" t="s">
        <v>529</v>
      </c>
      <c r="G325" s="209" t="s">
        <v>169</v>
      </c>
      <c r="H325" s="210">
        <v>53.645000000000003</v>
      </c>
      <c r="I325" s="211"/>
      <c r="J325" s="212">
        <f>ROUND(I325*H325,2)</f>
        <v>0</v>
      </c>
      <c r="K325" s="208" t="s">
        <v>160</v>
      </c>
      <c r="L325" s="46"/>
      <c r="M325" s="213" t="s">
        <v>19</v>
      </c>
      <c r="N325" s="214" t="s">
        <v>47</v>
      </c>
      <c r="O325" s="86"/>
      <c r="P325" s="215">
        <f>O325*H325</f>
        <v>0</v>
      </c>
      <c r="Q325" s="215">
        <v>0.0053299999999999997</v>
      </c>
      <c r="R325" s="215">
        <f>Q325*H325</f>
        <v>0.28592784999999998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161</v>
      </c>
      <c r="AT325" s="217" t="s">
        <v>156</v>
      </c>
      <c r="AU325" s="217" t="s">
        <v>86</v>
      </c>
      <c r="AY325" s="19" t="s">
        <v>154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84</v>
      </c>
      <c r="BK325" s="218">
        <f>ROUND(I325*H325,2)</f>
        <v>0</v>
      </c>
      <c r="BL325" s="19" t="s">
        <v>161</v>
      </c>
      <c r="BM325" s="217" t="s">
        <v>530</v>
      </c>
    </row>
    <row r="326" s="14" customFormat="1">
      <c r="A326" s="14"/>
      <c r="B326" s="231"/>
      <c r="C326" s="232"/>
      <c r="D326" s="221" t="s">
        <v>175</v>
      </c>
      <c r="E326" s="233" t="s">
        <v>19</v>
      </c>
      <c r="F326" s="234" t="s">
        <v>515</v>
      </c>
      <c r="G326" s="232"/>
      <c r="H326" s="233" t="s">
        <v>19</v>
      </c>
      <c r="I326" s="235"/>
      <c r="J326" s="232"/>
      <c r="K326" s="232"/>
      <c r="L326" s="236"/>
      <c r="M326" s="237"/>
      <c r="N326" s="238"/>
      <c r="O326" s="238"/>
      <c r="P326" s="238"/>
      <c r="Q326" s="238"/>
      <c r="R326" s="238"/>
      <c r="S326" s="238"/>
      <c r="T326" s="23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0" t="s">
        <v>175</v>
      </c>
      <c r="AU326" s="240" t="s">
        <v>86</v>
      </c>
      <c r="AV326" s="14" t="s">
        <v>84</v>
      </c>
      <c r="AW326" s="14" t="s">
        <v>35</v>
      </c>
      <c r="AX326" s="14" t="s">
        <v>76</v>
      </c>
      <c r="AY326" s="240" t="s">
        <v>154</v>
      </c>
    </row>
    <row r="327" s="13" customFormat="1">
      <c r="A327" s="13"/>
      <c r="B327" s="219"/>
      <c r="C327" s="220"/>
      <c r="D327" s="221" t="s">
        <v>175</v>
      </c>
      <c r="E327" s="222" t="s">
        <v>19</v>
      </c>
      <c r="F327" s="223" t="s">
        <v>531</v>
      </c>
      <c r="G327" s="220"/>
      <c r="H327" s="224">
        <v>9.4849999999999994</v>
      </c>
      <c r="I327" s="225"/>
      <c r="J327" s="220"/>
      <c r="K327" s="220"/>
      <c r="L327" s="226"/>
      <c r="M327" s="227"/>
      <c r="N327" s="228"/>
      <c r="O327" s="228"/>
      <c r="P327" s="228"/>
      <c r="Q327" s="228"/>
      <c r="R327" s="228"/>
      <c r="S327" s="228"/>
      <c r="T327" s="22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0" t="s">
        <v>175</v>
      </c>
      <c r="AU327" s="230" t="s">
        <v>86</v>
      </c>
      <c r="AV327" s="13" t="s">
        <v>86</v>
      </c>
      <c r="AW327" s="13" t="s">
        <v>35</v>
      </c>
      <c r="AX327" s="13" t="s">
        <v>76</v>
      </c>
      <c r="AY327" s="230" t="s">
        <v>154</v>
      </c>
    </row>
    <row r="328" s="13" customFormat="1">
      <c r="A328" s="13"/>
      <c r="B328" s="219"/>
      <c r="C328" s="220"/>
      <c r="D328" s="221" t="s">
        <v>175</v>
      </c>
      <c r="E328" s="222" t="s">
        <v>19</v>
      </c>
      <c r="F328" s="223" t="s">
        <v>532</v>
      </c>
      <c r="G328" s="220"/>
      <c r="H328" s="224">
        <v>3.2629999999999999</v>
      </c>
      <c r="I328" s="225"/>
      <c r="J328" s="220"/>
      <c r="K328" s="220"/>
      <c r="L328" s="226"/>
      <c r="M328" s="227"/>
      <c r="N328" s="228"/>
      <c r="O328" s="228"/>
      <c r="P328" s="228"/>
      <c r="Q328" s="228"/>
      <c r="R328" s="228"/>
      <c r="S328" s="228"/>
      <c r="T328" s="22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0" t="s">
        <v>175</v>
      </c>
      <c r="AU328" s="230" t="s">
        <v>86</v>
      </c>
      <c r="AV328" s="13" t="s">
        <v>86</v>
      </c>
      <c r="AW328" s="13" t="s">
        <v>35</v>
      </c>
      <c r="AX328" s="13" t="s">
        <v>76</v>
      </c>
      <c r="AY328" s="230" t="s">
        <v>154</v>
      </c>
    </row>
    <row r="329" s="13" customFormat="1">
      <c r="A329" s="13"/>
      <c r="B329" s="219"/>
      <c r="C329" s="220"/>
      <c r="D329" s="221" t="s">
        <v>175</v>
      </c>
      <c r="E329" s="222" t="s">
        <v>19</v>
      </c>
      <c r="F329" s="223" t="s">
        <v>533</v>
      </c>
      <c r="G329" s="220"/>
      <c r="H329" s="224">
        <v>7.0330000000000004</v>
      </c>
      <c r="I329" s="225"/>
      <c r="J329" s="220"/>
      <c r="K329" s="220"/>
      <c r="L329" s="226"/>
      <c r="M329" s="227"/>
      <c r="N329" s="228"/>
      <c r="O329" s="228"/>
      <c r="P329" s="228"/>
      <c r="Q329" s="228"/>
      <c r="R329" s="228"/>
      <c r="S329" s="228"/>
      <c r="T329" s="22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0" t="s">
        <v>175</v>
      </c>
      <c r="AU329" s="230" t="s">
        <v>86</v>
      </c>
      <c r="AV329" s="13" t="s">
        <v>86</v>
      </c>
      <c r="AW329" s="13" t="s">
        <v>35</v>
      </c>
      <c r="AX329" s="13" t="s">
        <v>76</v>
      </c>
      <c r="AY329" s="230" t="s">
        <v>154</v>
      </c>
    </row>
    <row r="330" s="13" customFormat="1">
      <c r="A330" s="13"/>
      <c r="B330" s="219"/>
      <c r="C330" s="220"/>
      <c r="D330" s="221" t="s">
        <v>175</v>
      </c>
      <c r="E330" s="222" t="s">
        <v>19</v>
      </c>
      <c r="F330" s="223" t="s">
        <v>534</v>
      </c>
      <c r="G330" s="220"/>
      <c r="H330" s="224">
        <v>26.443999999999999</v>
      </c>
      <c r="I330" s="225"/>
      <c r="J330" s="220"/>
      <c r="K330" s="220"/>
      <c r="L330" s="226"/>
      <c r="M330" s="227"/>
      <c r="N330" s="228"/>
      <c r="O330" s="228"/>
      <c r="P330" s="228"/>
      <c r="Q330" s="228"/>
      <c r="R330" s="228"/>
      <c r="S330" s="228"/>
      <c r="T330" s="22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0" t="s">
        <v>175</v>
      </c>
      <c r="AU330" s="230" t="s">
        <v>86</v>
      </c>
      <c r="AV330" s="13" t="s">
        <v>86</v>
      </c>
      <c r="AW330" s="13" t="s">
        <v>35</v>
      </c>
      <c r="AX330" s="13" t="s">
        <v>76</v>
      </c>
      <c r="AY330" s="230" t="s">
        <v>154</v>
      </c>
    </row>
    <row r="331" s="13" customFormat="1">
      <c r="A331" s="13"/>
      <c r="B331" s="219"/>
      <c r="C331" s="220"/>
      <c r="D331" s="221" t="s">
        <v>175</v>
      </c>
      <c r="E331" s="222" t="s">
        <v>19</v>
      </c>
      <c r="F331" s="223" t="s">
        <v>535</v>
      </c>
      <c r="G331" s="220"/>
      <c r="H331" s="224">
        <v>7.4199999999999999</v>
      </c>
      <c r="I331" s="225"/>
      <c r="J331" s="220"/>
      <c r="K331" s="220"/>
      <c r="L331" s="226"/>
      <c r="M331" s="227"/>
      <c r="N331" s="228"/>
      <c r="O331" s="228"/>
      <c r="P331" s="228"/>
      <c r="Q331" s="228"/>
      <c r="R331" s="228"/>
      <c r="S331" s="228"/>
      <c r="T331" s="22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0" t="s">
        <v>175</v>
      </c>
      <c r="AU331" s="230" t="s">
        <v>86</v>
      </c>
      <c r="AV331" s="13" t="s">
        <v>86</v>
      </c>
      <c r="AW331" s="13" t="s">
        <v>35</v>
      </c>
      <c r="AX331" s="13" t="s">
        <v>76</v>
      </c>
      <c r="AY331" s="230" t="s">
        <v>154</v>
      </c>
    </row>
    <row r="332" s="15" customFormat="1">
      <c r="A332" s="15"/>
      <c r="B332" s="241"/>
      <c r="C332" s="242"/>
      <c r="D332" s="221" t="s">
        <v>175</v>
      </c>
      <c r="E332" s="243" t="s">
        <v>19</v>
      </c>
      <c r="F332" s="244" t="s">
        <v>202</v>
      </c>
      <c r="G332" s="242"/>
      <c r="H332" s="245">
        <v>53.644999999999996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1" t="s">
        <v>175</v>
      </c>
      <c r="AU332" s="251" t="s">
        <v>86</v>
      </c>
      <c r="AV332" s="15" t="s">
        <v>161</v>
      </c>
      <c r="AW332" s="15" t="s">
        <v>35</v>
      </c>
      <c r="AX332" s="15" t="s">
        <v>84</v>
      </c>
      <c r="AY332" s="251" t="s">
        <v>154</v>
      </c>
    </row>
    <row r="333" s="2" customFormat="1" ht="19.8" customHeight="1">
      <c r="A333" s="40"/>
      <c r="B333" s="41"/>
      <c r="C333" s="206" t="s">
        <v>536</v>
      </c>
      <c r="D333" s="206" t="s">
        <v>156</v>
      </c>
      <c r="E333" s="207" t="s">
        <v>537</v>
      </c>
      <c r="F333" s="208" t="s">
        <v>538</v>
      </c>
      <c r="G333" s="209" t="s">
        <v>169</v>
      </c>
      <c r="H333" s="210">
        <v>53.645000000000003</v>
      </c>
      <c r="I333" s="211"/>
      <c r="J333" s="212">
        <f>ROUND(I333*H333,2)</f>
        <v>0</v>
      </c>
      <c r="K333" s="208" t="s">
        <v>160</v>
      </c>
      <c r="L333" s="46"/>
      <c r="M333" s="213" t="s">
        <v>19</v>
      </c>
      <c r="N333" s="214" t="s">
        <v>47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161</v>
      </c>
      <c r="AT333" s="217" t="s">
        <v>156</v>
      </c>
      <c r="AU333" s="217" t="s">
        <v>86</v>
      </c>
      <c r="AY333" s="19" t="s">
        <v>154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84</v>
      </c>
      <c r="BK333" s="218">
        <f>ROUND(I333*H333,2)</f>
        <v>0</v>
      </c>
      <c r="BL333" s="19" t="s">
        <v>161</v>
      </c>
      <c r="BM333" s="217" t="s">
        <v>539</v>
      </c>
    </row>
    <row r="334" s="2" customFormat="1">
      <c r="A334" s="40"/>
      <c r="B334" s="41"/>
      <c r="C334" s="206" t="s">
        <v>540</v>
      </c>
      <c r="D334" s="206" t="s">
        <v>156</v>
      </c>
      <c r="E334" s="207" t="s">
        <v>541</v>
      </c>
      <c r="F334" s="208" t="s">
        <v>542</v>
      </c>
      <c r="G334" s="209" t="s">
        <v>169</v>
      </c>
      <c r="H334" s="210">
        <v>176</v>
      </c>
      <c r="I334" s="211"/>
      <c r="J334" s="212">
        <f>ROUND(I334*H334,2)</f>
        <v>0</v>
      </c>
      <c r="K334" s="208" t="s">
        <v>160</v>
      </c>
      <c r="L334" s="46"/>
      <c r="M334" s="213" t="s">
        <v>19</v>
      </c>
      <c r="N334" s="214" t="s">
        <v>47</v>
      </c>
      <c r="O334" s="86"/>
      <c r="P334" s="215">
        <f>O334*H334</f>
        <v>0</v>
      </c>
      <c r="Q334" s="215">
        <v>0.0070800000000000004</v>
      </c>
      <c r="R334" s="215">
        <f>Q334*H334</f>
        <v>1.2460800000000001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161</v>
      </c>
      <c r="AT334" s="217" t="s">
        <v>156</v>
      </c>
      <c r="AU334" s="217" t="s">
        <v>86</v>
      </c>
      <c r="AY334" s="19" t="s">
        <v>154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84</v>
      </c>
      <c r="BK334" s="218">
        <f>ROUND(I334*H334,2)</f>
        <v>0</v>
      </c>
      <c r="BL334" s="19" t="s">
        <v>161</v>
      </c>
      <c r="BM334" s="217" t="s">
        <v>543</v>
      </c>
    </row>
    <row r="335" s="13" customFormat="1">
      <c r="A335" s="13"/>
      <c r="B335" s="219"/>
      <c r="C335" s="220"/>
      <c r="D335" s="221" t="s">
        <v>175</v>
      </c>
      <c r="E335" s="222" t="s">
        <v>19</v>
      </c>
      <c r="F335" s="223" t="s">
        <v>544</v>
      </c>
      <c r="G335" s="220"/>
      <c r="H335" s="224">
        <v>160</v>
      </c>
      <c r="I335" s="225"/>
      <c r="J335" s="220"/>
      <c r="K335" s="220"/>
      <c r="L335" s="226"/>
      <c r="M335" s="227"/>
      <c r="N335" s="228"/>
      <c r="O335" s="228"/>
      <c r="P335" s="228"/>
      <c r="Q335" s="228"/>
      <c r="R335" s="228"/>
      <c r="S335" s="228"/>
      <c r="T335" s="22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0" t="s">
        <v>175</v>
      </c>
      <c r="AU335" s="230" t="s">
        <v>86</v>
      </c>
      <c r="AV335" s="13" t="s">
        <v>86</v>
      </c>
      <c r="AW335" s="13" t="s">
        <v>35</v>
      </c>
      <c r="AX335" s="13" t="s">
        <v>84</v>
      </c>
      <c r="AY335" s="230" t="s">
        <v>154</v>
      </c>
    </row>
    <row r="336" s="13" customFormat="1">
      <c r="A336" s="13"/>
      <c r="B336" s="219"/>
      <c r="C336" s="220"/>
      <c r="D336" s="221" t="s">
        <v>175</v>
      </c>
      <c r="E336" s="220"/>
      <c r="F336" s="223" t="s">
        <v>545</v>
      </c>
      <c r="G336" s="220"/>
      <c r="H336" s="224">
        <v>176</v>
      </c>
      <c r="I336" s="225"/>
      <c r="J336" s="220"/>
      <c r="K336" s="220"/>
      <c r="L336" s="226"/>
      <c r="M336" s="227"/>
      <c r="N336" s="228"/>
      <c r="O336" s="228"/>
      <c r="P336" s="228"/>
      <c r="Q336" s="228"/>
      <c r="R336" s="228"/>
      <c r="S336" s="228"/>
      <c r="T336" s="22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0" t="s">
        <v>175</v>
      </c>
      <c r="AU336" s="230" t="s">
        <v>86</v>
      </c>
      <c r="AV336" s="13" t="s">
        <v>86</v>
      </c>
      <c r="AW336" s="13" t="s">
        <v>4</v>
      </c>
      <c r="AX336" s="13" t="s">
        <v>84</v>
      </c>
      <c r="AY336" s="230" t="s">
        <v>154</v>
      </c>
    </row>
    <row r="337" s="2" customFormat="1">
      <c r="A337" s="40"/>
      <c r="B337" s="41"/>
      <c r="C337" s="206" t="s">
        <v>546</v>
      </c>
      <c r="D337" s="206" t="s">
        <v>156</v>
      </c>
      <c r="E337" s="207" t="s">
        <v>547</v>
      </c>
      <c r="F337" s="208" t="s">
        <v>548</v>
      </c>
      <c r="G337" s="209" t="s">
        <v>169</v>
      </c>
      <c r="H337" s="210">
        <v>53.645000000000003</v>
      </c>
      <c r="I337" s="211"/>
      <c r="J337" s="212">
        <f>ROUND(I337*H337,2)</f>
        <v>0</v>
      </c>
      <c r="K337" s="208" t="s">
        <v>160</v>
      </c>
      <c r="L337" s="46"/>
      <c r="M337" s="213" t="s">
        <v>19</v>
      </c>
      <c r="N337" s="214" t="s">
        <v>47</v>
      </c>
      <c r="O337" s="86"/>
      <c r="P337" s="215">
        <f>O337*H337</f>
        <v>0</v>
      </c>
      <c r="Q337" s="215">
        <v>0.00080999999999999996</v>
      </c>
      <c r="R337" s="215">
        <f>Q337*H337</f>
        <v>0.043452450000000004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161</v>
      </c>
      <c r="AT337" s="217" t="s">
        <v>156</v>
      </c>
      <c r="AU337" s="217" t="s">
        <v>86</v>
      </c>
      <c r="AY337" s="19" t="s">
        <v>154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84</v>
      </c>
      <c r="BK337" s="218">
        <f>ROUND(I337*H337,2)</f>
        <v>0</v>
      </c>
      <c r="BL337" s="19" t="s">
        <v>161</v>
      </c>
      <c r="BM337" s="217" t="s">
        <v>549</v>
      </c>
    </row>
    <row r="338" s="2" customFormat="1">
      <c r="A338" s="40"/>
      <c r="B338" s="41"/>
      <c r="C338" s="206" t="s">
        <v>550</v>
      </c>
      <c r="D338" s="206" t="s">
        <v>156</v>
      </c>
      <c r="E338" s="207" t="s">
        <v>551</v>
      </c>
      <c r="F338" s="208" t="s">
        <v>552</v>
      </c>
      <c r="G338" s="209" t="s">
        <v>169</v>
      </c>
      <c r="H338" s="210">
        <v>53.645000000000003</v>
      </c>
      <c r="I338" s="211"/>
      <c r="J338" s="212">
        <f>ROUND(I338*H338,2)</f>
        <v>0</v>
      </c>
      <c r="K338" s="208" t="s">
        <v>160</v>
      </c>
      <c r="L338" s="46"/>
      <c r="M338" s="213" t="s">
        <v>19</v>
      </c>
      <c r="N338" s="214" t="s">
        <v>47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161</v>
      </c>
      <c r="AT338" s="217" t="s">
        <v>156</v>
      </c>
      <c r="AU338" s="217" t="s">
        <v>86</v>
      </c>
      <c r="AY338" s="19" t="s">
        <v>154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84</v>
      </c>
      <c r="BK338" s="218">
        <f>ROUND(I338*H338,2)</f>
        <v>0</v>
      </c>
      <c r="BL338" s="19" t="s">
        <v>161</v>
      </c>
      <c r="BM338" s="217" t="s">
        <v>553</v>
      </c>
    </row>
    <row r="339" s="2" customFormat="1" ht="40.2" customHeight="1">
      <c r="A339" s="40"/>
      <c r="B339" s="41"/>
      <c r="C339" s="206" t="s">
        <v>554</v>
      </c>
      <c r="D339" s="206" t="s">
        <v>156</v>
      </c>
      <c r="E339" s="207" t="s">
        <v>555</v>
      </c>
      <c r="F339" s="208" t="s">
        <v>556</v>
      </c>
      <c r="G339" s="209" t="s">
        <v>266</v>
      </c>
      <c r="H339" s="210">
        <v>1.27</v>
      </c>
      <c r="I339" s="211"/>
      <c r="J339" s="212">
        <f>ROUND(I339*H339,2)</f>
        <v>0</v>
      </c>
      <c r="K339" s="208" t="s">
        <v>160</v>
      </c>
      <c r="L339" s="46"/>
      <c r="M339" s="213" t="s">
        <v>19</v>
      </c>
      <c r="N339" s="214" t="s">
        <v>47</v>
      </c>
      <c r="O339" s="86"/>
      <c r="P339" s="215">
        <f>O339*H339</f>
        <v>0</v>
      </c>
      <c r="Q339" s="215">
        <v>1.05555</v>
      </c>
      <c r="R339" s="215">
        <f>Q339*H339</f>
        <v>1.3405484999999999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161</v>
      </c>
      <c r="AT339" s="217" t="s">
        <v>156</v>
      </c>
      <c r="AU339" s="217" t="s">
        <v>86</v>
      </c>
      <c r="AY339" s="19" t="s">
        <v>154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84</v>
      </c>
      <c r="BK339" s="218">
        <f>ROUND(I339*H339,2)</f>
        <v>0</v>
      </c>
      <c r="BL339" s="19" t="s">
        <v>161</v>
      </c>
      <c r="BM339" s="217" t="s">
        <v>557</v>
      </c>
    </row>
    <row r="340" s="13" customFormat="1">
      <c r="A340" s="13"/>
      <c r="B340" s="219"/>
      <c r="C340" s="220"/>
      <c r="D340" s="221" t="s">
        <v>175</v>
      </c>
      <c r="E340" s="222" t="s">
        <v>19</v>
      </c>
      <c r="F340" s="223" t="s">
        <v>558</v>
      </c>
      <c r="G340" s="220"/>
      <c r="H340" s="224">
        <v>0.46400000000000002</v>
      </c>
      <c r="I340" s="225"/>
      <c r="J340" s="220"/>
      <c r="K340" s="220"/>
      <c r="L340" s="226"/>
      <c r="M340" s="227"/>
      <c r="N340" s="228"/>
      <c r="O340" s="228"/>
      <c r="P340" s="228"/>
      <c r="Q340" s="228"/>
      <c r="R340" s="228"/>
      <c r="S340" s="228"/>
      <c r="T340" s="22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0" t="s">
        <v>175</v>
      </c>
      <c r="AU340" s="230" t="s">
        <v>86</v>
      </c>
      <c r="AV340" s="13" t="s">
        <v>86</v>
      </c>
      <c r="AW340" s="13" t="s">
        <v>35</v>
      </c>
      <c r="AX340" s="13" t="s">
        <v>76</v>
      </c>
      <c r="AY340" s="230" t="s">
        <v>154</v>
      </c>
    </row>
    <row r="341" s="13" customFormat="1">
      <c r="A341" s="13"/>
      <c r="B341" s="219"/>
      <c r="C341" s="220"/>
      <c r="D341" s="221" t="s">
        <v>175</v>
      </c>
      <c r="E341" s="222" t="s">
        <v>19</v>
      </c>
      <c r="F341" s="223" t="s">
        <v>559</v>
      </c>
      <c r="G341" s="220"/>
      <c r="H341" s="224">
        <v>0.64000000000000001</v>
      </c>
      <c r="I341" s="225"/>
      <c r="J341" s="220"/>
      <c r="K341" s="220"/>
      <c r="L341" s="226"/>
      <c r="M341" s="227"/>
      <c r="N341" s="228"/>
      <c r="O341" s="228"/>
      <c r="P341" s="228"/>
      <c r="Q341" s="228"/>
      <c r="R341" s="228"/>
      <c r="S341" s="228"/>
      <c r="T341" s="22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0" t="s">
        <v>175</v>
      </c>
      <c r="AU341" s="230" t="s">
        <v>86</v>
      </c>
      <c r="AV341" s="13" t="s">
        <v>86</v>
      </c>
      <c r="AW341" s="13" t="s">
        <v>35</v>
      </c>
      <c r="AX341" s="13" t="s">
        <v>76</v>
      </c>
      <c r="AY341" s="230" t="s">
        <v>154</v>
      </c>
    </row>
    <row r="342" s="15" customFormat="1">
      <c r="A342" s="15"/>
      <c r="B342" s="241"/>
      <c r="C342" s="242"/>
      <c r="D342" s="221" t="s">
        <v>175</v>
      </c>
      <c r="E342" s="243" t="s">
        <v>19</v>
      </c>
      <c r="F342" s="244" t="s">
        <v>202</v>
      </c>
      <c r="G342" s="242"/>
      <c r="H342" s="245">
        <v>1.1040000000000001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1" t="s">
        <v>175</v>
      </c>
      <c r="AU342" s="251" t="s">
        <v>86</v>
      </c>
      <c r="AV342" s="15" t="s">
        <v>161</v>
      </c>
      <c r="AW342" s="15" t="s">
        <v>35</v>
      </c>
      <c r="AX342" s="15" t="s">
        <v>84</v>
      </c>
      <c r="AY342" s="251" t="s">
        <v>154</v>
      </c>
    </row>
    <row r="343" s="13" customFormat="1">
      <c r="A343" s="13"/>
      <c r="B343" s="219"/>
      <c r="C343" s="220"/>
      <c r="D343" s="221" t="s">
        <v>175</v>
      </c>
      <c r="E343" s="220"/>
      <c r="F343" s="223" t="s">
        <v>560</v>
      </c>
      <c r="G343" s="220"/>
      <c r="H343" s="224">
        <v>1.27</v>
      </c>
      <c r="I343" s="225"/>
      <c r="J343" s="220"/>
      <c r="K343" s="220"/>
      <c r="L343" s="226"/>
      <c r="M343" s="227"/>
      <c r="N343" s="228"/>
      <c r="O343" s="228"/>
      <c r="P343" s="228"/>
      <c r="Q343" s="228"/>
      <c r="R343" s="228"/>
      <c r="S343" s="228"/>
      <c r="T343" s="22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0" t="s">
        <v>175</v>
      </c>
      <c r="AU343" s="230" t="s">
        <v>86</v>
      </c>
      <c r="AV343" s="13" t="s">
        <v>86</v>
      </c>
      <c r="AW343" s="13" t="s">
        <v>4</v>
      </c>
      <c r="AX343" s="13" t="s">
        <v>84</v>
      </c>
      <c r="AY343" s="230" t="s">
        <v>154</v>
      </c>
    </row>
    <row r="344" s="2" customFormat="1" ht="40.2" customHeight="1">
      <c r="A344" s="40"/>
      <c r="B344" s="41"/>
      <c r="C344" s="206" t="s">
        <v>561</v>
      </c>
      <c r="D344" s="206" t="s">
        <v>156</v>
      </c>
      <c r="E344" s="207" t="s">
        <v>562</v>
      </c>
      <c r="F344" s="208" t="s">
        <v>563</v>
      </c>
      <c r="G344" s="209" t="s">
        <v>266</v>
      </c>
      <c r="H344" s="210">
        <v>0.69899999999999995</v>
      </c>
      <c r="I344" s="211"/>
      <c r="J344" s="212">
        <f>ROUND(I344*H344,2)</f>
        <v>0</v>
      </c>
      <c r="K344" s="208" t="s">
        <v>160</v>
      </c>
      <c r="L344" s="46"/>
      <c r="M344" s="213" t="s">
        <v>19</v>
      </c>
      <c r="N344" s="214" t="s">
        <v>47</v>
      </c>
      <c r="O344" s="86"/>
      <c r="P344" s="215">
        <f>O344*H344</f>
        <v>0</v>
      </c>
      <c r="Q344" s="215">
        <v>1.06277</v>
      </c>
      <c r="R344" s="215">
        <f>Q344*H344</f>
        <v>0.74287622999999992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161</v>
      </c>
      <c r="AT344" s="217" t="s">
        <v>156</v>
      </c>
      <c r="AU344" s="217" t="s">
        <v>86</v>
      </c>
      <c r="AY344" s="19" t="s">
        <v>154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84</v>
      </c>
      <c r="BK344" s="218">
        <f>ROUND(I344*H344,2)</f>
        <v>0</v>
      </c>
      <c r="BL344" s="19" t="s">
        <v>161</v>
      </c>
      <c r="BM344" s="217" t="s">
        <v>564</v>
      </c>
    </row>
    <row r="345" s="13" customFormat="1">
      <c r="A345" s="13"/>
      <c r="B345" s="219"/>
      <c r="C345" s="220"/>
      <c r="D345" s="221" t="s">
        <v>175</v>
      </c>
      <c r="E345" s="222" t="s">
        <v>19</v>
      </c>
      <c r="F345" s="223" t="s">
        <v>565</v>
      </c>
      <c r="G345" s="220"/>
      <c r="H345" s="224">
        <v>0.60799999999999998</v>
      </c>
      <c r="I345" s="225"/>
      <c r="J345" s="220"/>
      <c r="K345" s="220"/>
      <c r="L345" s="226"/>
      <c r="M345" s="227"/>
      <c r="N345" s="228"/>
      <c r="O345" s="228"/>
      <c r="P345" s="228"/>
      <c r="Q345" s="228"/>
      <c r="R345" s="228"/>
      <c r="S345" s="228"/>
      <c r="T345" s="22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0" t="s">
        <v>175</v>
      </c>
      <c r="AU345" s="230" t="s">
        <v>86</v>
      </c>
      <c r="AV345" s="13" t="s">
        <v>86</v>
      </c>
      <c r="AW345" s="13" t="s">
        <v>35</v>
      </c>
      <c r="AX345" s="13" t="s">
        <v>84</v>
      </c>
      <c r="AY345" s="230" t="s">
        <v>154</v>
      </c>
    </row>
    <row r="346" s="13" customFormat="1">
      <c r="A346" s="13"/>
      <c r="B346" s="219"/>
      <c r="C346" s="220"/>
      <c r="D346" s="221" t="s">
        <v>175</v>
      </c>
      <c r="E346" s="220"/>
      <c r="F346" s="223" t="s">
        <v>566</v>
      </c>
      <c r="G346" s="220"/>
      <c r="H346" s="224">
        <v>0.69899999999999995</v>
      </c>
      <c r="I346" s="225"/>
      <c r="J346" s="220"/>
      <c r="K346" s="220"/>
      <c r="L346" s="226"/>
      <c r="M346" s="227"/>
      <c r="N346" s="228"/>
      <c r="O346" s="228"/>
      <c r="P346" s="228"/>
      <c r="Q346" s="228"/>
      <c r="R346" s="228"/>
      <c r="S346" s="228"/>
      <c r="T346" s="22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0" t="s">
        <v>175</v>
      </c>
      <c r="AU346" s="230" t="s">
        <v>86</v>
      </c>
      <c r="AV346" s="13" t="s">
        <v>86</v>
      </c>
      <c r="AW346" s="13" t="s">
        <v>4</v>
      </c>
      <c r="AX346" s="13" t="s">
        <v>84</v>
      </c>
      <c r="AY346" s="230" t="s">
        <v>154</v>
      </c>
    </row>
    <row r="347" s="2" customFormat="1">
      <c r="A347" s="40"/>
      <c r="B347" s="41"/>
      <c r="C347" s="206" t="s">
        <v>567</v>
      </c>
      <c r="D347" s="206" t="s">
        <v>156</v>
      </c>
      <c r="E347" s="207" t="s">
        <v>568</v>
      </c>
      <c r="F347" s="208" t="s">
        <v>569</v>
      </c>
      <c r="G347" s="209" t="s">
        <v>266</v>
      </c>
      <c r="H347" s="210">
        <v>0.31</v>
      </c>
      <c r="I347" s="211"/>
      <c r="J347" s="212">
        <f>ROUND(I347*H347,2)</f>
        <v>0</v>
      </c>
      <c r="K347" s="208" t="s">
        <v>160</v>
      </c>
      <c r="L347" s="46"/>
      <c r="M347" s="213" t="s">
        <v>19</v>
      </c>
      <c r="N347" s="214" t="s">
        <v>47</v>
      </c>
      <c r="O347" s="86"/>
      <c r="P347" s="215">
        <f>O347*H347</f>
        <v>0</v>
      </c>
      <c r="Q347" s="215">
        <v>0.019539999999999998</v>
      </c>
      <c r="R347" s="215">
        <f>Q347*H347</f>
        <v>0.0060573999999999992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161</v>
      </c>
      <c r="AT347" s="217" t="s">
        <v>156</v>
      </c>
      <c r="AU347" s="217" t="s">
        <v>86</v>
      </c>
      <c r="AY347" s="19" t="s">
        <v>154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84</v>
      </c>
      <c r="BK347" s="218">
        <f>ROUND(I347*H347,2)</f>
        <v>0</v>
      </c>
      <c r="BL347" s="19" t="s">
        <v>161</v>
      </c>
      <c r="BM347" s="217" t="s">
        <v>570</v>
      </c>
    </row>
    <row r="348" s="14" customFormat="1">
      <c r="A348" s="14"/>
      <c r="B348" s="231"/>
      <c r="C348" s="232"/>
      <c r="D348" s="221" t="s">
        <v>175</v>
      </c>
      <c r="E348" s="233" t="s">
        <v>19</v>
      </c>
      <c r="F348" s="234" t="s">
        <v>437</v>
      </c>
      <c r="G348" s="232"/>
      <c r="H348" s="233" t="s">
        <v>19</v>
      </c>
      <c r="I348" s="235"/>
      <c r="J348" s="232"/>
      <c r="K348" s="232"/>
      <c r="L348" s="236"/>
      <c r="M348" s="237"/>
      <c r="N348" s="238"/>
      <c r="O348" s="238"/>
      <c r="P348" s="238"/>
      <c r="Q348" s="238"/>
      <c r="R348" s="238"/>
      <c r="S348" s="238"/>
      <c r="T348" s="23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0" t="s">
        <v>175</v>
      </c>
      <c r="AU348" s="240" t="s">
        <v>86</v>
      </c>
      <c r="AV348" s="14" t="s">
        <v>84</v>
      </c>
      <c r="AW348" s="14" t="s">
        <v>35</v>
      </c>
      <c r="AX348" s="14" t="s">
        <v>76</v>
      </c>
      <c r="AY348" s="240" t="s">
        <v>154</v>
      </c>
    </row>
    <row r="349" s="13" customFormat="1">
      <c r="A349" s="13"/>
      <c r="B349" s="219"/>
      <c r="C349" s="220"/>
      <c r="D349" s="221" t="s">
        <v>175</v>
      </c>
      <c r="E349" s="222" t="s">
        <v>19</v>
      </c>
      <c r="F349" s="223" t="s">
        <v>571</v>
      </c>
      <c r="G349" s="220"/>
      <c r="H349" s="224">
        <v>0.31</v>
      </c>
      <c r="I349" s="225"/>
      <c r="J349" s="220"/>
      <c r="K349" s="220"/>
      <c r="L349" s="226"/>
      <c r="M349" s="227"/>
      <c r="N349" s="228"/>
      <c r="O349" s="228"/>
      <c r="P349" s="228"/>
      <c r="Q349" s="228"/>
      <c r="R349" s="228"/>
      <c r="S349" s="228"/>
      <c r="T349" s="22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0" t="s">
        <v>175</v>
      </c>
      <c r="AU349" s="230" t="s">
        <v>86</v>
      </c>
      <c r="AV349" s="13" t="s">
        <v>86</v>
      </c>
      <c r="AW349" s="13" t="s">
        <v>35</v>
      </c>
      <c r="AX349" s="13" t="s">
        <v>84</v>
      </c>
      <c r="AY349" s="230" t="s">
        <v>154</v>
      </c>
    </row>
    <row r="350" s="2" customFormat="1" ht="14.4" customHeight="1">
      <c r="A350" s="40"/>
      <c r="B350" s="41"/>
      <c r="C350" s="256" t="s">
        <v>572</v>
      </c>
      <c r="D350" s="256" t="s">
        <v>428</v>
      </c>
      <c r="E350" s="257" t="s">
        <v>573</v>
      </c>
      <c r="F350" s="258" t="s">
        <v>574</v>
      </c>
      <c r="G350" s="259" t="s">
        <v>266</v>
      </c>
      <c r="H350" s="260">
        <v>0.35699999999999998</v>
      </c>
      <c r="I350" s="261"/>
      <c r="J350" s="262">
        <f>ROUND(I350*H350,2)</f>
        <v>0</v>
      </c>
      <c r="K350" s="258" t="s">
        <v>160</v>
      </c>
      <c r="L350" s="263"/>
      <c r="M350" s="264" t="s">
        <v>19</v>
      </c>
      <c r="N350" s="265" t="s">
        <v>47</v>
      </c>
      <c r="O350" s="86"/>
      <c r="P350" s="215">
        <f>O350*H350</f>
        <v>0</v>
      </c>
      <c r="Q350" s="215">
        <v>1</v>
      </c>
      <c r="R350" s="215">
        <f>Q350*H350</f>
        <v>0.35699999999999998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193</v>
      </c>
      <c r="AT350" s="217" t="s">
        <v>428</v>
      </c>
      <c r="AU350" s="217" t="s">
        <v>86</v>
      </c>
      <c r="AY350" s="19" t="s">
        <v>154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84</v>
      </c>
      <c r="BK350" s="218">
        <f>ROUND(I350*H350,2)</f>
        <v>0</v>
      </c>
      <c r="BL350" s="19" t="s">
        <v>161</v>
      </c>
      <c r="BM350" s="217" t="s">
        <v>575</v>
      </c>
    </row>
    <row r="351" s="13" customFormat="1">
      <c r="A351" s="13"/>
      <c r="B351" s="219"/>
      <c r="C351" s="220"/>
      <c r="D351" s="221" t="s">
        <v>175</v>
      </c>
      <c r="E351" s="220"/>
      <c r="F351" s="223" t="s">
        <v>576</v>
      </c>
      <c r="G351" s="220"/>
      <c r="H351" s="224">
        <v>0.35699999999999998</v>
      </c>
      <c r="I351" s="225"/>
      <c r="J351" s="220"/>
      <c r="K351" s="220"/>
      <c r="L351" s="226"/>
      <c r="M351" s="227"/>
      <c r="N351" s="228"/>
      <c r="O351" s="228"/>
      <c r="P351" s="228"/>
      <c r="Q351" s="228"/>
      <c r="R351" s="228"/>
      <c r="S351" s="228"/>
      <c r="T351" s="22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0" t="s">
        <v>175</v>
      </c>
      <c r="AU351" s="230" t="s">
        <v>86</v>
      </c>
      <c r="AV351" s="13" t="s">
        <v>86</v>
      </c>
      <c r="AW351" s="13" t="s">
        <v>4</v>
      </c>
      <c r="AX351" s="13" t="s">
        <v>84</v>
      </c>
      <c r="AY351" s="230" t="s">
        <v>154</v>
      </c>
    </row>
    <row r="352" s="2" customFormat="1">
      <c r="A352" s="40"/>
      <c r="B352" s="41"/>
      <c r="C352" s="206" t="s">
        <v>577</v>
      </c>
      <c r="D352" s="206" t="s">
        <v>156</v>
      </c>
      <c r="E352" s="207" t="s">
        <v>578</v>
      </c>
      <c r="F352" s="208" t="s">
        <v>579</v>
      </c>
      <c r="G352" s="209" t="s">
        <v>266</v>
      </c>
      <c r="H352" s="210">
        <v>6.2469999999999999</v>
      </c>
      <c r="I352" s="211"/>
      <c r="J352" s="212">
        <f>ROUND(I352*H352,2)</f>
        <v>0</v>
      </c>
      <c r="K352" s="208" t="s">
        <v>160</v>
      </c>
      <c r="L352" s="46"/>
      <c r="M352" s="213" t="s">
        <v>19</v>
      </c>
      <c r="N352" s="214" t="s">
        <v>47</v>
      </c>
      <c r="O352" s="86"/>
      <c r="P352" s="215">
        <f>O352*H352</f>
        <v>0</v>
      </c>
      <c r="Q352" s="215">
        <v>0.017090000000000001</v>
      </c>
      <c r="R352" s="215">
        <f>Q352*H352</f>
        <v>0.10676123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161</v>
      </c>
      <c r="AT352" s="217" t="s">
        <v>156</v>
      </c>
      <c r="AU352" s="217" t="s">
        <v>86</v>
      </c>
      <c r="AY352" s="19" t="s">
        <v>154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84</v>
      </c>
      <c r="BK352" s="218">
        <f>ROUND(I352*H352,2)</f>
        <v>0</v>
      </c>
      <c r="BL352" s="19" t="s">
        <v>161</v>
      </c>
      <c r="BM352" s="217" t="s">
        <v>580</v>
      </c>
    </row>
    <row r="353" s="14" customFormat="1">
      <c r="A353" s="14"/>
      <c r="B353" s="231"/>
      <c r="C353" s="232"/>
      <c r="D353" s="221" t="s">
        <v>175</v>
      </c>
      <c r="E353" s="233" t="s">
        <v>19</v>
      </c>
      <c r="F353" s="234" t="s">
        <v>437</v>
      </c>
      <c r="G353" s="232"/>
      <c r="H353" s="233" t="s">
        <v>19</v>
      </c>
      <c r="I353" s="235"/>
      <c r="J353" s="232"/>
      <c r="K353" s="232"/>
      <c r="L353" s="236"/>
      <c r="M353" s="237"/>
      <c r="N353" s="238"/>
      <c r="O353" s="238"/>
      <c r="P353" s="238"/>
      <c r="Q353" s="238"/>
      <c r="R353" s="238"/>
      <c r="S353" s="238"/>
      <c r="T353" s="23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0" t="s">
        <v>175</v>
      </c>
      <c r="AU353" s="240" t="s">
        <v>86</v>
      </c>
      <c r="AV353" s="14" t="s">
        <v>84</v>
      </c>
      <c r="AW353" s="14" t="s">
        <v>35</v>
      </c>
      <c r="AX353" s="14" t="s">
        <v>76</v>
      </c>
      <c r="AY353" s="240" t="s">
        <v>154</v>
      </c>
    </row>
    <row r="354" s="13" customFormat="1">
      <c r="A354" s="13"/>
      <c r="B354" s="219"/>
      <c r="C354" s="220"/>
      <c r="D354" s="221" t="s">
        <v>175</v>
      </c>
      <c r="E354" s="222" t="s">
        <v>19</v>
      </c>
      <c r="F354" s="223" t="s">
        <v>581</v>
      </c>
      <c r="G354" s="220"/>
      <c r="H354" s="224">
        <v>2.9780000000000002</v>
      </c>
      <c r="I354" s="225"/>
      <c r="J354" s="220"/>
      <c r="K354" s="220"/>
      <c r="L354" s="226"/>
      <c r="M354" s="227"/>
      <c r="N354" s="228"/>
      <c r="O354" s="228"/>
      <c r="P354" s="228"/>
      <c r="Q354" s="228"/>
      <c r="R354" s="228"/>
      <c r="S354" s="228"/>
      <c r="T354" s="22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0" t="s">
        <v>175</v>
      </c>
      <c r="AU354" s="230" t="s">
        <v>86</v>
      </c>
      <c r="AV354" s="13" t="s">
        <v>86</v>
      </c>
      <c r="AW354" s="13" t="s">
        <v>35</v>
      </c>
      <c r="AX354" s="13" t="s">
        <v>76</v>
      </c>
      <c r="AY354" s="230" t="s">
        <v>154</v>
      </c>
    </row>
    <row r="355" s="13" customFormat="1">
      <c r="A355" s="13"/>
      <c r="B355" s="219"/>
      <c r="C355" s="220"/>
      <c r="D355" s="221" t="s">
        <v>175</v>
      </c>
      <c r="E355" s="222" t="s">
        <v>19</v>
      </c>
      <c r="F355" s="223" t="s">
        <v>582</v>
      </c>
      <c r="G355" s="220"/>
      <c r="H355" s="224">
        <v>3.2690000000000001</v>
      </c>
      <c r="I355" s="225"/>
      <c r="J355" s="220"/>
      <c r="K355" s="220"/>
      <c r="L355" s="226"/>
      <c r="M355" s="227"/>
      <c r="N355" s="228"/>
      <c r="O355" s="228"/>
      <c r="P355" s="228"/>
      <c r="Q355" s="228"/>
      <c r="R355" s="228"/>
      <c r="S355" s="228"/>
      <c r="T355" s="22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0" t="s">
        <v>175</v>
      </c>
      <c r="AU355" s="230" t="s">
        <v>86</v>
      </c>
      <c r="AV355" s="13" t="s">
        <v>86</v>
      </c>
      <c r="AW355" s="13" t="s">
        <v>35</v>
      </c>
      <c r="AX355" s="13" t="s">
        <v>76</v>
      </c>
      <c r="AY355" s="230" t="s">
        <v>154</v>
      </c>
    </row>
    <row r="356" s="15" customFormat="1">
      <c r="A356" s="15"/>
      <c r="B356" s="241"/>
      <c r="C356" s="242"/>
      <c r="D356" s="221" t="s">
        <v>175</v>
      </c>
      <c r="E356" s="243" t="s">
        <v>19</v>
      </c>
      <c r="F356" s="244" t="s">
        <v>202</v>
      </c>
      <c r="G356" s="242"/>
      <c r="H356" s="245">
        <v>6.2469999999999999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1" t="s">
        <v>175</v>
      </c>
      <c r="AU356" s="251" t="s">
        <v>86</v>
      </c>
      <c r="AV356" s="15" t="s">
        <v>161</v>
      </c>
      <c r="AW356" s="15" t="s">
        <v>35</v>
      </c>
      <c r="AX356" s="15" t="s">
        <v>84</v>
      </c>
      <c r="AY356" s="251" t="s">
        <v>154</v>
      </c>
    </row>
    <row r="357" s="2" customFormat="1" ht="14.4" customHeight="1">
      <c r="A357" s="40"/>
      <c r="B357" s="41"/>
      <c r="C357" s="256" t="s">
        <v>583</v>
      </c>
      <c r="D357" s="256" t="s">
        <v>428</v>
      </c>
      <c r="E357" s="257" t="s">
        <v>584</v>
      </c>
      <c r="F357" s="258" t="s">
        <v>585</v>
      </c>
      <c r="G357" s="259" t="s">
        <v>266</v>
      </c>
      <c r="H357" s="260">
        <v>3.2450000000000001</v>
      </c>
      <c r="I357" s="261"/>
      <c r="J357" s="262">
        <f>ROUND(I357*H357,2)</f>
        <v>0</v>
      </c>
      <c r="K357" s="258" t="s">
        <v>160</v>
      </c>
      <c r="L357" s="263"/>
      <c r="M357" s="264" t="s">
        <v>19</v>
      </c>
      <c r="N357" s="265" t="s">
        <v>47</v>
      </c>
      <c r="O357" s="86"/>
      <c r="P357" s="215">
        <f>O357*H357</f>
        <v>0</v>
      </c>
      <c r="Q357" s="215">
        <v>1</v>
      </c>
      <c r="R357" s="215">
        <f>Q357*H357</f>
        <v>3.2450000000000001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193</v>
      </c>
      <c r="AT357" s="217" t="s">
        <v>428</v>
      </c>
      <c r="AU357" s="217" t="s">
        <v>86</v>
      </c>
      <c r="AY357" s="19" t="s">
        <v>154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84</v>
      </c>
      <c r="BK357" s="218">
        <f>ROUND(I357*H357,2)</f>
        <v>0</v>
      </c>
      <c r="BL357" s="19" t="s">
        <v>161</v>
      </c>
      <c r="BM357" s="217" t="s">
        <v>586</v>
      </c>
    </row>
    <row r="358" s="13" customFormat="1">
      <c r="A358" s="13"/>
      <c r="B358" s="219"/>
      <c r="C358" s="220"/>
      <c r="D358" s="221" t="s">
        <v>175</v>
      </c>
      <c r="E358" s="222" t="s">
        <v>19</v>
      </c>
      <c r="F358" s="223" t="s">
        <v>587</v>
      </c>
      <c r="G358" s="220"/>
      <c r="H358" s="224">
        <v>2.8220000000000001</v>
      </c>
      <c r="I358" s="225"/>
      <c r="J358" s="220"/>
      <c r="K358" s="220"/>
      <c r="L358" s="226"/>
      <c r="M358" s="227"/>
      <c r="N358" s="228"/>
      <c r="O358" s="228"/>
      <c r="P358" s="228"/>
      <c r="Q358" s="228"/>
      <c r="R358" s="228"/>
      <c r="S358" s="228"/>
      <c r="T358" s="22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0" t="s">
        <v>175</v>
      </c>
      <c r="AU358" s="230" t="s">
        <v>86</v>
      </c>
      <c r="AV358" s="13" t="s">
        <v>86</v>
      </c>
      <c r="AW358" s="13" t="s">
        <v>35</v>
      </c>
      <c r="AX358" s="13" t="s">
        <v>84</v>
      </c>
      <c r="AY358" s="230" t="s">
        <v>154</v>
      </c>
    </row>
    <row r="359" s="13" customFormat="1">
      <c r="A359" s="13"/>
      <c r="B359" s="219"/>
      <c r="C359" s="220"/>
      <c r="D359" s="221" t="s">
        <v>175</v>
      </c>
      <c r="E359" s="220"/>
      <c r="F359" s="223" t="s">
        <v>588</v>
      </c>
      <c r="G359" s="220"/>
      <c r="H359" s="224">
        <v>3.2450000000000001</v>
      </c>
      <c r="I359" s="225"/>
      <c r="J359" s="220"/>
      <c r="K359" s="220"/>
      <c r="L359" s="226"/>
      <c r="M359" s="227"/>
      <c r="N359" s="228"/>
      <c r="O359" s="228"/>
      <c r="P359" s="228"/>
      <c r="Q359" s="228"/>
      <c r="R359" s="228"/>
      <c r="S359" s="228"/>
      <c r="T359" s="22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0" t="s">
        <v>175</v>
      </c>
      <c r="AU359" s="230" t="s">
        <v>86</v>
      </c>
      <c r="AV359" s="13" t="s">
        <v>86</v>
      </c>
      <c r="AW359" s="13" t="s">
        <v>4</v>
      </c>
      <c r="AX359" s="13" t="s">
        <v>84</v>
      </c>
      <c r="AY359" s="230" t="s">
        <v>154</v>
      </c>
    </row>
    <row r="360" s="2" customFormat="1" ht="14.4" customHeight="1">
      <c r="A360" s="40"/>
      <c r="B360" s="41"/>
      <c r="C360" s="256" t="s">
        <v>589</v>
      </c>
      <c r="D360" s="256" t="s">
        <v>428</v>
      </c>
      <c r="E360" s="257" t="s">
        <v>590</v>
      </c>
      <c r="F360" s="258" t="s">
        <v>591</v>
      </c>
      <c r="G360" s="259" t="s">
        <v>266</v>
      </c>
      <c r="H360" s="260">
        <v>1.712</v>
      </c>
      <c r="I360" s="261"/>
      <c r="J360" s="262">
        <f>ROUND(I360*H360,2)</f>
        <v>0</v>
      </c>
      <c r="K360" s="258" t="s">
        <v>160</v>
      </c>
      <c r="L360" s="263"/>
      <c r="M360" s="264" t="s">
        <v>19</v>
      </c>
      <c r="N360" s="265" t="s">
        <v>47</v>
      </c>
      <c r="O360" s="86"/>
      <c r="P360" s="215">
        <f>O360*H360</f>
        <v>0</v>
      </c>
      <c r="Q360" s="215">
        <v>1</v>
      </c>
      <c r="R360" s="215">
        <f>Q360*H360</f>
        <v>1.712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193</v>
      </c>
      <c r="AT360" s="217" t="s">
        <v>428</v>
      </c>
      <c r="AU360" s="217" t="s">
        <v>86</v>
      </c>
      <c r="AY360" s="19" t="s">
        <v>154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84</v>
      </c>
      <c r="BK360" s="218">
        <f>ROUND(I360*H360,2)</f>
        <v>0</v>
      </c>
      <c r="BL360" s="19" t="s">
        <v>161</v>
      </c>
      <c r="BM360" s="217" t="s">
        <v>592</v>
      </c>
    </row>
    <row r="361" s="13" customFormat="1">
      <c r="A361" s="13"/>
      <c r="B361" s="219"/>
      <c r="C361" s="220"/>
      <c r="D361" s="221" t="s">
        <v>175</v>
      </c>
      <c r="E361" s="222" t="s">
        <v>19</v>
      </c>
      <c r="F361" s="223" t="s">
        <v>593</v>
      </c>
      <c r="G361" s="220"/>
      <c r="H361" s="224">
        <v>1.1160000000000001</v>
      </c>
      <c r="I361" s="225"/>
      <c r="J361" s="220"/>
      <c r="K361" s="220"/>
      <c r="L361" s="226"/>
      <c r="M361" s="227"/>
      <c r="N361" s="228"/>
      <c r="O361" s="228"/>
      <c r="P361" s="228"/>
      <c r="Q361" s="228"/>
      <c r="R361" s="228"/>
      <c r="S361" s="228"/>
      <c r="T361" s="22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0" t="s">
        <v>175</v>
      </c>
      <c r="AU361" s="230" t="s">
        <v>86</v>
      </c>
      <c r="AV361" s="13" t="s">
        <v>86</v>
      </c>
      <c r="AW361" s="13" t="s">
        <v>35</v>
      </c>
      <c r="AX361" s="13" t="s">
        <v>76</v>
      </c>
      <c r="AY361" s="230" t="s">
        <v>154</v>
      </c>
    </row>
    <row r="362" s="13" customFormat="1">
      <c r="A362" s="13"/>
      <c r="B362" s="219"/>
      <c r="C362" s="220"/>
      <c r="D362" s="221" t="s">
        <v>175</v>
      </c>
      <c r="E362" s="222" t="s">
        <v>19</v>
      </c>
      <c r="F362" s="223" t="s">
        <v>594</v>
      </c>
      <c r="G362" s="220"/>
      <c r="H362" s="224">
        <v>0.373</v>
      </c>
      <c r="I362" s="225"/>
      <c r="J362" s="220"/>
      <c r="K362" s="220"/>
      <c r="L362" s="226"/>
      <c r="M362" s="227"/>
      <c r="N362" s="228"/>
      <c r="O362" s="228"/>
      <c r="P362" s="228"/>
      <c r="Q362" s="228"/>
      <c r="R362" s="228"/>
      <c r="S362" s="228"/>
      <c r="T362" s="22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0" t="s">
        <v>175</v>
      </c>
      <c r="AU362" s="230" t="s">
        <v>86</v>
      </c>
      <c r="AV362" s="13" t="s">
        <v>86</v>
      </c>
      <c r="AW362" s="13" t="s">
        <v>35</v>
      </c>
      <c r="AX362" s="13" t="s">
        <v>76</v>
      </c>
      <c r="AY362" s="230" t="s">
        <v>154</v>
      </c>
    </row>
    <row r="363" s="15" customFormat="1">
      <c r="A363" s="15"/>
      <c r="B363" s="241"/>
      <c r="C363" s="242"/>
      <c r="D363" s="221" t="s">
        <v>175</v>
      </c>
      <c r="E363" s="243" t="s">
        <v>19</v>
      </c>
      <c r="F363" s="244" t="s">
        <v>202</v>
      </c>
      <c r="G363" s="242"/>
      <c r="H363" s="245">
        <v>1.4890000000000001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1" t="s">
        <v>175</v>
      </c>
      <c r="AU363" s="251" t="s">
        <v>86</v>
      </c>
      <c r="AV363" s="15" t="s">
        <v>161</v>
      </c>
      <c r="AW363" s="15" t="s">
        <v>35</v>
      </c>
      <c r="AX363" s="15" t="s">
        <v>84</v>
      </c>
      <c r="AY363" s="251" t="s">
        <v>154</v>
      </c>
    </row>
    <row r="364" s="13" customFormat="1">
      <c r="A364" s="13"/>
      <c r="B364" s="219"/>
      <c r="C364" s="220"/>
      <c r="D364" s="221" t="s">
        <v>175</v>
      </c>
      <c r="E364" s="220"/>
      <c r="F364" s="223" t="s">
        <v>595</v>
      </c>
      <c r="G364" s="220"/>
      <c r="H364" s="224">
        <v>1.712</v>
      </c>
      <c r="I364" s="225"/>
      <c r="J364" s="220"/>
      <c r="K364" s="220"/>
      <c r="L364" s="226"/>
      <c r="M364" s="227"/>
      <c r="N364" s="228"/>
      <c r="O364" s="228"/>
      <c r="P364" s="228"/>
      <c r="Q364" s="228"/>
      <c r="R364" s="228"/>
      <c r="S364" s="228"/>
      <c r="T364" s="22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0" t="s">
        <v>175</v>
      </c>
      <c r="AU364" s="230" t="s">
        <v>86</v>
      </c>
      <c r="AV364" s="13" t="s">
        <v>86</v>
      </c>
      <c r="AW364" s="13" t="s">
        <v>4</v>
      </c>
      <c r="AX364" s="13" t="s">
        <v>84</v>
      </c>
      <c r="AY364" s="230" t="s">
        <v>154</v>
      </c>
    </row>
    <row r="365" s="2" customFormat="1" ht="14.4" customHeight="1">
      <c r="A365" s="40"/>
      <c r="B365" s="41"/>
      <c r="C365" s="256" t="s">
        <v>596</v>
      </c>
      <c r="D365" s="256" t="s">
        <v>428</v>
      </c>
      <c r="E365" s="257" t="s">
        <v>597</v>
      </c>
      <c r="F365" s="258" t="s">
        <v>598</v>
      </c>
      <c r="G365" s="259" t="s">
        <v>266</v>
      </c>
      <c r="H365" s="260">
        <v>0.058000000000000003</v>
      </c>
      <c r="I365" s="261"/>
      <c r="J365" s="262">
        <f>ROUND(I365*H365,2)</f>
        <v>0</v>
      </c>
      <c r="K365" s="258" t="s">
        <v>160</v>
      </c>
      <c r="L365" s="263"/>
      <c r="M365" s="264" t="s">
        <v>19</v>
      </c>
      <c r="N365" s="265" t="s">
        <v>47</v>
      </c>
      <c r="O365" s="86"/>
      <c r="P365" s="215">
        <f>O365*H365</f>
        <v>0</v>
      </c>
      <c r="Q365" s="215">
        <v>1</v>
      </c>
      <c r="R365" s="215">
        <f>Q365*H365</f>
        <v>0.058000000000000003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193</v>
      </c>
      <c r="AT365" s="217" t="s">
        <v>428</v>
      </c>
      <c r="AU365" s="217" t="s">
        <v>86</v>
      </c>
      <c r="AY365" s="19" t="s">
        <v>154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84</v>
      </c>
      <c r="BK365" s="218">
        <f>ROUND(I365*H365,2)</f>
        <v>0</v>
      </c>
      <c r="BL365" s="19" t="s">
        <v>161</v>
      </c>
      <c r="BM365" s="217" t="s">
        <v>599</v>
      </c>
    </row>
    <row r="366" s="13" customFormat="1">
      <c r="A366" s="13"/>
      <c r="B366" s="219"/>
      <c r="C366" s="220"/>
      <c r="D366" s="221" t="s">
        <v>175</v>
      </c>
      <c r="E366" s="222" t="s">
        <v>19</v>
      </c>
      <c r="F366" s="223" t="s">
        <v>600</v>
      </c>
      <c r="G366" s="220"/>
      <c r="H366" s="224">
        <v>0.050000000000000003</v>
      </c>
      <c r="I366" s="225"/>
      <c r="J366" s="220"/>
      <c r="K366" s="220"/>
      <c r="L366" s="226"/>
      <c r="M366" s="227"/>
      <c r="N366" s="228"/>
      <c r="O366" s="228"/>
      <c r="P366" s="228"/>
      <c r="Q366" s="228"/>
      <c r="R366" s="228"/>
      <c r="S366" s="228"/>
      <c r="T366" s="22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0" t="s">
        <v>175</v>
      </c>
      <c r="AU366" s="230" t="s">
        <v>86</v>
      </c>
      <c r="AV366" s="13" t="s">
        <v>86</v>
      </c>
      <c r="AW366" s="13" t="s">
        <v>35</v>
      </c>
      <c r="AX366" s="13" t="s">
        <v>84</v>
      </c>
      <c r="AY366" s="230" t="s">
        <v>154</v>
      </c>
    </row>
    <row r="367" s="13" customFormat="1">
      <c r="A367" s="13"/>
      <c r="B367" s="219"/>
      <c r="C367" s="220"/>
      <c r="D367" s="221" t="s">
        <v>175</v>
      </c>
      <c r="E367" s="220"/>
      <c r="F367" s="223" t="s">
        <v>601</v>
      </c>
      <c r="G367" s="220"/>
      <c r="H367" s="224">
        <v>0.058000000000000003</v>
      </c>
      <c r="I367" s="225"/>
      <c r="J367" s="220"/>
      <c r="K367" s="220"/>
      <c r="L367" s="226"/>
      <c r="M367" s="227"/>
      <c r="N367" s="228"/>
      <c r="O367" s="228"/>
      <c r="P367" s="228"/>
      <c r="Q367" s="228"/>
      <c r="R367" s="228"/>
      <c r="S367" s="228"/>
      <c r="T367" s="22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0" t="s">
        <v>175</v>
      </c>
      <c r="AU367" s="230" t="s">
        <v>86</v>
      </c>
      <c r="AV367" s="13" t="s">
        <v>86</v>
      </c>
      <c r="AW367" s="13" t="s">
        <v>4</v>
      </c>
      <c r="AX367" s="13" t="s">
        <v>84</v>
      </c>
      <c r="AY367" s="230" t="s">
        <v>154</v>
      </c>
    </row>
    <row r="368" s="2" customFormat="1" ht="14.4" customHeight="1">
      <c r="A368" s="40"/>
      <c r="B368" s="41"/>
      <c r="C368" s="256" t="s">
        <v>602</v>
      </c>
      <c r="D368" s="256" t="s">
        <v>428</v>
      </c>
      <c r="E368" s="257" t="s">
        <v>603</v>
      </c>
      <c r="F368" s="258" t="s">
        <v>604</v>
      </c>
      <c r="G368" s="259" t="s">
        <v>266</v>
      </c>
      <c r="H368" s="260">
        <v>0.028000000000000001</v>
      </c>
      <c r="I368" s="261"/>
      <c r="J368" s="262">
        <f>ROUND(I368*H368,2)</f>
        <v>0</v>
      </c>
      <c r="K368" s="258" t="s">
        <v>160</v>
      </c>
      <c r="L368" s="263"/>
      <c r="M368" s="264" t="s">
        <v>19</v>
      </c>
      <c r="N368" s="265" t="s">
        <v>47</v>
      </c>
      <c r="O368" s="86"/>
      <c r="P368" s="215">
        <f>O368*H368</f>
        <v>0</v>
      </c>
      <c r="Q368" s="215">
        <v>1</v>
      </c>
      <c r="R368" s="215">
        <f>Q368*H368</f>
        <v>0.028000000000000001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193</v>
      </c>
      <c r="AT368" s="217" t="s">
        <v>428</v>
      </c>
      <c r="AU368" s="217" t="s">
        <v>86</v>
      </c>
      <c r="AY368" s="19" t="s">
        <v>154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84</v>
      </c>
      <c r="BK368" s="218">
        <f>ROUND(I368*H368,2)</f>
        <v>0</v>
      </c>
      <c r="BL368" s="19" t="s">
        <v>161</v>
      </c>
      <c r="BM368" s="217" t="s">
        <v>605</v>
      </c>
    </row>
    <row r="369" s="13" customFormat="1">
      <c r="A369" s="13"/>
      <c r="B369" s="219"/>
      <c r="C369" s="220"/>
      <c r="D369" s="221" t="s">
        <v>175</v>
      </c>
      <c r="E369" s="222" t="s">
        <v>19</v>
      </c>
      <c r="F369" s="223" t="s">
        <v>606</v>
      </c>
      <c r="G369" s="220"/>
      <c r="H369" s="224">
        <v>0.024</v>
      </c>
      <c r="I369" s="225"/>
      <c r="J369" s="220"/>
      <c r="K369" s="220"/>
      <c r="L369" s="226"/>
      <c r="M369" s="227"/>
      <c r="N369" s="228"/>
      <c r="O369" s="228"/>
      <c r="P369" s="228"/>
      <c r="Q369" s="228"/>
      <c r="R369" s="228"/>
      <c r="S369" s="228"/>
      <c r="T369" s="22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0" t="s">
        <v>175</v>
      </c>
      <c r="AU369" s="230" t="s">
        <v>86</v>
      </c>
      <c r="AV369" s="13" t="s">
        <v>86</v>
      </c>
      <c r="AW369" s="13" t="s">
        <v>35</v>
      </c>
      <c r="AX369" s="13" t="s">
        <v>84</v>
      </c>
      <c r="AY369" s="230" t="s">
        <v>154</v>
      </c>
    </row>
    <row r="370" s="13" customFormat="1">
      <c r="A370" s="13"/>
      <c r="B370" s="219"/>
      <c r="C370" s="220"/>
      <c r="D370" s="221" t="s">
        <v>175</v>
      </c>
      <c r="E370" s="220"/>
      <c r="F370" s="223" t="s">
        <v>456</v>
      </c>
      <c r="G370" s="220"/>
      <c r="H370" s="224">
        <v>0.028000000000000001</v>
      </c>
      <c r="I370" s="225"/>
      <c r="J370" s="220"/>
      <c r="K370" s="220"/>
      <c r="L370" s="226"/>
      <c r="M370" s="227"/>
      <c r="N370" s="228"/>
      <c r="O370" s="228"/>
      <c r="P370" s="228"/>
      <c r="Q370" s="228"/>
      <c r="R370" s="228"/>
      <c r="S370" s="228"/>
      <c r="T370" s="22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0" t="s">
        <v>175</v>
      </c>
      <c r="AU370" s="230" t="s">
        <v>86</v>
      </c>
      <c r="AV370" s="13" t="s">
        <v>86</v>
      </c>
      <c r="AW370" s="13" t="s">
        <v>4</v>
      </c>
      <c r="AX370" s="13" t="s">
        <v>84</v>
      </c>
      <c r="AY370" s="230" t="s">
        <v>154</v>
      </c>
    </row>
    <row r="371" s="2" customFormat="1" ht="14.4" customHeight="1">
      <c r="A371" s="40"/>
      <c r="B371" s="41"/>
      <c r="C371" s="256" t="s">
        <v>607</v>
      </c>
      <c r="D371" s="256" t="s">
        <v>428</v>
      </c>
      <c r="E371" s="257" t="s">
        <v>608</v>
      </c>
      <c r="F371" s="258" t="s">
        <v>609</v>
      </c>
      <c r="G371" s="259" t="s">
        <v>266</v>
      </c>
      <c r="H371" s="260">
        <v>2.141</v>
      </c>
      <c r="I371" s="261"/>
      <c r="J371" s="262">
        <f>ROUND(I371*H371,2)</f>
        <v>0</v>
      </c>
      <c r="K371" s="258" t="s">
        <v>160</v>
      </c>
      <c r="L371" s="263"/>
      <c r="M371" s="264" t="s">
        <v>19</v>
      </c>
      <c r="N371" s="265" t="s">
        <v>47</v>
      </c>
      <c r="O371" s="86"/>
      <c r="P371" s="215">
        <f>O371*H371</f>
        <v>0</v>
      </c>
      <c r="Q371" s="215">
        <v>1</v>
      </c>
      <c r="R371" s="215">
        <f>Q371*H371</f>
        <v>2.141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193</v>
      </c>
      <c r="AT371" s="217" t="s">
        <v>428</v>
      </c>
      <c r="AU371" s="217" t="s">
        <v>86</v>
      </c>
      <c r="AY371" s="19" t="s">
        <v>154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84</v>
      </c>
      <c r="BK371" s="218">
        <f>ROUND(I371*H371,2)</f>
        <v>0</v>
      </c>
      <c r="BL371" s="19" t="s">
        <v>161</v>
      </c>
      <c r="BM371" s="217" t="s">
        <v>610</v>
      </c>
    </row>
    <row r="372" s="13" customFormat="1">
      <c r="A372" s="13"/>
      <c r="B372" s="219"/>
      <c r="C372" s="220"/>
      <c r="D372" s="221" t="s">
        <v>175</v>
      </c>
      <c r="E372" s="222" t="s">
        <v>19</v>
      </c>
      <c r="F372" s="223" t="s">
        <v>611</v>
      </c>
      <c r="G372" s="220"/>
      <c r="H372" s="224">
        <v>1.8620000000000001</v>
      </c>
      <c r="I372" s="225"/>
      <c r="J372" s="220"/>
      <c r="K372" s="220"/>
      <c r="L372" s="226"/>
      <c r="M372" s="227"/>
      <c r="N372" s="228"/>
      <c r="O372" s="228"/>
      <c r="P372" s="228"/>
      <c r="Q372" s="228"/>
      <c r="R372" s="228"/>
      <c r="S372" s="228"/>
      <c r="T372" s="22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0" t="s">
        <v>175</v>
      </c>
      <c r="AU372" s="230" t="s">
        <v>86</v>
      </c>
      <c r="AV372" s="13" t="s">
        <v>86</v>
      </c>
      <c r="AW372" s="13" t="s">
        <v>35</v>
      </c>
      <c r="AX372" s="13" t="s">
        <v>84</v>
      </c>
      <c r="AY372" s="230" t="s">
        <v>154</v>
      </c>
    </row>
    <row r="373" s="13" customFormat="1">
      <c r="A373" s="13"/>
      <c r="B373" s="219"/>
      <c r="C373" s="220"/>
      <c r="D373" s="221" t="s">
        <v>175</v>
      </c>
      <c r="E373" s="220"/>
      <c r="F373" s="223" t="s">
        <v>612</v>
      </c>
      <c r="G373" s="220"/>
      <c r="H373" s="224">
        <v>2.141</v>
      </c>
      <c r="I373" s="225"/>
      <c r="J373" s="220"/>
      <c r="K373" s="220"/>
      <c r="L373" s="226"/>
      <c r="M373" s="227"/>
      <c r="N373" s="228"/>
      <c r="O373" s="228"/>
      <c r="P373" s="228"/>
      <c r="Q373" s="228"/>
      <c r="R373" s="228"/>
      <c r="S373" s="228"/>
      <c r="T373" s="22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0" t="s">
        <v>175</v>
      </c>
      <c r="AU373" s="230" t="s">
        <v>86</v>
      </c>
      <c r="AV373" s="13" t="s">
        <v>86</v>
      </c>
      <c r="AW373" s="13" t="s">
        <v>4</v>
      </c>
      <c r="AX373" s="13" t="s">
        <v>84</v>
      </c>
      <c r="AY373" s="230" t="s">
        <v>154</v>
      </c>
    </row>
    <row r="374" s="2" customFormat="1">
      <c r="A374" s="40"/>
      <c r="B374" s="41"/>
      <c r="C374" s="206" t="s">
        <v>613</v>
      </c>
      <c r="D374" s="206" t="s">
        <v>156</v>
      </c>
      <c r="E374" s="207" t="s">
        <v>614</v>
      </c>
      <c r="F374" s="208" t="s">
        <v>615</v>
      </c>
      <c r="G374" s="209" t="s">
        <v>266</v>
      </c>
      <c r="H374" s="210">
        <v>5.2229999999999999</v>
      </c>
      <c r="I374" s="211"/>
      <c r="J374" s="212">
        <f>ROUND(I374*H374,2)</f>
        <v>0</v>
      </c>
      <c r="K374" s="208" t="s">
        <v>160</v>
      </c>
      <c r="L374" s="46"/>
      <c r="M374" s="213" t="s">
        <v>19</v>
      </c>
      <c r="N374" s="214" t="s">
        <v>47</v>
      </c>
      <c r="O374" s="86"/>
      <c r="P374" s="215">
        <f>O374*H374</f>
        <v>0</v>
      </c>
      <c r="Q374" s="215">
        <v>0.01221</v>
      </c>
      <c r="R374" s="215">
        <f>Q374*H374</f>
        <v>0.063772830000000003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161</v>
      </c>
      <c r="AT374" s="217" t="s">
        <v>156</v>
      </c>
      <c r="AU374" s="217" t="s">
        <v>86</v>
      </c>
      <c r="AY374" s="19" t="s">
        <v>154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84</v>
      </c>
      <c r="BK374" s="218">
        <f>ROUND(I374*H374,2)</f>
        <v>0</v>
      </c>
      <c r="BL374" s="19" t="s">
        <v>161</v>
      </c>
      <c r="BM374" s="217" t="s">
        <v>616</v>
      </c>
    </row>
    <row r="375" s="13" customFormat="1">
      <c r="A375" s="13"/>
      <c r="B375" s="219"/>
      <c r="C375" s="220"/>
      <c r="D375" s="221" t="s">
        <v>175</v>
      </c>
      <c r="E375" s="222" t="s">
        <v>19</v>
      </c>
      <c r="F375" s="223" t="s">
        <v>617</v>
      </c>
      <c r="G375" s="220"/>
      <c r="H375" s="224">
        <v>2.5619999999999998</v>
      </c>
      <c r="I375" s="225"/>
      <c r="J375" s="220"/>
      <c r="K375" s="220"/>
      <c r="L375" s="226"/>
      <c r="M375" s="227"/>
      <c r="N375" s="228"/>
      <c r="O375" s="228"/>
      <c r="P375" s="228"/>
      <c r="Q375" s="228"/>
      <c r="R375" s="228"/>
      <c r="S375" s="228"/>
      <c r="T375" s="22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0" t="s">
        <v>175</v>
      </c>
      <c r="AU375" s="230" t="s">
        <v>86</v>
      </c>
      <c r="AV375" s="13" t="s">
        <v>86</v>
      </c>
      <c r="AW375" s="13" t="s">
        <v>35</v>
      </c>
      <c r="AX375" s="13" t="s">
        <v>76</v>
      </c>
      <c r="AY375" s="230" t="s">
        <v>154</v>
      </c>
    </row>
    <row r="376" s="13" customFormat="1">
      <c r="A376" s="13"/>
      <c r="B376" s="219"/>
      <c r="C376" s="220"/>
      <c r="D376" s="221" t="s">
        <v>175</v>
      </c>
      <c r="E376" s="222" t="s">
        <v>19</v>
      </c>
      <c r="F376" s="223" t="s">
        <v>618</v>
      </c>
      <c r="G376" s="220"/>
      <c r="H376" s="224">
        <v>2.661</v>
      </c>
      <c r="I376" s="225"/>
      <c r="J376" s="220"/>
      <c r="K376" s="220"/>
      <c r="L376" s="226"/>
      <c r="M376" s="227"/>
      <c r="N376" s="228"/>
      <c r="O376" s="228"/>
      <c r="P376" s="228"/>
      <c r="Q376" s="228"/>
      <c r="R376" s="228"/>
      <c r="S376" s="228"/>
      <c r="T376" s="22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0" t="s">
        <v>175</v>
      </c>
      <c r="AU376" s="230" t="s">
        <v>86</v>
      </c>
      <c r="AV376" s="13" t="s">
        <v>86</v>
      </c>
      <c r="AW376" s="13" t="s">
        <v>35</v>
      </c>
      <c r="AX376" s="13" t="s">
        <v>76</v>
      </c>
      <c r="AY376" s="230" t="s">
        <v>154</v>
      </c>
    </row>
    <row r="377" s="15" customFormat="1">
      <c r="A377" s="15"/>
      <c r="B377" s="241"/>
      <c r="C377" s="242"/>
      <c r="D377" s="221" t="s">
        <v>175</v>
      </c>
      <c r="E377" s="243" t="s">
        <v>19</v>
      </c>
      <c r="F377" s="244" t="s">
        <v>202</v>
      </c>
      <c r="G377" s="242"/>
      <c r="H377" s="245">
        <v>5.2229999999999999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1" t="s">
        <v>175</v>
      </c>
      <c r="AU377" s="251" t="s">
        <v>86</v>
      </c>
      <c r="AV377" s="15" t="s">
        <v>161</v>
      </c>
      <c r="AW377" s="15" t="s">
        <v>35</v>
      </c>
      <c r="AX377" s="15" t="s">
        <v>84</v>
      </c>
      <c r="AY377" s="251" t="s">
        <v>154</v>
      </c>
    </row>
    <row r="378" s="2" customFormat="1" ht="14.4" customHeight="1">
      <c r="A378" s="40"/>
      <c r="B378" s="41"/>
      <c r="C378" s="256" t="s">
        <v>619</v>
      </c>
      <c r="D378" s="256" t="s">
        <v>428</v>
      </c>
      <c r="E378" s="257" t="s">
        <v>620</v>
      </c>
      <c r="F378" s="258" t="s">
        <v>621</v>
      </c>
      <c r="G378" s="259" t="s">
        <v>266</v>
      </c>
      <c r="H378" s="260">
        <v>0.23100000000000001</v>
      </c>
      <c r="I378" s="261"/>
      <c r="J378" s="262">
        <f>ROUND(I378*H378,2)</f>
        <v>0</v>
      </c>
      <c r="K378" s="258" t="s">
        <v>160</v>
      </c>
      <c r="L378" s="263"/>
      <c r="M378" s="264" t="s">
        <v>19</v>
      </c>
      <c r="N378" s="265" t="s">
        <v>47</v>
      </c>
      <c r="O378" s="86"/>
      <c r="P378" s="215">
        <f>O378*H378</f>
        <v>0</v>
      </c>
      <c r="Q378" s="215">
        <v>1</v>
      </c>
      <c r="R378" s="215">
        <f>Q378*H378</f>
        <v>0.23100000000000001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193</v>
      </c>
      <c r="AT378" s="217" t="s">
        <v>428</v>
      </c>
      <c r="AU378" s="217" t="s">
        <v>86</v>
      </c>
      <c r="AY378" s="19" t="s">
        <v>154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84</v>
      </c>
      <c r="BK378" s="218">
        <f>ROUND(I378*H378,2)</f>
        <v>0</v>
      </c>
      <c r="BL378" s="19" t="s">
        <v>161</v>
      </c>
      <c r="BM378" s="217" t="s">
        <v>622</v>
      </c>
    </row>
    <row r="379" s="13" customFormat="1">
      <c r="A379" s="13"/>
      <c r="B379" s="219"/>
      <c r="C379" s="220"/>
      <c r="D379" s="221" t="s">
        <v>175</v>
      </c>
      <c r="E379" s="222" t="s">
        <v>19</v>
      </c>
      <c r="F379" s="223" t="s">
        <v>623</v>
      </c>
      <c r="G379" s="220"/>
      <c r="H379" s="224">
        <v>0.20100000000000001</v>
      </c>
      <c r="I379" s="225"/>
      <c r="J379" s="220"/>
      <c r="K379" s="220"/>
      <c r="L379" s="226"/>
      <c r="M379" s="227"/>
      <c r="N379" s="228"/>
      <c r="O379" s="228"/>
      <c r="P379" s="228"/>
      <c r="Q379" s="228"/>
      <c r="R379" s="228"/>
      <c r="S379" s="228"/>
      <c r="T379" s="22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0" t="s">
        <v>175</v>
      </c>
      <c r="AU379" s="230" t="s">
        <v>86</v>
      </c>
      <c r="AV379" s="13" t="s">
        <v>86</v>
      </c>
      <c r="AW379" s="13" t="s">
        <v>35</v>
      </c>
      <c r="AX379" s="13" t="s">
        <v>84</v>
      </c>
      <c r="AY379" s="230" t="s">
        <v>154</v>
      </c>
    </row>
    <row r="380" s="13" customFormat="1">
      <c r="A380" s="13"/>
      <c r="B380" s="219"/>
      <c r="C380" s="220"/>
      <c r="D380" s="221" t="s">
        <v>175</v>
      </c>
      <c r="E380" s="220"/>
      <c r="F380" s="223" t="s">
        <v>624</v>
      </c>
      <c r="G380" s="220"/>
      <c r="H380" s="224">
        <v>0.23100000000000001</v>
      </c>
      <c r="I380" s="225"/>
      <c r="J380" s="220"/>
      <c r="K380" s="220"/>
      <c r="L380" s="226"/>
      <c r="M380" s="227"/>
      <c r="N380" s="228"/>
      <c r="O380" s="228"/>
      <c r="P380" s="228"/>
      <c r="Q380" s="228"/>
      <c r="R380" s="228"/>
      <c r="S380" s="228"/>
      <c r="T380" s="22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0" t="s">
        <v>175</v>
      </c>
      <c r="AU380" s="230" t="s">
        <v>86</v>
      </c>
      <c r="AV380" s="13" t="s">
        <v>86</v>
      </c>
      <c r="AW380" s="13" t="s">
        <v>4</v>
      </c>
      <c r="AX380" s="13" t="s">
        <v>84</v>
      </c>
      <c r="AY380" s="230" t="s">
        <v>154</v>
      </c>
    </row>
    <row r="381" s="2" customFormat="1" ht="14.4" customHeight="1">
      <c r="A381" s="40"/>
      <c r="B381" s="41"/>
      <c r="C381" s="256" t="s">
        <v>625</v>
      </c>
      <c r="D381" s="256" t="s">
        <v>428</v>
      </c>
      <c r="E381" s="257" t="s">
        <v>626</v>
      </c>
      <c r="F381" s="258" t="s">
        <v>627</v>
      </c>
      <c r="G381" s="259" t="s">
        <v>266</v>
      </c>
      <c r="H381" s="260">
        <v>0.74099999999999999</v>
      </c>
      <c r="I381" s="261"/>
      <c r="J381" s="262">
        <f>ROUND(I381*H381,2)</f>
        <v>0</v>
      </c>
      <c r="K381" s="258" t="s">
        <v>160</v>
      </c>
      <c r="L381" s="263"/>
      <c r="M381" s="264" t="s">
        <v>19</v>
      </c>
      <c r="N381" s="265" t="s">
        <v>47</v>
      </c>
      <c r="O381" s="86"/>
      <c r="P381" s="215">
        <f>O381*H381</f>
        <v>0</v>
      </c>
      <c r="Q381" s="215">
        <v>1</v>
      </c>
      <c r="R381" s="215">
        <f>Q381*H381</f>
        <v>0.74099999999999999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193</v>
      </c>
      <c r="AT381" s="217" t="s">
        <v>428</v>
      </c>
      <c r="AU381" s="217" t="s">
        <v>86</v>
      </c>
      <c r="AY381" s="19" t="s">
        <v>154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84</v>
      </c>
      <c r="BK381" s="218">
        <f>ROUND(I381*H381,2)</f>
        <v>0</v>
      </c>
      <c r="BL381" s="19" t="s">
        <v>161</v>
      </c>
      <c r="BM381" s="217" t="s">
        <v>628</v>
      </c>
    </row>
    <row r="382" s="13" customFormat="1">
      <c r="A382" s="13"/>
      <c r="B382" s="219"/>
      <c r="C382" s="220"/>
      <c r="D382" s="221" t="s">
        <v>175</v>
      </c>
      <c r="E382" s="222" t="s">
        <v>19</v>
      </c>
      <c r="F382" s="223" t="s">
        <v>629</v>
      </c>
      <c r="G382" s="220"/>
      <c r="H382" s="224">
        <v>0.64400000000000002</v>
      </c>
      <c r="I382" s="225"/>
      <c r="J382" s="220"/>
      <c r="K382" s="220"/>
      <c r="L382" s="226"/>
      <c r="M382" s="227"/>
      <c r="N382" s="228"/>
      <c r="O382" s="228"/>
      <c r="P382" s="228"/>
      <c r="Q382" s="228"/>
      <c r="R382" s="228"/>
      <c r="S382" s="228"/>
      <c r="T382" s="22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0" t="s">
        <v>175</v>
      </c>
      <c r="AU382" s="230" t="s">
        <v>86</v>
      </c>
      <c r="AV382" s="13" t="s">
        <v>86</v>
      </c>
      <c r="AW382" s="13" t="s">
        <v>35</v>
      </c>
      <c r="AX382" s="13" t="s">
        <v>84</v>
      </c>
      <c r="AY382" s="230" t="s">
        <v>154</v>
      </c>
    </row>
    <row r="383" s="13" customFormat="1">
      <c r="A383" s="13"/>
      <c r="B383" s="219"/>
      <c r="C383" s="220"/>
      <c r="D383" s="221" t="s">
        <v>175</v>
      </c>
      <c r="E383" s="220"/>
      <c r="F383" s="223" t="s">
        <v>630</v>
      </c>
      <c r="G383" s="220"/>
      <c r="H383" s="224">
        <v>0.74099999999999999</v>
      </c>
      <c r="I383" s="225"/>
      <c r="J383" s="220"/>
      <c r="K383" s="220"/>
      <c r="L383" s="226"/>
      <c r="M383" s="227"/>
      <c r="N383" s="228"/>
      <c r="O383" s="228"/>
      <c r="P383" s="228"/>
      <c r="Q383" s="228"/>
      <c r="R383" s="228"/>
      <c r="S383" s="228"/>
      <c r="T383" s="22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0" t="s">
        <v>175</v>
      </c>
      <c r="AU383" s="230" t="s">
        <v>86</v>
      </c>
      <c r="AV383" s="13" t="s">
        <v>86</v>
      </c>
      <c r="AW383" s="13" t="s">
        <v>4</v>
      </c>
      <c r="AX383" s="13" t="s">
        <v>84</v>
      </c>
      <c r="AY383" s="230" t="s">
        <v>154</v>
      </c>
    </row>
    <row r="384" s="2" customFormat="1" ht="14.4" customHeight="1">
      <c r="A384" s="40"/>
      <c r="B384" s="41"/>
      <c r="C384" s="256" t="s">
        <v>631</v>
      </c>
      <c r="D384" s="256" t="s">
        <v>428</v>
      </c>
      <c r="E384" s="257" t="s">
        <v>632</v>
      </c>
      <c r="F384" s="258" t="s">
        <v>633</v>
      </c>
      <c r="G384" s="259" t="s">
        <v>266</v>
      </c>
      <c r="H384" s="260">
        <v>0.90600000000000003</v>
      </c>
      <c r="I384" s="261"/>
      <c r="J384" s="262">
        <f>ROUND(I384*H384,2)</f>
        <v>0</v>
      </c>
      <c r="K384" s="258" t="s">
        <v>160</v>
      </c>
      <c r="L384" s="263"/>
      <c r="M384" s="264" t="s">
        <v>19</v>
      </c>
      <c r="N384" s="265" t="s">
        <v>47</v>
      </c>
      <c r="O384" s="86"/>
      <c r="P384" s="215">
        <f>O384*H384</f>
        <v>0</v>
      </c>
      <c r="Q384" s="215">
        <v>1</v>
      </c>
      <c r="R384" s="215">
        <f>Q384*H384</f>
        <v>0.90600000000000003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193</v>
      </c>
      <c r="AT384" s="217" t="s">
        <v>428</v>
      </c>
      <c r="AU384" s="217" t="s">
        <v>86</v>
      </c>
      <c r="AY384" s="19" t="s">
        <v>154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84</v>
      </c>
      <c r="BK384" s="218">
        <f>ROUND(I384*H384,2)</f>
        <v>0</v>
      </c>
      <c r="BL384" s="19" t="s">
        <v>161</v>
      </c>
      <c r="BM384" s="217" t="s">
        <v>634</v>
      </c>
    </row>
    <row r="385" s="13" customFormat="1">
      <c r="A385" s="13"/>
      <c r="B385" s="219"/>
      <c r="C385" s="220"/>
      <c r="D385" s="221" t="s">
        <v>175</v>
      </c>
      <c r="E385" s="222" t="s">
        <v>19</v>
      </c>
      <c r="F385" s="223" t="s">
        <v>635</v>
      </c>
      <c r="G385" s="220"/>
      <c r="H385" s="224">
        <v>0.78800000000000003</v>
      </c>
      <c r="I385" s="225"/>
      <c r="J385" s="220"/>
      <c r="K385" s="220"/>
      <c r="L385" s="226"/>
      <c r="M385" s="227"/>
      <c r="N385" s="228"/>
      <c r="O385" s="228"/>
      <c r="P385" s="228"/>
      <c r="Q385" s="228"/>
      <c r="R385" s="228"/>
      <c r="S385" s="228"/>
      <c r="T385" s="22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0" t="s">
        <v>175</v>
      </c>
      <c r="AU385" s="230" t="s">
        <v>86</v>
      </c>
      <c r="AV385" s="13" t="s">
        <v>86</v>
      </c>
      <c r="AW385" s="13" t="s">
        <v>35</v>
      </c>
      <c r="AX385" s="13" t="s">
        <v>84</v>
      </c>
      <c r="AY385" s="230" t="s">
        <v>154</v>
      </c>
    </row>
    <row r="386" s="13" customFormat="1">
      <c r="A386" s="13"/>
      <c r="B386" s="219"/>
      <c r="C386" s="220"/>
      <c r="D386" s="221" t="s">
        <v>175</v>
      </c>
      <c r="E386" s="220"/>
      <c r="F386" s="223" t="s">
        <v>636</v>
      </c>
      <c r="G386" s="220"/>
      <c r="H386" s="224">
        <v>0.90600000000000003</v>
      </c>
      <c r="I386" s="225"/>
      <c r="J386" s="220"/>
      <c r="K386" s="220"/>
      <c r="L386" s="226"/>
      <c r="M386" s="227"/>
      <c r="N386" s="228"/>
      <c r="O386" s="228"/>
      <c r="P386" s="228"/>
      <c r="Q386" s="228"/>
      <c r="R386" s="228"/>
      <c r="S386" s="228"/>
      <c r="T386" s="22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0" t="s">
        <v>175</v>
      </c>
      <c r="AU386" s="230" t="s">
        <v>86</v>
      </c>
      <c r="AV386" s="13" t="s">
        <v>86</v>
      </c>
      <c r="AW386" s="13" t="s">
        <v>4</v>
      </c>
      <c r="AX386" s="13" t="s">
        <v>84</v>
      </c>
      <c r="AY386" s="230" t="s">
        <v>154</v>
      </c>
    </row>
    <row r="387" s="2" customFormat="1" ht="14.4" customHeight="1">
      <c r="A387" s="40"/>
      <c r="B387" s="41"/>
      <c r="C387" s="256" t="s">
        <v>637</v>
      </c>
      <c r="D387" s="256" t="s">
        <v>428</v>
      </c>
      <c r="E387" s="257" t="s">
        <v>638</v>
      </c>
      <c r="F387" s="258" t="s">
        <v>639</v>
      </c>
      <c r="G387" s="259" t="s">
        <v>266</v>
      </c>
      <c r="H387" s="260">
        <v>1.9099999999999999</v>
      </c>
      <c r="I387" s="261"/>
      <c r="J387" s="262">
        <f>ROUND(I387*H387,2)</f>
        <v>0</v>
      </c>
      <c r="K387" s="258" t="s">
        <v>160</v>
      </c>
      <c r="L387" s="263"/>
      <c r="M387" s="264" t="s">
        <v>19</v>
      </c>
      <c r="N387" s="265" t="s">
        <v>47</v>
      </c>
      <c r="O387" s="86"/>
      <c r="P387" s="215">
        <f>O387*H387</f>
        <v>0</v>
      </c>
      <c r="Q387" s="215">
        <v>1</v>
      </c>
      <c r="R387" s="215">
        <f>Q387*H387</f>
        <v>1.9099999999999999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193</v>
      </c>
      <c r="AT387" s="217" t="s">
        <v>428</v>
      </c>
      <c r="AU387" s="217" t="s">
        <v>86</v>
      </c>
      <c r="AY387" s="19" t="s">
        <v>154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84</v>
      </c>
      <c r="BK387" s="218">
        <f>ROUND(I387*H387,2)</f>
        <v>0</v>
      </c>
      <c r="BL387" s="19" t="s">
        <v>161</v>
      </c>
      <c r="BM387" s="217" t="s">
        <v>640</v>
      </c>
    </row>
    <row r="388" s="13" customFormat="1">
      <c r="A388" s="13"/>
      <c r="B388" s="219"/>
      <c r="C388" s="220"/>
      <c r="D388" s="221" t="s">
        <v>175</v>
      </c>
      <c r="E388" s="222" t="s">
        <v>19</v>
      </c>
      <c r="F388" s="223" t="s">
        <v>641</v>
      </c>
      <c r="G388" s="220"/>
      <c r="H388" s="224">
        <v>1.121</v>
      </c>
      <c r="I388" s="225"/>
      <c r="J388" s="220"/>
      <c r="K388" s="220"/>
      <c r="L388" s="226"/>
      <c r="M388" s="227"/>
      <c r="N388" s="228"/>
      <c r="O388" s="228"/>
      <c r="P388" s="228"/>
      <c r="Q388" s="228"/>
      <c r="R388" s="228"/>
      <c r="S388" s="228"/>
      <c r="T388" s="22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0" t="s">
        <v>175</v>
      </c>
      <c r="AU388" s="230" t="s">
        <v>86</v>
      </c>
      <c r="AV388" s="13" t="s">
        <v>86</v>
      </c>
      <c r="AW388" s="13" t="s">
        <v>35</v>
      </c>
      <c r="AX388" s="13" t="s">
        <v>76</v>
      </c>
      <c r="AY388" s="230" t="s">
        <v>154</v>
      </c>
    </row>
    <row r="389" s="13" customFormat="1">
      <c r="A389" s="13"/>
      <c r="B389" s="219"/>
      <c r="C389" s="220"/>
      <c r="D389" s="221" t="s">
        <v>175</v>
      </c>
      <c r="E389" s="222" t="s">
        <v>19</v>
      </c>
      <c r="F389" s="223" t="s">
        <v>642</v>
      </c>
      <c r="G389" s="220"/>
      <c r="H389" s="224">
        <v>0.54000000000000004</v>
      </c>
      <c r="I389" s="225"/>
      <c r="J389" s="220"/>
      <c r="K389" s="220"/>
      <c r="L389" s="226"/>
      <c r="M389" s="227"/>
      <c r="N389" s="228"/>
      <c r="O389" s="228"/>
      <c r="P389" s="228"/>
      <c r="Q389" s="228"/>
      <c r="R389" s="228"/>
      <c r="S389" s="228"/>
      <c r="T389" s="22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0" t="s">
        <v>175</v>
      </c>
      <c r="AU389" s="230" t="s">
        <v>86</v>
      </c>
      <c r="AV389" s="13" t="s">
        <v>86</v>
      </c>
      <c r="AW389" s="13" t="s">
        <v>35</v>
      </c>
      <c r="AX389" s="13" t="s">
        <v>76</v>
      </c>
      <c r="AY389" s="230" t="s">
        <v>154</v>
      </c>
    </row>
    <row r="390" s="15" customFormat="1">
      <c r="A390" s="15"/>
      <c r="B390" s="241"/>
      <c r="C390" s="242"/>
      <c r="D390" s="221" t="s">
        <v>175</v>
      </c>
      <c r="E390" s="243" t="s">
        <v>19</v>
      </c>
      <c r="F390" s="244" t="s">
        <v>202</v>
      </c>
      <c r="G390" s="242"/>
      <c r="H390" s="245">
        <v>1.661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1" t="s">
        <v>175</v>
      </c>
      <c r="AU390" s="251" t="s">
        <v>86</v>
      </c>
      <c r="AV390" s="15" t="s">
        <v>161</v>
      </c>
      <c r="AW390" s="15" t="s">
        <v>35</v>
      </c>
      <c r="AX390" s="15" t="s">
        <v>84</v>
      </c>
      <c r="AY390" s="251" t="s">
        <v>154</v>
      </c>
    </row>
    <row r="391" s="13" customFormat="1">
      <c r="A391" s="13"/>
      <c r="B391" s="219"/>
      <c r="C391" s="220"/>
      <c r="D391" s="221" t="s">
        <v>175</v>
      </c>
      <c r="E391" s="220"/>
      <c r="F391" s="223" t="s">
        <v>643</v>
      </c>
      <c r="G391" s="220"/>
      <c r="H391" s="224">
        <v>1.9099999999999999</v>
      </c>
      <c r="I391" s="225"/>
      <c r="J391" s="220"/>
      <c r="K391" s="220"/>
      <c r="L391" s="226"/>
      <c r="M391" s="227"/>
      <c r="N391" s="228"/>
      <c r="O391" s="228"/>
      <c r="P391" s="228"/>
      <c r="Q391" s="228"/>
      <c r="R391" s="228"/>
      <c r="S391" s="228"/>
      <c r="T391" s="22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0" t="s">
        <v>175</v>
      </c>
      <c r="AU391" s="230" t="s">
        <v>86</v>
      </c>
      <c r="AV391" s="13" t="s">
        <v>86</v>
      </c>
      <c r="AW391" s="13" t="s">
        <v>4</v>
      </c>
      <c r="AX391" s="13" t="s">
        <v>84</v>
      </c>
      <c r="AY391" s="230" t="s">
        <v>154</v>
      </c>
    </row>
    <row r="392" s="2" customFormat="1" ht="14.4" customHeight="1">
      <c r="A392" s="40"/>
      <c r="B392" s="41"/>
      <c r="C392" s="256" t="s">
        <v>644</v>
      </c>
      <c r="D392" s="256" t="s">
        <v>428</v>
      </c>
      <c r="E392" s="257" t="s">
        <v>645</v>
      </c>
      <c r="F392" s="258" t="s">
        <v>646</v>
      </c>
      <c r="G392" s="259" t="s">
        <v>266</v>
      </c>
      <c r="H392" s="260">
        <v>0.96099999999999997</v>
      </c>
      <c r="I392" s="261"/>
      <c r="J392" s="262">
        <f>ROUND(I392*H392,2)</f>
        <v>0</v>
      </c>
      <c r="K392" s="258" t="s">
        <v>160</v>
      </c>
      <c r="L392" s="263"/>
      <c r="M392" s="264" t="s">
        <v>19</v>
      </c>
      <c r="N392" s="265" t="s">
        <v>47</v>
      </c>
      <c r="O392" s="86"/>
      <c r="P392" s="215">
        <f>O392*H392</f>
        <v>0</v>
      </c>
      <c r="Q392" s="215">
        <v>1</v>
      </c>
      <c r="R392" s="215">
        <f>Q392*H392</f>
        <v>0.96099999999999997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193</v>
      </c>
      <c r="AT392" s="217" t="s">
        <v>428</v>
      </c>
      <c r="AU392" s="217" t="s">
        <v>86</v>
      </c>
      <c r="AY392" s="19" t="s">
        <v>154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84</v>
      </c>
      <c r="BK392" s="218">
        <f>ROUND(I392*H392,2)</f>
        <v>0</v>
      </c>
      <c r="BL392" s="19" t="s">
        <v>161</v>
      </c>
      <c r="BM392" s="217" t="s">
        <v>647</v>
      </c>
    </row>
    <row r="393" s="13" customFormat="1">
      <c r="A393" s="13"/>
      <c r="B393" s="219"/>
      <c r="C393" s="220"/>
      <c r="D393" s="221" t="s">
        <v>175</v>
      </c>
      <c r="E393" s="222" t="s">
        <v>19</v>
      </c>
      <c r="F393" s="223" t="s">
        <v>648</v>
      </c>
      <c r="G393" s="220"/>
      <c r="H393" s="224">
        <v>0.83599999999999997</v>
      </c>
      <c r="I393" s="225"/>
      <c r="J393" s="220"/>
      <c r="K393" s="220"/>
      <c r="L393" s="226"/>
      <c r="M393" s="227"/>
      <c r="N393" s="228"/>
      <c r="O393" s="228"/>
      <c r="P393" s="228"/>
      <c r="Q393" s="228"/>
      <c r="R393" s="228"/>
      <c r="S393" s="228"/>
      <c r="T393" s="22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0" t="s">
        <v>175</v>
      </c>
      <c r="AU393" s="230" t="s">
        <v>86</v>
      </c>
      <c r="AV393" s="13" t="s">
        <v>86</v>
      </c>
      <c r="AW393" s="13" t="s">
        <v>35</v>
      </c>
      <c r="AX393" s="13" t="s">
        <v>84</v>
      </c>
      <c r="AY393" s="230" t="s">
        <v>154</v>
      </c>
    </row>
    <row r="394" s="13" customFormat="1">
      <c r="A394" s="13"/>
      <c r="B394" s="219"/>
      <c r="C394" s="220"/>
      <c r="D394" s="221" t="s">
        <v>175</v>
      </c>
      <c r="E394" s="220"/>
      <c r="F394" s="223" t="s">
        <v>649</v>
      </c>
      <c r="G394" s="220"/>
      <c r="H394" s="224">
        <v>0.96099999999999997</v>
      </c>
      <c r="I394" s="225"/>
      <c r="J394" s="220"/>
      <c r="K394" s="220"/>
      <c r="L394" s="226"/>
      <c r="M394" s="227"/>
      <c r="N394" s="228"/>
      <c r="O394" s="228"/>
      <c r="P394" s="228"/>
      <c r="Q394" s="228"/>
      <c r="R394" s="228"/>
      <c r="S394" s="228"/>
      <c r="T394" s="22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0" t="s">
        <v>175</v>
      </c>
      <c r="AU394" s="230" t="s">
        <v>86</v>
      </c>
      <c r="AV394" s="13" t="s">
        <v>86</v>
      </c>
      <c r="AW394" s="13" t="s">
        <v>4</v>
      </c>
      <c r="AX394" s="13" t="s">
        <v>84</v>
      </c>
      <c r="AY394" s="230" t="s">
        <v>154</v>
      </c>
    </row>
    <row r="395" s="2" customFormat="1" ht="14.4" customHeight="1">
      <c r="A395" s="40"/>
      <c r="B395" s="41"/>
      <c r="C395" s="256" t="s">
        <v>650</v>
      </c>
      <c r="D395" s="256" t="s">
        <v>428</v>
      </c>
      <c r="E395" s="257" t="s">
        <v>651</v>
      </c>
      <c r="F395" s="258" t="s">
        <v>652</v>
      </c>
      <c r="G395" s="259" t="s">
        <v>266</v>
      </c>
      <c r="H395" s="260">
        <v>0.69599999999999995</v>
      </c>
      <c r="I395" s="261"/>
      <c r="J395" s="262">
        <f>ROUND(I395*H395,2)</f>
        <v>0</v>
      </c>
      <c r="K395" s="258" t="s">
        <v>160</v>
      </c>
      <c r="L395" s="263"/>
      <c r="M395" s="264" t="s">
        <v>19</v>
      </c>
      <c r="N395" s="265" t="s">
        <v>47</v>
      </c>
      <c r="O395" s="86"/>
      <c r="P395" s="215">
        <f>O395*H395</f>
        <v>0</v>
      </c>
      <c r="Q395" s="215">
        <v>1</v>
      </c>
      <c r="R395" s="215">
        <f>Q395*H395</f>
        <v>0.69599999999999995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193</v>
      </c>
      <c r="AT395" s="217" t="s">
        <v>428</v>
      </c>
      <c r="AU395" s="217" t="s">
        <v>86</v>
      </c>
      <c r="AY395" s="19" t="s">
        <v>154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84</v>
      </c>
      <c r="BK395" s="218">
        <f>ROUND(I395*H395,2)</f>
        <v>0</v>
      </c>
      <c r="BL395" s="19" t="s">
        <v>161</v>
      </c>
      <c r="BM395" s="217" t="s">
        <v>653</v>
      </c>
    </row>
    <row r="396" s="13" customFormat="1">
      <c r="A396" s="13"/>
      <c r="B396" s="219"/>
      <c r="C396" s="220"/>
      <c r="D396" s="221" t="s">
        <v>175</v>
      </c>
      <c r="E396" s="222" t="s">
        <v>19</v>
      </c>
      <c r="F396" s="223" t="s">
        <v>654</v>
      </c>
      <c r="G396" s="220"/>
      <c r="H396" s="224">
        <v>0.60499999999999998</v>
      </c>
      <c r="I396" s="225"/>
      <c r="J396" s="220"/>
      <c r="K396" s="220"/>
      <c r="L396" s="226"/>
      <c r="M396" s="227"/>
      <c r="N396" s="228"/>
      <c r="O396" s="228"/>
      <c r="P396" s="228"/>
      <c r="Q396" s="228"/>
      <c r="R396" s="228"/>
      <c r="S396" s="228"/>
      <c r="T396" s="22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0" t="s">
        <v>175</v>
      </c>
      <c r="AU396" s="230" t="s">
        <v>86</v>
      </c>
      <c r="AV396" s="13" t="s">
        <v>86</v>
      </c>
      <c r="AW396" s="13" t="s">
        <v>35</v>
      </c>
      <c r="AX396" s="13" t="s">
        <v>84</v>
      </c>
      <c r="AY396" s="230" t="s">
        <v>154</v>
      </c>
    </row>
    <row r="397" s="13" customFormat="1">
      <c r="A397" s="13"/>
      <c r="B397" s="219"/>
      <c r="C397" s="220"/>
      <c r="D397" s="221" t="s">
        <v>175</v>
      </c>
      <c r="E397" s="220"/>
      <c r="F397" s="223" t="s">
        <v>655</v>
      </c>
      <c r="G397" s="220"/>
      <c r="H397" s="224">
        <v>0.69599999999999995</v>
      </c>
      <c r="I397" s="225"/>
      <c r="J397" s="220"/>
      <c r="K397" s="220"/>
      <c r="L397" s="226"/>
      <c r="M397" s="227"/>
      <c r="N397" s="228"/>
      <c r="O397" s="228"/>
      <c r="P397" s="228"/>
      <c r="Q397" s="228"/>
      <c r="R397" s="228"/>
      <c r="S397" s="228"/>
      <c r="T397" s="22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0" t="s">
        <v>175</v>
      </c>
      <c r="AU397" s="230" t="s">
        <v>86</v>
      </c>
      <c r="AV397" s="13" t="s">
        <v>86</v>
      </c>
      <c r="AW397" s="13" t="s">
        <v>4</v>
      </c>
      <c r="AX397" s="13" t="s">
        <v>84</v>
      </c>
      <c r="AY397" s="230" t="s">
        <v>154</v>
      </c>
    </row>
    <row r="398" s="2" customFormat="1" ht="14.4" customHeight="1">
      <c r="A398" s="40"/>
      <c r="B398" s="41"/>
      <c r="C398" s="256" t="s">
        <v>656</v>
      </c>
      <c r="D398" s="256" t="s">
        <v>428</v>
      </c>
      <c r="E398" s="257" t="s">
        <v>657</v>
      </c>
      <c r="F398" s="258" t="s">
        <v>658</v>
      </c>
      <c r="G398" s="259" t="s">
        <v>266</v>
      </c>
      <c r="H398" s="260">
        <v>0.56100000000000005</v>
      </c>
      <c r="I398" s="261"/>
      <c r="J398" s="262">
        <f>ROUND(I398*H398,2)</f>
        <v>0</v>
      </c>
      <c r="K398" s="258" t="s">
        <v>160</v>
      </c>
      <c r="L398" s="263"/>
      <c r="M398" s="264" t="s">
        <v>19</v>
      </c>
      <c r="N398" s="265" t="s">
        <v>47</v>
      </c>
      <c r="O398" s="86"/>
      <c r="P398" s="215">
        <f>O398*H398</f>
        <v>0</v>
      </c>
      <c r="Q398" s="215">
        <v>1</v>
      </c>
      <c r="R398" s="215">
        <f>Q398*H398</f>
        <v>0.56100000000000005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193</v>
      </c>
      <c r="AT398" s="217" t="s">
        <v>428</v>
      </c>
      <c r="AU398" s="217" t="s">
        <v>86</v>
      </c>
      <c r="AY398" s="19" t="s">
        <v>154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84</v>
      </c>
      <c r="BK398" s="218">
        <f>ROUND(I398*H398,2)</f>
        <v>0</v>
      </c>
      <c r="BL398" s="19" t="s">
        <v>161</v>
      </c>
      <c r="BM398" s="217" t="s">
        <v>659</v>
      </c>
    </row>
    <row r="399" s="13" customFormat="1">
      <c r="A399" s="13"/>
      <c r="B399" s="219"/>
      <c r="C399" s="220"/>
      <c r="D399" s="221" t="s">
        <v>175</v>
      </c>
      <c r="E399" s="222" t="s">
        <v>19</v>
      </c>
      <c r="F399" s="223" t="s">
        <v>660</v>
      </c>
      <c r="G399" s="220"/>
      <c r="H399" s="224">
        <v>0.48799999999999999</v>
      </c>
      <c r="I399" s="225"/>
      <c r="J399" s="220"/>
      <c r="K399" s="220"/>
      <c r="L399" s="226"/>
      <c r="M399" s="227"/>
      <c r="N399" s="228"/>
      <c r="O399" s="228"/>
      <c r="P399" s="228"/>
      <c r="Q399" s="228"/>
      <c r="R399" s="228"/>
      <c r="S399" s="228"/>
      <c r="T399" s="22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0" t="s">
        <v>175</v>
      </c>
      <c r="AU399" s="230" t="s">
        <v>86</v>
      </c>
      <c r="AV399" s="13" t="s">
        <v>86</v>
      </c>
      <c r="AW399" s="13" t="s">
        <v>35</v>
      </c>
      <c r="AX399" s="13" t="s">
        <v>84</v>
      </c>
      <c r="AY399" s="230" t="s">
        <v>154</v>
      </c>
    </row>
    <row r="400" s="13" customFormat="1">
      <c r="A400" s="13"/>
      <c r="B400" s="219"/>
      <c r="C400" s="220"/>
      <c r="D400" s="221" t="s">
        <v>175</v>
      </c>
      <c r="E400" s="220"/>
      <c r="F400" s="223" t="s">
        <v>661</v>
      </c>
      <c r="G400" s="220"/>
      <c r="H400" s="224">
        <v>0.56100000000000005</v>
      </c>
      <c r="I400" s="225"/>
      <c r="J400" s="220"/>
      <c r="K400" s="220"/>
      <c r="L400" s="226"/>
      <c r="M400" s="227"/>
      <c r="N400" s="228"/>
      <c r="O400" s="228"/>
      <c r="P400" s="228"/>
      <c r="Q400" s="228"/>
      <c r="R400" s="228"/>
      <c r="S400" s="228"/>
      <c r="T400" s="22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0" t="s">
        <v>175</v>
      </c>
      <c r="AU400" s="230" t="s">
        <v>86</v>
      </c>
      <c r="AV400" s="13" t="s">
        <v>86</v>
      </c>
      <c r="AW400" s="13" t="s">
        <v>4</v>
      </c>
      <c r="AX400" s="13" t="s">
        <v>84</v>
      </c>
      <c r="AY400" s="230" t="s">
        <v>154</v>
      </c>
    </row>
    <row r="401" s="2" customFormat="1" ht="14.4" customHeight="1">
      <c r="A401" s="40"/>
      <c r="B401" s="41"/>
      <c r="C401" s="206" t="s">
        <v>662</v>
      </c>
      <c r="D401" s="206" t="s">
        <v>156</v>
      </c>
      <c r="E401" s="207" t="s">
        <v>663</v>
      </c>
      <c r="F401" s="208" t="s">
        <v>664</v>
      </c>
      <c r="G401" s="209" t="s">
        <v>665</v>
      </c>
      <c r="H401" s="210">
        <v>20951</v>
      </c>
      <c r="I401" s="211"/>
      <c r="J401" s="212">
        <f>ROUND(I401*H401,2)</f>
        <v>0</v>
      </c>
      <c r="K401" s="208" t="s">
        <v>19</v>
      </c>
      <c r="L401" s="46"/>
      <c r="M401" s="213" t="s">
        <v>19</v>
      </c>
      <c r="N401" s="214" t="s">
        <v>47</v>
      </c>
      <c r="O401" s="86"/>
      <c r="P401" s="215">
        <f>O401*H401</f>
        <v>0</v>
      </c>
      <c r="Q401" s="215">
        <v>0</v>
      </c>
      <c r="R401" s="215">
        <f>Q401*H401</f>
        <v>0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161</v>
      </c>
      <c r="AT401" s="217" t="s">
        <v>156</v>
      </c>
      <c r="AU401" s="217" t="s">
        <v>86</v>
      </c>
      <c r="AY401" s="19" t="s">
        <v>154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84</v>
      </c>
      <c r="BK401" s="218">
        <f>ROUND(I401*H401,2)</f>
        <v>0</v>
      </c>
      <c r="BL401" s="19" t="s">
        <v>161</v>
      </c>
      <c r="BM401" s="217" t="s">
        <v>666</v>
      </c>
    </row>
    <row r="402" s="13" customFormat="1">
      <c r="A402" s="13"/>
      <c r="B402" s="219"/>
      <c r="C402" s="220"/>
      <c r="D402" s="221" t="s">
        <v>175</v>
      </c>
      <c r="E402" s="222" t="s">
        <v>19</v>
      </c>
      <c r="F402" s="223" t="s">
        <v>667</v>
      </c>
      <c r="G402" s="220"/>
      <c r="H402" s="224">
        <v>20951</v>
      </c>
      <c r="I402" s="225"/>
      <c r="J402" s="220"/>
      <c r="K402" s="220"/>
      <c r="L402" s="226"/>
      <c r="M402" s="227"/>
      <c r="N402" s="228"/>
      <c r="O402" s="228"/>
      <c r="P402" s="228"/>
      <c r="Q402" s="228"/>
      <c r="R402" s="228"/>
      <c r="S402" s="228"/>
      <c r="T402" s="22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0" t="s">
        <v>175</v>
      </c>
      <c r="AU402" s="230" t="s">
        <v>86</v>
      </c>
      <c r="AV402" s="13" t="s">
        <v>86</v>
      </c>
      <c r="AW402" s="13" t="s">
        <v>35</v>
      </c>
      <c r="AX402" s="13" t="s">
        <v>84</v>
      </c>
      <c r="AY402" s="230" t="s">
        <v>154</v>
      </c>
    </row>
    <row r="403" s="2" customFormat="1">
      <c r="A403" s="40"/>
      <c r="B403" s="41"/>
      <c r="C403" s="206" t="s">
        <v>668</v>
      </c>
      <c r="D403" s="206" t="s">
        <v>156</v>
      </c>
      <c r="E403" s="207" t="s">
        <v>669</v>
      </c>
      <c r="F403" s="208" t="s">
        <v>670</v>
      </c>
      <c r="G403" s="209" t="s">
        <v>189</v>
      </c>
      <c r="H403" s="210">
        <v>1.94</v>
      </c>
      <c r="I403" s="211"/>
      <c r="J403" s="212">
        <f>ROUND(I403*H403,2)</f>
        <v>0</v>
      </c>
      <c r="K403" s="208" t="s">
        <v>160</v>
      </c>
      <c r="L403" s="46"/>
      <c r="M403" s="213" t="s">
        <v>19</v>
      </c>
      <c r="N403" s="214" t="s">
        <v>47</v>
      </c>
      <c r="O403" s="86"/>
      <c r="P403" s="215">
        <f>O403*H403</f>
        <v>0</v>
      </c>
      <c r="Q403" s="215">
        <v>2.4533700000000001</v>
      </c>
      <c r="R403" s="215">
        <f>Q403*H403</f>
        <v>4.7595378000000004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161</v>
      </c>
      <c r="AT403" s="217" t="s">
        <v>156</v>
      </c>
      <c r="AU403" s="217" t="s">
        <v>86</v>
      </c>
      <c r="AY403" s="19" t="s">
        <v>154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84</v>
      </c>
      <c r="BK403" s="218">
        <f>ROUND(I403*H403,2)</f>
        <v>0</v>
      </c>
      <c r="BL403" s="19" t="s">
        <v>161</v>
      </c>
      <c r="BM403" s="217" t="s">
        <v>671</v>
      </c>
    </row>
    <row r="404" s="14" customFormat="1">
      <c r="A404" s="14"/>
      <c r="B404" s="231"/>
      <c r="C404" s="232"/>
      <c r="D404" s="221" t="s">
        <v>175</v>
      </c>
      <c r="E404" s="233" t="s">
        <v>19</v>
      </c>
      <c r="F404" s="234" t="s">
        <v>672</v>
      </c>
      <c r="G404" s="232"/>
      <c r="H404" s="233" t="s">
        <v>19</v>
      </c>
      <c r="I404" s="235"/>
      <c r="J404" s="232"/>
      <c r="K404" s="232"/>
      <c r="L404" s="236"/>
      <c r="M404" s="237"/>
      <c r="N404" s="238"/>
      <c r="O404" s="238"/>
      <c r="P404" s="238"/>
      <c r="Q404" s="238"/>
      <c r="R404" s="238"/>
      <c r="S404" s="238"/>
      <c r="T404" s="23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0" t="s">
        <v>175</v>
      </c>
      <c r="AU404" s="240" t="s">
        <v>86</v>
      </c>
      <c r="AV404" s="14" t="s">
        <v>84</v>
      </c>
      <c r="AW404" s="14" t="s">
        <v>35</v>
      </c>
      <c r="AX404" s="14" t="s">
        <v>76</v>
      </c>
      <c r="AY404" s="240" t="s">
        <v>154</v>
      </c>
    </row>
    <row r="405" s="13" customFormat="1">
      <c r="A405" s="13"/>
      <c r="B405" s="219"/>
      <c r="C405" s="220"/>
      <c r="D405" s="221" t="s">
        <v>175</v>
      </c>
      <c r="E405" s="222" t="s">
        <v>19</v>
      </c>
      <c r="F405" s="223" t="s">
        <v>673</v>
      </c>
      <c r="G405" s="220"/>
      <c r="H405" s="224">
        <v>1.3600000000000001</v>
      </c>
      <c r="I405" s="225"/>
      <c r="J405" s="220"/>
      <c r="K405" s="220"/>
      <c r="L405" s="226"/>
      <c r="M405" s="227"/>
      <c r="N405" s="228"/>
      <c r="O405" s="228"/>
      <c r="P405" s="228"/>
      <c r="Q405" s="228"/>
      <c r="R405" s="228"/>
      <c r="S405" s="228"/>
      <c r="T405" s="22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0" t="s">
        <v>175</v>
      </c>
      <c r="AU405" s="230" t="s">
        <v>86</v>
      </c>
      <c r="AV405" s="13" t="s">
        <v>86</v>
      </c>
      <c r="AW405" s="13" t="s">
        <v>35</v>
      </c>
      <c r="AX405" s="13" t="s">
        <v>76</v>
      </c>
      <c r="AY405" s="230" t="s">
        <v>154</v>
      </c>
    </row>
    <row r="406" s="13" customFormat="1">
      <c r="A406" s="13"/>
      <c r="B406" s="219"/>
      <c r="C406" s="220"/>
      <c r="D406" s="221" t="s">
        <v>175</v>
      </c>
      <c r="E406" s="222" t="s">
        <v>19</v>
      </c>
      <c r="F406" s="223" t="s">
        <v>674</v>
      </c>
      <c r="G406" s="220"/>
      <c r="H406" s="224">
        <v>0.40400000000000003</v>
      </c>
      <c r="I406" s="225"/>
      <c r="J406" s="220"/>
      <c r="K406" s="220"/>
      <c r="L406" s="226"/>
      <c r="M406" s="227"/>
      <c r="N406" s="228"/>
      <c r="O406" s="228"/>
      <c r="P406" s="228"/>
      <c r="Q406" s="228"/>
      <c r="R406" s="228"/>
      <c r="S406" s="228"/>
      <c r="T406" s="22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0" t="s">
        <v>175</v>
      </c>
      <c r="AU406" s="230" t="s">
        <v>86</v>
      </c>
      <c r="AV406" s="13" t="s">
        <v>86</v>
      </c>
      <c r="AW406" s="13" t="s">
        <v>35</v>
      </c>
      <c r="AX406" s="13" t="s">
        <v>76</v>
      </c>
      <c r="AY406" s="230" t="s">
        <v>154</v>
      </c>
    </row>
    <row r="407" s="13" customFormat="1">
      <c r="A407" s="13"/>
      <c r="B407" s="219"/>
      <c r="C407" s="220"/>
      <c r="D407" s="221" t="s">
        <v>175</v>
      </c>
      <c r="E407" s="222" t="s">
        <v>19</v>
      </c>
      <c r="F407" s="223" t="s">
        <v>675</v>
      </c>
      <c r="G407" s="220"/>
      <c r="H407" s="224">
        <v>0.17599999999999999</v>
      </c>
      <c r="I407" s="225"/>
      <c r="J407" s="220"/>
      <c r="K407" s="220"/>
      <c r="L407" s="226"/>
      <c r="M407" s="227"/>
      <c r="N407" s="228"/>
      <c r="O407" s="228"/>
      <c r="P407" s="228"/>
      <c r="Q407" s="228"/>
      <c r="R407" s="228"/>
      <c r="S407" s="228"/>
      <c r="T407" s="22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0" t="s">
        <v>175</v>
      </c>
      <c r="AU407" s="230" t="s">
        <v>86</v>
      </c>
      <c r="AV407" s="13" t="s">
        <v>86</v>
      </c>
      <c r="AW407" s="13" t="s">
        <v>35</v>
      </c>
      <c r="AX407" s="13" t="s">
        <v>76</v>
      </c>
      <c r="AY407" s="230" t="s">
        <v>154</v>
      </c>
    </row>
    <row r="408" s="15" customFormat="1">
      <c r="A408" s="15"/>
      <c r="B408" s="241"/>
      <c r="C408" s="242"/>
      <c r="D408" s="221" t="s">
        <v>175</v>
      </c>
      <c r="E408" s="243" t="s">
        <v>19</v>
      </c>
      <c r="F408" s="244" t="s">
        <v>202</v>
      </c>
      <c r="G408" s="242"/>
      <c r="H408" s="245">
        <v>1.9400000000000002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1" t="s">
        <v>175</v>
      </c>
      <c r="AU408" s="251" t="s">
        <v>86</v>
      </c>
      <c r="AV408" s="15" t="s">
        <v>161</v>
      </c>
      <c r="AW408" s="15" t="s">
        <v>35</v>
      </c>
      <c r="AX408" s="15" t="s">
        <v>84</v>
      </c>
      <c r="AY408" s="251" t="s">
        <v>154</v>
      </c>
    </row>
    <row r="409" s="2" customFormat="1">
      <c r="A409" s="40"/>
      <c r="B409" s="41"/>
      <c r="C409" s="206" t="s">
        <v>676</v>
      </c>
      <c r="D409" s="206" t="s">
        <v>156</v>
      </c>
      <c r="E409" s="207" t="s">
        <v>677</v>
      </c>
      <c r="F409" s="208" t="s">
        <v>678</v>
      </c>
      <c r="G409" s="209" t="s">
        <v>266</v>
      </c>
      <c r="H409" s="210">
        <v>0.29199999999999998</v>
      </c>
      <c r="I409" s="211"/>
      <c r="J409" s="212">
        <f>ROUND(I409*H409,2)</f>
        <v>0</v>
      </c>
      <c r="K409" s="208" t="s">
        <v>160</v>
      </c>
      <c r="L409" s="46"/>
      <c r="M409" s="213" t="s">
        <v>19</v>
      </c>
      <c r="N409" s="214" t="s">
        <v>47</v>
      </c>
      <c r="O409" s="86"/>
      <c r="P409" s="215">
        <f>O409*H409</f>
        <v>0</v>
      </c>
      <c r="Q409" s="215">
        <v>1.0492699999999999</v>
      </c>
      <c r="R409" s="215">
        <f>Q409*H409</f>
        <v>0.30638683999999994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161</v>
      </c>
      <c r="AT409" s="217" t="s">
        <v>156</v>
      </c>
      <c r="AU409" s="217" t="s">
        <v>86</v>
      </c>
      <c r="AY409" s="19" t="s">
        <v>154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84</v>
      </c>
      <c r="BK409" s="218">
        <f>ROUND(I409*H409,2)</f>
        <v>0</v>
      </c>
      <c r="BL409" s="19" t="s">
        <v>161</v>
      </c>
      <c r="BM409" s="217" t="s">
        <v>679</v>
      </c>
    </row>
    <row r="410" s="13" customFormat="1">
      <c r="A410" s="13"/>
      <c r="B410" s="219"/>
      <c r="C410" s="220"/>
      <c r="D410" s="221" t="s">
        <v>175</v>
      </c>
      <c r="E410" s="222" t="s">
        <v>19</v>
      </c>
      <c r="F410" s="223" t="s">
        <v>680</v>
      </c>
      <c r="G410" s="220"/>
      <c r="H410" s="224">
        <v>0.254</v>
      </c>
      <c r="I410" s="225"/>
      <c r="J410" s="220"/>
      <c r="K410" s="220"/>
      <c r="L410" s="226"/>
      <c r="M410" s="227"/>
      <c r="N410" s="228"/>
      <c r="O410" s="228"/>
      <c r="P410" s="228"/>
      <c r="Q410" s="228"/>
      <c r="R410" s="228"/>
      <c r="S410" s="228"/>
      <c r="T410" s="22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0" t="s">
        <v>175</v>
      </c>
      <c r="AU410" s="230" t="s">
        <v>86</v>
      </c>
      <c r="AV410" s="13" t="s">
        <v>86</v>
      </c>
      <c r="AW410" s="13" t="s">
        <v>35</v>
      </c>
      <c r="AX410" s="13" t="s">
        <v>84</v>
      </c>
      <c r="AY410" s="230" t="s">
        <v>154</v>
      </c>
    </row>
    <row r="411" s="13" customFormat="1">
      <c r="A411" s="13"/>
      <c r="B411" s="219"/>
      <c r="C411" s="220"/>
      <c r="D411" s="221" t="s">
        <v>175</v>
      </c>
      <c r="E411" s="220"/>
      <c r="F411" s="223" t="s">
        <v>681</v>
      </c>
      <c r="G411" s="220"/>
      <c r="H411" s="224">
        <v>0.29199999999999998</v>
      </c>
      <c r="I411" s="225"/>
      <c r="J411" s="220"/>
      <c r="K411" s="220"/>
      <c r="L411" s="226"/>
      <c r="M411" s="227"/>
      <c r="N411" s="228"/>
      <c r="O411" s="228"/>
      <c r="P411" s="228"/>
      <c r="Q411" s="228"/>
      <c r="R411" s="228"/>
      <c r="S411" s="228"/>
      <c r="T411" s="22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0" t="s">
        <v>175</v>
      </c>
      <c r="AU411" s="230" t="s">
        <v>86</v>
      </c>
      <c r="AV411" s="13" t="s">
        <v>86</v>
      </c>
      <c r="AW411" s="13" t="s">
        <v>4</v>
      </c>
      <c r="AX411" s="13" t="s">
        <v>84</v>
      </c>
      <c r="AY411" s="230" t="s">
        <v>154</v>
      </c>
    </row>
    <row r="412" s="2" customFormat="1">
      <c r="A412" s="40"/>
      <c r="B412" s="41"/>
      <c r="C412" s="206" t="s">
        <v>682</v>
      </c>
      <c r="D412" s="206" t="s">
        <v>156</v>
      </c>
      <c r="E412" s="207" t="s">
        <v>683</v>
      </c>
      <c r="F412" s="208" t="s">
        <v>684</v>
      </c>
      <c r="G412" s="209" t="s">
        <v>169</v>
      </c>
      <c r="H412" s="210">
        <v>8.8399999999999999</v>
      </c>
      <c r="I412" s="211"/>
      <c r="J412" s="212">
        <f>ROUND(I412*H412,2)</f>
        <v>0</v>
      </c>
      <c r="K412" s="208" t="s">
        <v>160</v>
      </c>
      <c r="L412" s="46"/>
      <c r="M412" s="213" t="s">
        <v>19</v>
      </c>
      <c r="N412" s="214" t="s">
        <v>47</v>
      </c>
      <c r="O412" s="86"/>
      <c r="P412" s="215">
        <f>O412*H412</f>
        <v>0</v>
      </c>
      <c r="Q412" s="215">
        <v>0.01282</v>
      </c>
      <c r="R412" s="215">
        <f>Q412*H412</f>
        <v>0.11332879999999999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161</v>
      </c>
      <c r="AT412" s="217" t="s">
        <v>156</v>
      </c>
      <c r="AU412" s="217" t="s">
        <v>86</v>
      </c>
      <c r="AY412" s="19" t="s">
        <v>154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84</v>
      </c>
      <c r="BK412" s="218">
        <f>ROUND(I412*H412,2)</f>
        <v>0</v>
      </c>
      <c r="BL412" s="19" t="s">
        <v>161</v>
      </c>
      <c r="BM412" s="217" t="s">
        <v>685</v>
      </c>
    </row>
    <row r="413" s="13" customFormat="1">
      <c r="A413" s="13"/>
      <c r="B413" s="219"/>
      <c r="C413" s="220"/>
      <c r="D413" s="221" t="s">
        <v>175</v>
      </c>
      <c r="E413" s="222" t="s">
        <v>19</v>
      </c>
      <c r="F413" s="223" t="s">
        <v>686</v>
      </c>
      <c r="G413" s="220"/>
      <c r="H413" s="224">
        <v>8.8399999999999999</v>
      </c>
      <c r="I413" s="225"/>
      <c r="J413" s="220"/>
      <c r="K413" s="220"/>
      <c r="L413" s="226"/>
      <c r="M413" s="227"/>
      <c r="N413" s="228"/>
      <c r="O413" s="228"/>
      <c r="P413" s="228"/>
      <c r="Q413" s="228"/>
      <c r="R413" s="228"/>
      <c r="S413" s="228"/>
      <c r="T413" s="22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0" t="s">
        <v>175</v>
      </c>
      <c r="AU413" s="230" t="s">
        <v>86</v>
      </c>
      <c r="AV413" s="13" t="s">
        <v>86</v>
      </c>
      <c r="AW413" s="13" t="s">
        <v>35</v>
      </c>
      <c r="AX413" s="13" t="s">
        <v>84</v>
      </c>
      <c r="AY413" s="230" t="s">
        <v>154</v>
      </c>
    </row>
    <row r="414" s="2" customFormat="1">
      <c r="A414" s="40"/>
      <c r="B414" s="41"/>
      <c r="C414" s="206" t="s">
        <v>687</v>
      </c>
      <c r="D414" s="206" t="s">
        <v>156</v>
      </c>
      <c r="E414" s="207" t="s">
        <v>688</v>
      </c>
      <c r="F414" s="208" t="s">
        <v>689</v>
      </c>
      <c r="G414" s="209" t="s">
        <v>169</v>
      </c>
      <c r="H414" s="210">
        <v>8.8399999999999999</v>
      </c>
      <c r="I414" s="211"/>
      <c r="J414" s="212">
        <f>ROUND(I414*H414,2)</f>
        <v>0</v>
      </c>
      <c r="K414" s="208" t="s">
        <v>160</v>
      </c>
      <c r="L414" s="46"/>
      <c r="M414" s="213" t="s">
        <v>19</v>
      </c>
      <c r="N414" s="214" t="s">
        <v>47</v>
      </c>
      <c r="O414" s="86"/>
      <c r="P414" s="215">
        <f>O414*H414</f>
        <v>0</v>
      </c>
      <c r="Q414" s="215">
        <v>0</v>
      </c>
      <c r="R414" s="215">
        <f>Q414*H414</f>
        <v>0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161</v>
      </c>
      <c r="AT414" s="217" t="s">
        <v>156</v>
      </c>
      <c r="AU414" s="217" t="s">
        <v>86</v>
      </c>
      <c r="AY414" s="19" t="s">
        <v>154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84</v>
      </c>
      <c r="BK414" s="218">
        <f>ROUND(I414*H414,2)</f>
        <v>0</v>
      </c>
      <c r="BL414" s="19" t="s">
        <v>161</v>
      </c>
      <c r="BM414" s="217" t="s">
        <v>690</v>
      </c>
    </row>
    <row r="415" s="2" customFormat="1">
      <c r="A415" s="40"/>
      <c r="B415" s="41"/>
      <c r="C415" s="206" t="s">
        <v>691</v>
      </c>
      <c r="D415" s="206" t="s">
        <v>156</v>
      </c>
      <c r="E415" s="207" t="s">
        <v>692</v>
      </c>
      <c r="F415" s="208" t="s">
        <v>693</v>
      </c>
      <c r="G415" s="209" t="s">
        <v>292</v>
      </c>
      <c r="H415" s="210">
        <v>27.98</v>
      </c>
      <c r="I415" s="211"/>
      <c r="J415" s="212">
        <f>ROUND(I415*H415,2)</f>
        <v>0</v>
      </c>
      <c r="K415" s="208" t="s">
        <v>160</v>
      </c>
      <c r="L415" s="46"/>
      <c r="M415" s="213" t="s">
        <v>19</v>
      </c>
      <c r="N415" s="214" t="s">
        <v>47</v>
      </c>
      <c r="O415" s="86"/>
      <c r="P415" s="215">
        <f>O415*H415</f>
        <v>0</v>
      </c>
      <c r="Q415" s="215">
        <v>0.11046</v>
      </c>
      <c r="R415" s="215">
        <f>Q415*H415</f>
        <v>3.0906708000000003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161</v>
      </c>
      <c r="AT415" s="217" t="s">
        <v>156</v>
      </c>
      <c r="AU415" s="217" t="s">
        <v>86</v>
      </c>
      <c r="AY415" s="19" t="s">
        <v>154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84</v>
      </c>
      <c r="BK415" s="218">
        <f>ROUND(I415*H415,2)</f>
        <v>0</v>
      </c>
      <c r="BL415" s="19" t="s">
        <v>161</v>
      </c>
      <c r="BM415" s="217" t="s">
        <v>694</v>
      </c>
    </row>
    <row r="416" s="13" customFormat="1">
      <c r="A416" s="13"/>
      <c r="B416" s="219"/>
      <c r="C416" s="220"/>
      <c r="D416" s="221" t="s">
        <v>175</v>
      </c>
      <c r="E416" s="222" t="s">
        <v>19</v>
      </c>
      <c r="F416" s="223" t="s">
        <v>695</v>
      </c>
      <c r="G416" s="220"/>
      <c r="H416" s="224">
        <v>27.98</v>
      </c>
      <c r="I416" s="225"/>
      <c r="J416" s="220"/>
      <c r="K416" s="220"/>
      <c r="L416" s="226"/>
      <c r="M416" s="227"/>
      <c r="N416" s="228"/>
      <c r="O416" s="228"/>
      <c r="P416" s="228"/>
      <c r="Q416" s="228"/>
      <c r="R416" s="228"/>
      <c r="S416" s="228"/>
      <c r="T416" s="22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0" t="s">
        <v>175</v>
      </c>
      <c r="AU416" s="230" t="s">
        <v>86</v>
      </c>
      <c r="AV416" s="13" t="s">
        <v>86</v>
      </c>
      <c r="AW416" s="13" t="s">
        <v>35</v>
      </c>
      <c r="AX416" s="13" t="s">
        <v>84</v>
      </c>
      <c r="AY416" s="230" t="s">
        <v>154</v>
      </c>
    </row>
    <row r="417" s="2" customFormat="1" ht="14.4" customHeight="1">
      <c r="A417" s="40"/>
      <c r="B417" s="41"/>
      <c r="C417" s="206" t="s">
        <v>696</v>
      </c>
      <c r="D417" s="206" t="s">
        <v>156</v>
      </c>
      <c r="E417" s="207" t="s">
        <v>697</v>
      </c>
      <c r="F417" s="208" t="s">
        <v>698</v>
      </c>
      <c r="G417" s="209" t="s">
        <v>169</v>
      </c>
      <c r="H417" s="210">
        <v>13.103</v>
      </c>
      <c r="I417" s="211"/>
      <c r="J417" s="212">
        <f>ROUND(I417*H417,2)</f>
        <v>0</v>
      </c>
      <c r="K417" s="208" t="s">
        <v>160</v>
      </c>
      <c r="L417" s="46"/>
      <c r="M417" s="213" t="s">
        <v>19</v>
      </c>
      <c r="N417" s="214" t="s">
        <v>47</v>
      </c>
      <c r="O417" s="86"/>
      <c r="P417" s="215">
        <f>O417*H417</f>
        <v>0</v>
      </c>
      <c r="Q417" s="215">
        <v>0.0065799999999999999</v>
      </c>
      <c r="R417" s="215">
        <f>Q417*H417</f>
        <v>0.086217740000000001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161</v>
      </c>
      <c r="AT417" s="217" t="s">
        <v>156</v>
      </c>
      <c r="AU417" s="217" t="s">
        <v>86</v>
      </c>
      <c r="AY417" s="19" t="s">
        <v>154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84</v>
      </c>
      <c r="BK417" s="218">
        <f>ROUND(I417*H417,2)</f>
        <v>0</v>
      </c>
      <c r="BL417" s="19" t="s">
        <v>161</v>
      </c>
      <c r="BM417" s="217" t="s">
        <v>699</v>
      </c>
    </row>
    <row r="418" s="13" customFormat="1">
      <c r="A418" s="13"/>
      <c r="B418" s="219"/>
      <c r="C418" s="220"/>
      <c r="D418" s="221" t="s">
        <v>175</v>
      </c>
      <c r="E418" s="222" t="s">
        <v>19</v>
      </c>
      <c r="F418" s="223" t="s">
        <v>700</v>
      </c>
      <c r="G418" s="220"/>
      <c r="H418" s="224">
        <v>10.34</v>
      </c>
      <c r="I418" s="225"/>
      <c r="J418" s="220"/>
      <c r="K418" s="220"/>
      <c r="L418" s="226"/>
      <c r="M418" s="227"/>
      <c r="N418" s="228"/>
      <c r="O418" s="228"/>
      <c r="P418" s="228"/>
      <c r="Q418" s="228"/>
      <c r="R418" s="228"/>
      <c r="S418" s="228"/>
      <c r="T418" s="22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0" t="s">
        <v>175</v>
      </c>
      <c r="AU418" s="230" t="s">
        <v>86</v>
      </c>
      <c r="AV418" s="13" t="s">
        <v>86</v>
      </c>
      <c r="AW418" s="13" t="s">
        <v>35</v>
      </c>
      <c r="AX418" s="13" t="s">
        <v>76</v>
      </c>
      <c r="AY418" s="230" t="s">
        <v>154</v>
      </c>
    </row>
    <row r="419" s="13" customFormat="1">
      <c r="A419" s="13"/>
      <c r="B419" s="219"/>
      <c r="C419" s="220"/>
      <c r="D419" s="221" t="s">
        <v>175</v>
      </c>
      <c r="E419" s="222" t="s">
        <v>19</v>
      </c>
      <c r="F419" s="223" t="s">
        <v>701</v>
      </c>
      <c r="G419" s="220"/>
      <c r="H419" s="224">
        <v>2.7629999999999999</v>
      </c>
      <c r="I419" s="225"/>
      <c r="J419" s="220"/>
      <c r="K419" s="220"/>
      <c r="L419" s="226"/>
      <c r="M419" s="227"/>
      <c r="N419" s="228"/>
      <c r="O419" s="228"/>
      <c r="P419" s="228"/>
      <c r="Q419" s="228"/>
      <c r="R419" s="228"/>
      <c r="S419" s="228"/>
      <c r="T419" s="22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0" t="s">
        <v>175</v>
      </c>
      <c r="AU419" s="230" t="s">
        <v>86</v>
      </c>
      <c r="AV419" s="13" t="s">
        <v>86</v>
      </c>
      <c r="AW419" s="13" t="s">
        <v>35</v>
      </c>
      <c r="AX419" s="13" t="s">
        <v>76</v>
      </c>
      <c r="AY419" s="230" t="s">
        <v>154</v>
      </c>
    </row>
    <row r="420" s="15" customFormat="1">
      <c r="A420" s="15"/>
      <c r="B420" s="241"/>
      <c r="C420" s="242"/>
      <c r="D420" s="221" t="s">
        <v>175</v>
      </c>
      <c r="E420" s="243" t="s">
        <v>19</v>
      </c>
      <c r="F420" s="244" t="s">
        <v>202</v>
      </c>
      <c r="G420" s="242"/>
      <c r="H420" s="245">
        <v>13.103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1" t="s">
        <v>175</v>
      </c>
      <c r="AU420" s="251" t="s">
        <v>86</v>
      </c>
      <c r="AV420" s="15" t="s">
        <v>161</v>
      </c>
      <c r="AW420" s="15" t="s">
        <v>35</v>
      </c>
      <c r="AX420" s="15" t="s">
        <v>84</v>
      </c>
      <c r="AY420" s="251" t="s">
        <v>154</v>
      </c>
    </row>
    <row r="421" s="2" customFormat="1" ht="19.8" customHeight="1">
      <c r="A421" s="40"/>
      <c r="B421" s="41"/>
      <c r="C421" s="206" t="s">
        <v>702</v>
      </c>
      <c r="D421" s="206" t="s">
        <v>156</v>
      </c>
      <c r="E421" s="207" t="s">
        <v>703</v>
      </c>
      <c r="F421" s="208" t="s">
        <v>704</v>
      </c>
      <c r="G421" s="209" t="s">
        <v>169</v>
      </c>
      <c r="H421" s="210">
        <v>13.103</v>
      </c>
      <c r="I421" s="211"/>
      <c r="J421" s="212">
        <f>ROUND(I421*H421,2)</f>
        <v>0</v>
      </c>
      <c r="K421" s="208" t="s">
        <v>160</v>
      </c>
      <c r="L421" s="46"/>
      <c r="M421" s="213" t="s">
        <v>19</v>
      </c>
      <c r="N421" s="214" t="s">
        <v>47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161</v>
      </c>
      <c r="AT421" s="217" t="s">
        <v>156</v>
      </c>
      <c r="AU421" s="217" t="s">
        <v>86</v>
      </c>
      <c r="AY421" s="19" t="s">
        <v>154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84</v>
      </c>
      <c r="BK421" s="218">
        <f>ROUND(I421*H421,2)</f>
        <v>0</v>
      </c>
      <c r="BL421" s="19" t="s">
        <v>161</v>
      </c>
      <c r="BM421" s="217" t="s">
        <v>705</v>
      </c>
    </row>
    <row r="422" s="2" customFormat="1" ht="19.8" customHeight="1">
      <c r="A422" s="40"/>
      <c r="B422" s="41"/>
      <c r="C422" s="206" t="s">
        <v>706</v>
      </c>
      <c r="D422" s="206" t="s">
        <v>156</v>
      </c>
      <c r="E422" s="207" t="s">
        <v>707</v>
      </c>
      <c r="F422" s="208" t="s">
        <v>708</v>
      </c>
      <c r="G422" s="209" t="s">
        <v>169</v>
      </c>
      <c r="H422" s="210">
        <v>193.911</v>
      </c>
      <c r="I422" s="211"/>
      <c r="J422" s="212">
        <f>ROUND(I422*H422,2)</f>
        <v>0</v>
      </c>
      <c r="K422" s="208" t="s">
        <v>160</v>
      </c>
      <c r="L422" s="46"/>
      <c r="M422" s="213" t="s">
        <v>19</v>
      </c>
      <c r="N422" s="214" t="s">
        <v>47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161</v>
      </c>
      <c r="AT422" s="217" t="s">
        <v>156</v>
      </c>
      <c r="AU422" s="217" t="s">
        <v>86</v>
      </c>
      <c r="AY422" s="19" t="s">
        <v>154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84</v>
      </c>
      <c r="BK422" s="218">
        <f>ROUND(I422*H422,2)</f>
        <v>0</v>
      </c>
      <c r="BL422" s="19" t="s">
        <v>161</v>
      </c>
      <c r="BM422" s="217" t="s">
        <v>709</v>
      </c>
    </row>
    <row r="423" s="13" customFormat="1">
      <c r="A423" s="13"/>
      <c r="B423" s="219"/>
      <c r="C423" s="220"/>
      <c r="D423" s="221" t="s">
        <v>175</v>
      </c>
      <c r="E423" s="222" t="s">
        <v>19</v>
      </c>
      <c r="F423" s="223" t="s">
        <v>710</v>
      </c>
      <c r="G423" s="220"/>
      <c r="H423" s="224">
        <v>193.911</v>
      </c>
      <c r="I423" s="225"/>
      <c r="J423" s="220"/>
      <c r="K423" s="220"/>
      <c r="L423" s="226"/>
      <c r="M423" s="227"/>
      <c r="N423" s="228"/>
      <c r="O423" s="228"/>
      <c r="P423" s="228"/>
      <c r="Q423" s="228"/>
      <c r="R423" s="228"/>
      <c r="S423" s="228"/>
      <c r="T423" s="22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0" t="s">
        <v>175</v>
      </c>
      <c r="AU423" s="230" t="s">
        <v>86</v>
      </c>
      <c r="AV423" s="13" t="s">
        <v>86</v>
      </c>
      <c r="AW423" s="13" t="s">
        <v>35</v>
      </c>
      <c r="AX423" s="13" t="s">
        <v>84</v>
      </c>
      <c r="AY423" s="230" t="s">
        <v>154</v>
      </c>
    </row>
    <row r="424" s="2" customFormat="1">
      <c r="A424" s="40"/>
      <c r="B424" s="41"/>
      <c r="C424" s="256" t="s">
        <v>711</v>
      </c>
      <c r="D424" s="256" t="s">
        <v>428</v>
      </c>
      <c r="E424" s="257" t="s">
        <v>712</v>
      </c>
      <c r="F424" s="258" t="s">
        <v>713</v>
      </c>
      <c r="G424" s="259" t="s">
        <v>169</v>
      </c>
      <c r="H424" s="260">
        <v>203.607</v>
      </c>
      <c r="I424" s="261"/>
      <c r="J424" s="262">
        <f>ROUND(I424*H424,2)</f>
        <v>0</v>
      </c>
      <c r="K424" s="258" t="s">
        <v>19</v>
      </c>
      <c r="L424" s="263"/>
      <c r="M424" s="264" t="s">
        <v>19</v>
      </c>
      <c r="N424" s="265" t="s">
        <v>47</v>
      </c>
      <c r="O424" s="86"/>
      <c r="P424" s="215">
        <f>O424*H424</f>
        <v>0</v>
      </c>
      <c r="Q424" s="215">
        <v>0.027900000000000001</v>
      </c>
      <c r="R424" s="215">
        <f>Q424*H424</f>
        <v>5.6806353000000005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193</v>
      </c>
      <c r="AT424" s="217" t="s">
        <v>428</v>
      </c>
      <c r="AU424" s="217" t="s">
        <v>86</v>
      </c>
      <c r="AY424" s="19" t="s">
        <v>154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84</v>
      </c>
      <c r="BK424" s="218">
        <f>ROUND(I424*H424,2)</f>
        <v>0</v>
      </c>
      <c r="BL424" s="19" t="s">
        <v>161</v>
      </c>
      <c r="BM424" s="217" t="s">
        <v>714</v>
      </c>
    </row>
    <row r="425" s="13" customFormat="1">
      <c r="A425" s="13"/>
      <c r="B425" s="219"/>
      <c r="C425" s="220"/>
      <c r="D425" s="221" t="s">
        <v>175</v>
      </c>
      <c r="E425" s="220"/>
      <c r="F425" s="223" t="s">
        <v>715</v>
      </c>
      <c r="G425" s="220"/>
      <c r="H425" s="224">
        <v>203.607</v>
      </c>
      <c r="I425" s="225"/>
      <c r="J425" s="220"/>
      <c r="K425" s="220"/>
      <c r="L425" s="226"/>
      <c r="M425" s="227"/>
      <c r="N425" s="228"/>
      <c r="O425" s="228"/>
      <c r="P425" s="228"/>
      <c r="Q425" s="228"/>
      <c r="R425" s="228"/>
      <c r="S425" s="228"/>
      <c r="T425" s="22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0" t="s">
        <v>175</v>
      </c>
      <c r="AU425" s="230" t="s">
        <v>86</v>
      </c>
      <c r="AV425" s="13" t="s">
        <v>86</v>
      </c>
      <c r="AW425" s="13" t="s">
        <v>4</v>
      </c>
      <c r="AX425" s="13" t="s">
        <v>84</v>
      </c>
      <c r="AY425" s="230" t="s">
        <v>154</v>
      </c>
    </row>
    <row r="426" s="12" customFormat="1" ht="22.8" customHeight="1">
      <c r="A426" s="12"/>
      <c r="B426" s="190"/>
      <c r="C426" s="191"/>
      <c r="D426" s="192" t="s">
        <v>75</v>
      </c>
      <c r="E426" s="204" t="s">
        <v>177</v>
      </c>
      <c r="F426" s="204" t="s">
        <v>716</v>
      </c>
      <c r="G426" s="191"/>
      <c r="H426" s="191"/>
      <c r="I426" s="194"/>
      <c r="J426" s="205">
        <f>BK426</f>
        <v>0</v>
      </c>
      <c r="K426" s="191"/>
      <c r="L426" s="196"/>
      <c r="M426" s="197"/>
      <c r="N426" s="198"/>
      <c r="O426" s="198"/>
      <c r="P426" s="199">
        <f>SUM(P427:P429)</f>
        <v>0</v>
      </c>
      <c r="Q426" s="198"/>
      <c r="R426" s="199">
        <f>SUM(R427:R429)</f>
        <v>4.8106750000000007</v>
      </c>
      <c r="S426" s="198"/>
      <c r="T426" s="200">
        <f>SUM(T427:T429)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1" t="s">
        <v>84</v>
      </c>
      <c r="AT426" s="202" t="s">
        <v>75</v>
      </c>
      <c r="AU426" s="202" t="s">
        <v>84</v>
      </c>
      <c r="AY426" s="201" t="s">
        <v>154</v>
      </c>
      <c r="BK426" s="203">
        <f>SUM(BK427:BK429)</f>
        <v>0</v>
      </c>
    </row>
    <row r="427" s="2" customFormat="1" ht="14.4" customHeight="1">
      <c r="A427" s="40"/>
      <c r="B427" s="41"/>
      <c r="C427" s="206" t="s">
        <v>717</v>
      </c>
      <c r="D427" s="206" t="s">
        <v>156</v>
      </c>
      <c r="E427" s="207" t="s">
        <v>718</v>
      </c>
      <c r="F427" s="208" t="s">
        <v>719</v>
      </c>
      <c r="G427" s="209" t="s">
        <v>169</v>
      </c>
      <c r="H427" s="210">
        <v>57.100000000000001</v>
      </c>
      <c r="I427" s="211"/>
      <c r="J427" s="212">
        <f>ROUND(I427*H427,2)</f>
        <v>0</v>
      </c>
      <c r="K427" s="208" t="s">
        <v>160</v>
      </c>
      <c r="L427" s="46"/>
      <c r="M427" s="213" t="s">
        <v>19</v>
      </c>
      <c r="N427" s="214" t="s">
        <v>47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161</v>
      </c>
      <c r="AT427" s="217" t="s">
        <v>156</v>
      </c>
      <c r="AU427" s="217" t="s">
        <v>86</v>
      </c>
      <c r="AY427" s="19" t="s">
        <v>154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84</v>
      </c>
      <c r="BK427" s="218">
        <f>ROUND(I427*H427,2)</f>
        <v>0</v>
      </c>
      <c r="BL427" s="19" t="s">
        <v>161</v>
      </c>
      <c r="BM427" s="217" t="s">
        <v>720</v>
      </c>
    </row>
    <row r="428" s="2" customFormat="1">
      <c r="A428" s="40"/>
      <c r="B428" s="41"/>
      <c r="C428" s="206" t="s">
        <v>721</v>
      </c>
      <c r="D428" s="206" t="s">
        <v>156</v>
      </c>
      <c r="E428" s="207" t="s">
        <v>722</v>
      </c>
      <c r="F428" s="208" t="s">
        <v>723</v>
      </c>
      <c r="G428" s="209" t="s">
        <v>169</v>
      </c>
      <c r="H428" s="210">
        <v>57.100000000000001</v>
      </c>
      <c r="I428" s="211"/>
      <c r="J428" s="212">
        <f>ROUND(I428*H428,2)</f>
        <v>0</v>
      </c>
      <c r="K428" s="208" t="s">
        <v>160</v>
      </c>
      <c r="L428" s="46"/>
      <c r="M428" s="213" t="s">
        <v>19</v>
      </c>
      <c r="N428" s="214" t="s">
        <v>47</v>
      </c>
      <c r="O428" s="86"/>
      <c r="P428" s="215">
        <f>O428*H428</f>
        <v>0</v>
      </c>
      <c r="Q428" s="215">
        <v>0.084250000000000005</v>
      </c>
      <c r="R428" s="215">
        <f>Q428*H428</f>
        <v>4.8106750000000007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161</v>
      </c>
      <c r="AT428" s="217" t="s">
        <v>156</v>
      </c>
      <c r="AU428" s="217" t="s">
        <v>86</v>
      </c>
      <c r="AY428" s="19" t="s">
        <v>154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84</v>
      </c>
      <c r="BK428" s="218">
        <f>ROUND(I428*H428,2)</f>
        <v>0</v>
      </c>
      <c r="BL428" s="19" t="s">
        <v>161</v>
      </c>
      <c r="BM428" s="217" t="s">
        <v>724</v>
      </c>
    </row>
    <row r="429" s="13" customFormat="1">
      <c r="A429" s="13"/>
      <c r="B429" s="219"/>
      <c r="C429" s="220"/>
      <c r="D429" s="221" t="s">
        <v>175</v>
      </c>
      <c r="E429" s="222" t="s">
        <v>19</v>
      </c>
      <c r="F429" s="223" t="s">
        <v>725</v>
      </c>
      <c r="G429" s="220"/>
      <c r="H429" s="224">
        <v>57.100000000000001</v>
      </c>
      <c r="I429" s="225"/>
      <c r="J429" s="220"/>
      <c r="K429" s="220"/>
      <c r="L429" s="226"/>
      <c r="M429" s="227"/>
      <c r="N429" s="228"/>
      <c r="O429" s="228"/>
      <c r="P429" s="228"/>
      <c r="Q429" s="228"/>
      <c r="R429" s="228"/>
      <c r="S429" s="228"/>
      <c r="T429" s="22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0" t="s">
        <v>175</v>
      </c>
      <c r="AU429" s="230" t="s">
        <v>86</v>
      </c>
      <c r="AV429" s="13" t="s">
        <v>86</v>
      </c>
      <c r="AW429" s="13" t="s">
        <v>35</v>
      </c>
      <c r="AX429" s="13" t="s">
        <v>84</v>
      </c>
      <c r="AY429" s="230" t="s">
        <v>154</v>
      </c>
    </row>
    <row r="430" s="12" customFormat="1" ht="22.8" customHeight="1">
      <c r="A430" s="12"/>
      <c r="B430" s="190"/>
      <c r="C430" s="191"/>
      <c r="D430" s="192" t="s">
        <v>75</v>
      </c>
      <c r="E430" s="204" t="s">
        <v>182</v>
      </c>
      <c r="F430" s="204" t="s">
        <v>726</v>
      </c>
      <c r="G430" s="191"/>
      <c r="H430" s="191"/>
      <c r="I430" s="194"/>
      <c r="J430" s="205">
        <f>BK430</f>
        <v>0</v>
      </c>
      <c r="K430" s="191"/>
      <c r="L430" s="196"/>
      <c r="M430" s="197"/>
      <c r="N430" s="198"/>
      <c r="O430" s="198"/>
      <c r="P430" s="199">
        <f>SUM(P431:P481)</f>
        <v>0</v>
      </c>
      <c r="Q430" s="198"/>
      <c r="R430" s="199">
        <f>SUM(R431:R481)</f>
        <v>71.030976400000014</v>
      </c>
      <c r="S430" s="198"/>
      <c r="T430" s="200">
        <f>SUM(T431:T481)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01" t="s">
        <v>84</v>
      </c>
      <c r="AT430" s="202" t="s">
        <v>75</v>
      </c>
      <c r="AU430" s="202" t="s">
        <v>84</v>
      </c>
      <c r="AY430" s="201" t="s">
        <v>154</v>
      </c>
      <c r="BK430" s="203">
        <f>SUM(BK431:BK481)</f>
        <v>0</v>
      </c>
    </row>
    <row r="431" s="2" customFormat="1">
      <c r="A431" s="40"/>
      <c r="B431" s="41"/>
      <c r="C431" s="206" t="s">
        <v>727</v>
      </c>
      <c r="D431" s="206" t="s">
        <v>156</v>
      </c>
      <c r="E431" s="207" t="s">
        <v>728</v>
      </c>
      <c r="F431" s="208" t="s">
        <v>729</v>
      </c>
      <c r="G431" s="209" t="s">
        <v>169</v>
      </c>
      <c r="H431" s="210">
        <v>422.30200000000002</v>
      </c>
      <c r="I431" s="211"/>
      <c r="J431" s="212">
        <f>ROUND(I431*H431,2)</f>
        <v>0</v>
      </c>
      <c r="K431" s="208" t="s">
        <v>160</v>
      </c>
      <c r="L431" s="46"/>
      <c r="M431" s="213" t="s">
        <v>19</v>
      </c>
      <c r="N431" s="214" t="s">
        <v>47</v>
      </c>
      <c r="O431" s="86"/>
      <c r="P431" s="215">
        <f>O431*H431</f>
        <v>0</v>
      </c>
      <c r="Q431" s="215">
        <v>0.018380000000000001</v>
      </c>
      <c r="R431" s="215">
        <f>Q431*H431</f>
        <v>7.761910760000001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161</v>
      </c>
      <c r="AT431" s="217" t="s">
        <v>156</v>
      </c>
      <c r="AU431" s="217" t="s">
        <v>86</v>
      </c>
      <c r="AY431" s="19" t="s">
        <v>154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84</v>
      </c>
      <c r="BK431" s="218">
        <f>ROUND(I431*H431,2)</f>
        <v>0</v>
      </c>
      <c r="BL431" s="19" t="s">
        <v>161</v>
      </c>
      <c r="BM431" s="217" t="s">
        <v>730</v>
      </c>
    </row>
    <row r="432" s="14" customFormat="1">
      <c r="A432" s="14"/>
      <c r="B432" s="231"/>
      <c r="C432" s="232"/>
      <c r="D432" s="221" t="s">
        <v>175</v>
      </c>
      <c r="E432" s="233" t="s">
        <v>19</v>
      </c>
      <c r="F432" s="234" t="s">
        <v>506</v>
      </c>
      <c r="G432" s="232"/>
      <c r="H432" s="233" t="s">
        <v>19</v>
      </c>
      <c r="I432" s="235"/>
      <c r="J432" s="232"/>
      <c r="K432" s="232"/>
      <c r="L432" s="236"/>
      <c r="M432" s="237"/>
      <c r="N432" s="238"/>
      <c r="O432" s="238"/>
      <c r="P432" s="238"/>
      <c r="Q432" s="238"/>
      <c r="R432" s="238"/>
      <c r="S432" s="238"/>
      <c r="T432" s="23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0" t="s">
        <v>175</v>
      </c>
      <c r="AU432" s="240" t="s">
        <v>86</v>
      </c>
      <c r="AV432" s="14" t="s">
        <v>84</v>
      </c>
      <c r="AW432" s="14" t="s">
        <v>35</v>
      </c>
      <c r="AX432" s="14" t="s">
        <v>76</v>
      </c>
      <c r="AY432" s="240" t="s">
        <v>154</v>
      </c>
    </row>
    <row r="433" s="13" customFormat="1">
      <c r="A433" s="13"/>
      <c r="B433" s="219"/>
      <c r="C433" s="220"/>
      <c r="D433" s="221" t="s">
        <v>175</v>
      </c>
      <c r="E433" s="222" t="s">
        <v>19</v>
      </c>
      <c r="F433" s="223" t="s">
        <v>731</v>
      </c>
      <c r="G433" s="220"/>
      <c r="H433" s="224">
        <v>20.756</v>
      </c>
      <c r="I433" s="225"/>
      <c r="J433" s="220"/>
      <c r="K433" s="220"/>
      <c r="L433" s="226"/>
      <c r="M433" s="227"/>
      <c r="N433" s="228"/>
      <c r="O433" s="228"/>
      <c r="P433" s="228"/>
      <c r="Q433" s="228"/>
      <c r="R433" s="228"/>
      <c r="S433" s="228"/>
      <c r="T433" s="22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0" t="s">
        <v>175</v>
      </c>
      <c r="AU433" s="230" t="s">
        <v>86</v>
      </c>
      <c r="AV433" s="13" t="s">
        <v>86</v>
      </c>
      <c r="AW433" s="13" t="s">
        <v>35</v>
      </c>
      <c r="AX433" s="13" t="s">
        <v>76</v>
      </c>
      <c r="AY433" s="230" t="s">
        <v>154</v>
      </c>
    </row>
    <row r="434" s="13" customFormat="1">
      <c r="A434" s="13"/>
      <c r="B434" s="219"/>
      <c r="C434" s="220"/>
      <c r="D434" s="221" t="s">
        <v>175</v>
      </c>
      <c r="E434" s="222" t="s">
        <v>19</v>
      </c>
      <c r="F434" s="223" t="s">
        <v>732</v>
      </c>
      <c r="G434" s="220"/>
      <c r="H434" s="224">
        <v>19.577000000000002</v>
      </c>
      <c r="I434" s="225"/>
      <c r="J434" s="220"/>
      <c r="K434" s="220"/>
      <c r="L434" s="226"/>
      <c r="M434" s="227"/>
      <c r="N434" s="228"/>
      <c r="O434" s="228"/>
      <c r="P434" s="228"/>
      <c r="Q434" s="228"/>
      <c r="R434" s="228"/>
      <c r="S434" s="228"/>
      <c r="T434" s="22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0" t="s">
        <v>175</v>
      </c>
      <c r="AU434" s="230" t="s">
        <v>86</v>
      </c>
      <c r="AV434" s="13" t="s">
        <v>86</v>
      </c>
      <c r="AW434" s="13" t="s">
        <v>35</v>
      </c>
      <c r="AX434" s="13" t="s">
        <v>76</v>
      </c>
      <c r="AY434" s="230" t="s">
        <v>154</v>
      </c>
    </row>
    <row r="435" s="14" customFormat="1">
      <c r="A435" s="14"/>
      <c r="B435" s="231"/>
      <c r="C435" s="232"/>
      <c r="D435" s="221" t="s">
        <v>175</v>
      </c>
      <c r="E435" s="233" t="s">
        <v>19</v>
      </c>
      <c r="F435" s="234" t="s">
        <v>409</v>
      </c>
      <c r="G435" s="232"/>
      <c r="H435" s="233" t="s">
        <v>19</v>
      </c>
      <c r="I435" s="235"/>
      <c r="J435" s="232"/>
      <c r="K435" s="232"/>
      <c r="L435" s="236"/>
      <c r="M435" s="237"/>
      <c r="N435" s="238"/>
      <c r="O435" s="238"/>
      <c r="P435" s="238"/>
      <c r="Q435" s="238"/>
      <c r="R435" s="238"/>
      <c r="S435" s="238"/>
      <c r="T435" s="239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0" t="s">
        <v>175</v>
      </c>
      <c r="AU435" s="240" t="s">
        <v>86</v>
      </c>
      <c r="AV435" s="14" t="s">
        <v>84</v>
      </c>
      <c r="AW435" s="14" t="s">
        <v>35</v>
      </c>
      <c r="AX435" s="14" t="s">
        <v>76</v>
      </c>
      <c r="AY435" s="240" t="s">
        <v>154</v>
      </c>
    </row>
    <row r="436" s="13" customFormat="1">
      <c r="A436" s="13"/>
      <c r="B436" s="219"/>
      <c r="C436" s="220"/>
      <c r="D436" s="221" t="s">
        <v>175</v>
      </c>
      <c r="E436" s="222" t="s">
        <v>19</v>
      </c>
      <c r="F436" s="223" t="s">
        <v>733</v>
      </c>
      <c r="G436" s="220"/>
      <c r="H436" s="224">
        <v>62.122999999999998</v>
      </c>
      <c r="I436" s="225"/>
      <c r="J436" s="220"/>
      <c r="K436" s="220"/>
      <c r="L436" s="226"/>
      <c r="M436" s="227"/>
      <c r="N436" s="228"/>
      <c r="O436" s="228"/>
      <c r="P436" s="228"/>
      <c r="Q436" s="228"/>
      <c r="R436" s="228"/>
      <c r="S436" s="228"/>
      <c r="T436" s="22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0" t="s">
        <v>175</v>
      </c>
      <c r="AU436" s="230" t="s">
        <v>86</v>
      </c>
      <c r="AV436" s="13" t="s">
        <v>86</v>
      </c>
      <c r="AW436" s="13" t="s">
        <v>35</v>
      </c>
      <c r="AX436" s="13" t="s">
        <v>76</v>
      </c>
      <c r="AY436" s="230" t="s">
        <v>154</v>
      </c>
    </row>
    <row r="437" s="13" customFormat="1">
      <c r="A437" s="13"/>
      <c r="B437" s="219"/>
      <c r="C437" s="220"/>
      <c r="D437" s="221" t="s">
        <v>175</v>
      </c>
      <c r="E437" s="222" t="s">
        <v>19</v>
      </c>
      <c r="F437" s="223" t="s">
        <v>734</v>
      </c>
      <c r="G437" s="220"/>
      <c r="H437" s="224">
        <v>55.338999999999999</v>
      </c>
      <c r="I437" s="225"/>
      <c r="J437" s="220"/>
      <c r="K437" s="220"/>
      <c r="L437" s="226"/>
      <c r="M437" s="227"/>
      <c r="N437" s="228"/>
      <c r="O437" s="228"/>
      <c r="P437" s="228"/>
      <c r="Q437" s="228"/>
      <c r="R437" s="228"/>
      <c r="S437" s="228"/>
      <c r="T437" s="22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0" t="s">
        <v>175</v>
      </c>
      <c r="AU437" s="230" t="s">
        <v>86</v>
      </c>
      <c r="AV437" s="13" t="s">
        <v>86</v>
      </c>
      <c r="AW437" s="13" t="s">
        <v>35</v>
      </c>
      <c r="AX437" s="13" t="s">
        <v>76</v>
      </c>
      <c r="AY437" s="230" t="s">
        <v>154</v>
      </c>
    </row>
    <row r="438" s="13" customFormat="1">
      <c r="A438" s="13"/>
      <c r="B438" s="219"/>
      <c r="C438" s="220"/>
      <c r="D438" s="221" t="s">
        <v>175</v>
      </c>
      <c r="E438" s="222" t="s">
        <v>19</v>
      </c>
      <c r="F438" s="223" t="s">
        <v>735</v>
      </c>
      <c r="G438" s="220"/>
      <c r="H438" s="224">
        <v>40.728000000000002</v>
      </c>
      <c r="I438" s="225"/>
      <c r="J438" s="220"/>
      <c r="K438" s="220"/>
      <c r="L438" s="226"/>
      <c r="M438" s="227"/>
      <c r="N438" s="228"/>
      <c r="O438" s="228"/>
      <c r="P438" s="228"/>
      <c r="Q438" s="228"/>
      <c r="R438" s="228"/>
      <c r="S438" s="228"/>
      <c r="T438" s="22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0" t="s">
        <v>175</v>
      </c>
      <c r="AU438" s="230" t="s">
        <v>86</v>
      </c>
      <c r="AV438" s="13" t="s">
        <v>86</v>
      </c>
      <c r="AW438" s="13" t="s">
        <v>35</v>
      </c>
      <c r="AX438" s="13" t="s">
        <v>76</v>
      </c>
      <c r="AY438" s="230" t="s">
        <v>154</v>
      </c>
    </row>
    <row r="439" s="13" customFormat="1">
      <c r="A439" s="13"/>
      <c r="B439" s="219"/>
      <c r="C439" s="220"/>
      <c r="D439" s="221" t="s">
        <v>175</v>
      </c>
      <c r="E439" s="222" t="s">
        <v>19</v>
      </c>
      <c r="F439" s="223" t="s">
        <v>736</v>
      </c>
      <c r="G439" s="220"/>
      <c r="H439" s="224">
        <v>105.59699999999999</v>
      </c>
      <c r="I439" s="225"/>
      <c r="J439" s="220"/>
      <c r="K439" s="220"/>
      <c r="L439" s="226"/>
      <c r="M439" s="227"/>
      <c r="N439" s="228"/>
      <c r="O439" s="228"/>
      <c r="P439" s="228"/>
      <c r="Q439" s="228"/>
      <c r="R439" s="228"/>
      <c r="S439" s="228"/>
      <c r="T439" s="22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0" t="s">
        <v>175</v>
      </c>
      <c r="AU439" s="230" t="s">
        <v>86</v>
      </c>
      <c r="AV439" s="13" t="s">
        <v>86</v>
      </c>
      <c r="AW439" s="13" t="s">
        <v>35</v>
      </c>
      <c r="AX439" s="13" t="s">
        <v>76</v>
      </c>
      <c r="AY439" s="230" t="s">
        <v>154</v>
      </c>
    </row>
    <row r="440" s="14" customFormat="1">
      <c r="A440" s="14"/>
      <c r="B440" s="231"/>
      <c r="C440" s="232"/>
      <c r="D440" s="221" t="s">
        <v>175</v>
      </c>
      <c r="E440" s="233" t="s">
        <v>19</v>
      </c>
      <c r="F440" s="234" t="s">
        <v>737</v>
      </c>
      <c r="G440" s="232"/>
      <c r="H440" s="233" t="s">
        <v>19</v>
      </c>
      <c r="I440" s="235"/>
      <c r="J440" s="232"/>
      <c r="K440" s="232"/>
      <c r="L440" s="236"/>
      <c r="M440" s="237"/>
      <c r="N440" s="238"/>
      <c r="O440" s="238"/>
      <c r="P440" s="238"/>
      <c r="Q440" s="238"/>
      <c r="R440" s="238"/>
      <c r="S440" s="238"/>
      <c r="T440" s="239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0" t="s">
        <v>175</v>
      </c>
      <c r="AU440" s="240" t="s">
        <v>86</v>
      </c>
      <c r="AV440" s="14" t="s">
        <v>84</v>
      </c>
      <c r="AW440" s="14" t="s">
        <v>35</v>
      </c>
      <c r="AX440" s="14" t="s">
        <v>76</v>
      </c>
      <c r="AY440" s="240" t="s">
        <v>154</v>
      </c>
    </row>
    <row r="441" s="13" customFormat="1">
      <c r="A441" s="13"/>
      <c r="B441" s="219"/>
      <c r="C441" s="220"/>
      <c r="D441" s="221" t="s">
        <v>175</v>
      </c>
      <c r="E441" s="222" t="s">
        <v>19</v>
      </c>
      <c r="F441" s="223" t="s">
        <v>738</v>
      </c>
      <c r="G441" s="220"/>
      <c r="H441" s="224">
        <v>18.181999999999999</v>
      </c>
      <c r="I441" s="225"/>
      <c r="J441" s="220"/>
      <c r="K441" s="220"/>
      <c r="L441" s="226"/>
      <c r="M441" s="227"/>
      <c r="N441" s="228"/>
      <c r="O441" s="228"/>
      <c r="P441" s="228"/>
      <c r="Q441" s="228"/>
      <c r="R441" s="228"/>
      <c r="S441" s="228"/>
      <c r="T441" s="22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0" t="s">
        <v>175</v>
      </c>
      <c r="AU441" s="230" t="s">
        <v>86</v>
      </c>
      <c r="AV441" s="13" t="s">
        <v>86</v>
      </c>
      <c r="AW441" s="13" t="s">
        <v>35</v>
      </c>
      <c r="AX441" s="13" t="s">
        <v>76</v>
      </c>
      <c r="AY441" s="230" t="s">
        <v>154</v>
      </c>
    </row>
    <row r="442" s="13" customFormat="1">
      <c r="A442" s="13"/>
      <c r="B442" s="219"/>
      <c r="C442" s="220"/>
      <c r="D442" s="221" t="s">
        <v>175</v>
      </c>
      <c r="E442" s="222" t="s">
        <v>19</v>
      </c>
      <c r="F442" s="223" t="s">
        <v>739</v>
      </c>
      <c r="G442" s="220"/>
      <c r="H442" s="224">
        <v>100</v>
      </c>
      <c r="I442" s="225"/>
      <c r="J442" s="220"/>
      <c r="K442" s="220"/>
      <c r="L442" s="226"/>
      <c r="M442" s="227"/>
      <c r="N442" s="228"/>
      <c r="O442" s="228"/>
      <c r="P442" s="228"/>
      <c r="Q442" s="228"/>
      <c r="R442" s="228"/>
      <c r="S442" s="228"/>
      <c r="T442" s="22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0" t="s">
        <v>175</v>
      </c>
      <c r="AU442" s="230" t="s">
        <v>86</v>
      </c>
      <c r="AV442" s="13" t="s">
        <v>86</v>
      </c>
      <c r="AW442" s="13" t="s">
        <v>35</v>
      </c>
      <c r="AX442" s="13" t="s">
        <v>76</v>
      </c>
      <c r="AY442" s="230" t="s">
        <v>154</v>
      </c>
    </row>
    <row r="443" s="15" customFormat="1">
      <c r="A443" s="15"/>
      <c r="B443" s="241"/>
      <c r="C443" s="242"/>
      <c r="D443" s="221" t="s">
        <v>175</v>
      </c>
      <c r="E443" s="243" t="s">
        <v>19</v>
      </c>
      <c r="F443" s="244" t="s">
        <v>202</v>
      </c>
      <c r="G443" s="242"/>
      <c r="H443" s="245">
        <v>422.30200000000002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1" t="s">
        <v>175</v>
      </c>
      <c r="AU443" s="251" t="s">
        <v>86</v>
      </c>
      <c r="AV443" s="15" t="s">
        <v>161</v>
      </c>
      <c r="AW443" s="15" t="s">
        <v>35</v>
      </c>
      <c r="AX443" s="15" t="s">
        <v>84</v>
      </c>
      <c r="AY443" s="251" t="s">
        <v>154</v>
      </c>
    </row>
    <row r="444" s="2" customFormat="1">
      <c r="A444" s="40"/>
      <c r="B444" s="41"/>
      <c r="C444" s="206" t="s">
        <v>740</v>
      </c>
      <c r="D444" s="206" t="s">
        <v>156</v>
      </c>
      <c r="E444" s="207" t="s">
        <v>741</v>
      </c>
      <c r="F444" s="208" t="s">
        <v>742</v>
      </c>
      <c r="G444" s="209" t="s">
        <v>169</v>
      </c>
      <c r="H444" s="210">
        <v>32.594999999999999</v>
      </c>
      <c r="I444" s="211"/>
      <c r="J444" s="212">
        <f>ROUND(I444*H444,2)</f>
        <v>0</v>
      </c>
      <c r="K444" s="208" t="s">
        <v>160</v>
      </c>
      <c r="L444" s="46"/>
      <c r="M444" s="213" t="s">
        <v>19</v>
      </c>
      <c r="N444" s="214" t="s">
        <v>47</v>
      </c>
      <c r="O444" s="86"/>
      <c r="P444" s="215">
        <f>O444*H444</f>
        <v>0</v>
      </c>
      <c r="Q444" s="215">
        <v>0.0083499999999999998</v>
      </c>
      <c r="R444" s="215">
        <f>Q444*H444</f>
        <v>0.27216825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161</v>
      </c>
      <c r="AT444" s="217" t="s">
        <v>156</v>
      </c>
      <c r="AU444" s="217" t="s">
        <v>86</v>
      </c>
      <c r="AY444" s="19" t="s">
        <v>154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84</v>
      </c>
      <c r="BK444" s="218">
        <f>ROUND(I444*H444,2)</f>
        <v>0</v>
      </c>
      <c r="BL444" s="19" t="s">
        <v>161</v>
      </c>
      <c r="BM444" s="217" t="s">
        <v>743</v>
      </c>
    </row>
    <row r="445" s="2" customFormat="1" ht="14.4" customHeight="1">
      <c r="A445" s="40"/>
      <c r="B445" s="41"/>
      <c r="C445" s="256" t="s">
        <v>744</v>
      </c>
      <c r="D445" s="256" t="s">
        <v>428</v>
      </c>
      <c r="E445" s="257" t="s">
        <v>745</v>
      </c>
      <c r="F445" s="258" t="s">
        <v>746</v>
      </c>
      <c r="G445" s="259" t="s">
        <v>169</v>
      </c>
      <c r="H445" s="260">
        <v>33.247</v>
      </c>
      <c r="I445" s="261"/>
      <c r="J445" s="262">
        <f>ROUND(I445*H445,2)</f>
        <v>0</v>
      </c>
      <c r="K445" s="258" t="s">
        <v>160</v>
      </c>
      <c r="L445" s="263"/>
      <c r="M445" s="264" t="s">
        <v>19</v>
      </c>
      <c r="N445" s="265" t="s">
        <v>47</v>
      </c>
      <c r="O445" s="86"/>
      <c r="P445" s="215">
        <f>O445*H445</f>
        <v>0</v>
      </c>
      <c r="Q445" s="215">
        <v>0.0013600000000000001</v>
      </c>
      <c r="R445" s="215">
        <f>Q445*H445</f>
        <v>0.04521592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193</v>
      </c>
      <c r="AT445" s="217" t="s">
        <v>428</v>
      </c>
      <c r="AU445" s="217" t="s">
        <v>86</v>
      </c>
      <c r="AY445" s="19" t="s">
        <v>154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84</v>
      </c>
      <c r="BK445" s="218">
        <f>ROUND(I445*H445,2)</f>
        <v>0</v>
      </c>
      <c r="BL445" s="19" t="s">
        <v>161</v>
      </c>
      <c r="BM445" s="217" t="s">
        <v>747</v>
      </c>
    </row>
    <row r="446" s="13" customFormat="1">
      <c r="A446" s="13"/>
      <c r="B446" s="219"/>
      <c r="C446" s="220"/>
      <c r="D446" s="221" t="s">
        <v>175</v>
      </c>
      <c r="E446" s="220"/>
      <c r="F446" s="223" t="s">
        <v>748</v>
      </c>
      <c r="G446" s="220"/>
      <c r="H446" s="224">
        <v>33.247</v>
      </c>
      <c r="I446" s="225"/>
      <c r="J446" s="220"/>
      <c r="K446" s="220"/>
      <c r="L446" s="226"/>
      <c r="M446" s="227"/>
      <c r="N446" s="228"/>
      <c r="O446" s="228"/>
      <c r="P446" s="228"/>
      <c r="Q446" s="228"/>
      <c r="R446" s="228"/>
      <c r="S446" s="228"/>
      <c r="T446" s="22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0" t="s">
        <v>175</v>
      </c>
      <c r="AU446" s="230" t="s">
        <v>86</v>
      </c>
      <c r="AV446" s="13" t="s">
        <v>86</v>
      </c>
      <c r="AW446" s="13" t="s">
        <v>4</v>
      </c>
      <c r="AX446" s="13" t="s">
        <v>84</v>
      </c>
      <c r="AY446" s="230" t="s">
        <v>154</v>
      </c>
    </row>
    <row r="447" s="2" customFormat="1" ht="19.8" customHeight="1">
      <c r="A447" s="40"/>
      <c r="B447" s="41"/>
      <c r="C447" s="206" t="s">
        <v>749</v>
      </c>
      <c r="D447" s="206" t="s">
        <v>156</v>
      </c>
      <c r="E447" s="207" t="s">
        <v>750</v>
      </c>
      <c r="F447" s="208" t="s">
        <v>751</v>
      </c>
      <c r="G447" s="209" t="s">
        <v>169</v>
      </c>
      <c r="H447" s="210">
        <v>32.594999999999999</v>
      </c>
      <c r="I447" s="211"/>
      <c r="J447" s="212">
        <f>ROUND(I447*H447,2)</f>
        <v>0</v>
      </c>
      <c r="K447" s="208" t="s">
        <v>160</v>
      </c>
      <c r="L447" s="46"/>
      <c r="M447" s="213" t="s">
        <v>19</v>
      </c>
      <c r="N447" s="214" t="s">
        <v>47</v>
      </c>
      <c r="O447" s="86"/>
      <c r="P447" s="215">
        <f>O447*H447</f>
        <v>0</v>
      </c>
      <c r="Q447" s="215">
        <v>0.00628</v>
      </c>
      <c r="R447" s="215">
        <f>Q447*H447</f>
        <v>0.20469660000000001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161</v>
      </c>
      <c r="AT447" s="217" t="s">
        <v>156</v>
      </c>
      <c r="AU447" s="217" t="s">
        <v>86</v>
      </c>
      <c r="AY447" s="19" t="s">
        <v>154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84</v>
      </c>
      <c r="BK447" s="218">
        <f>ROUND(I447*H447,2)</f>
        <v>0</v>
      </c>
      <c r="BL447" s="19" t="s">
        <v>161</v>
      </c>
      <c r="BM447" s="217" t="s">
        <v>752</v>
      </c>
    </row>
    <row r="448" s="13" customFormat="1">
      <c r="A448" s="13"/>
      <c r="B448" s="219"/>
      <c r="C448" s="220"/>
      <c r="D448" s="221" t="s">
        <v>175</v>
      </c>
      <c r="E448" s="222" t="s">
        <v>19</v>
      </c>
      <c r="F448" s="223" t="s">
        <v>753</v>
      </c>
      <c r="G448" s="220"/>
      <c r="H448" s="224">
        <v>32.594999999999999</v>
      </c>
      <c r="I448" s="225"/>
      <c r="J448" s="220"/>
      <c r="K448" s="220"/>
      <c r="L448" s="226"/>
      <c r="M448" s="227"/>
      <c r="N448" s="228"/>
      <c r="O448" s="228"/>
      <c r="P448" s="228"/>
      <c r="Q448" s="228"/>
      <c r="R448" s="228"/>
      <c r="S448" s="228"/>
      <c r="T448" s="22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0" t="s">
        <v>175</v>
      </c>
      <c r="AU448" s="230" t="s">
        <v>86</v>
      </c>
      <c r="AV448" s="13" t="s">
        <v>86</v>
      </c>
      <c r="AW448" s="13" t="s">
        <v>35</v>
      </c>
      <c r="AX448" s="13" t="s">
        <v>84</v>
      </c>
      <c r="AY448" s="230" t="s">
        <v>154</v>
      </c>
    </row>
    <row r="449" s="2" customFormat="1" ht="19.8" customHeight="1">
      <c r="A449" s="40"/>
      <c r="B449" s="41"/>
      <c r="C449" s="206" t="s">
        <v>754</v>
      </c>
      <c r="D449" s="206" t="s">
        <v>156</v>
      </c>
      <c r="E449" s="207" t="s">
        <v>755</v>
      </c>
      <c r="F449" s="208" t="s">
        <v>756</v>
      </c>
      <c r="G449" s="209" t="s">
        <v>189</v>
      </c>
      <c r="H449" s="210">
        <v>24.806000000000001</v>
      </c>
      <c r="I449" s="211"/>
      <c r="J449" s="212">
        <f>ROUND(I449*H449,2)</f>
        <v>0</v>
      </c>
      <c r="K449" s="208" t="s">
        <v>160</v>
      </c>
      <c r="L449" s="46"/>
      <c r="M449" s="213" t="s">
        <v>19</v>
      </c>
      <c r="N449" s="214" t="s">
        <v>47</v>
      </c>
      <c r="O449" s="86"/>
      <c r="P449" s="215">
        <f>O449*H449</f>
        <v>0</v>
      </c>
      <c r="Q449" s="215">
        <v>2.45329</v>
      </c>
      <c r="R449" s="215">
        <f>Q449*H449</f>
        <v>60.856311740000002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161</v>
      </c>
      <c r="AT449" s="217" t="s">
        <v>156</v>
      </c>
      <c r="AU449" s="217" t="s">
        <v>86</v>
      </c>
      <c r="AY449" s="19" t="s">
        <v>154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84</v>
      </c>
      <c r="BK449" s="218">
        <f>ROUND(I449*H449,2)</f>
        <v>0</v>
      </c>
      <c r="BL449" s="19" t="s">
        <v>161</v>
      </c>
      <c r="BM449" s="217" t="s">
        <v>757</v>
      </c>
    </row>
    <row r="450" s="13" customFormat="1">
      <c r="A450" s="13"/>
      <c r="B450" s="219"/>
      <c r="C450" s="220"/>
      <c r="D450" s="221" t="s">
        <v>175</v>
      </c>
      <c r="E450" s="222" t="s">
        <v>19</v>
      </c>
      <c r="F450" s="223" t="s">
        <v>758</v>
      </c>
      <c r="G450" s="220"/>
      <c r="H450" s="224">
        <v>2.964</v>
      </c>
      <c r="I450" s="225"/>
      <c r="J450" s="220"/>
      <c r="K450" s="220"/>
      <c r="L450" s="226"/>
      <c r="M450" s="227"/>
      <c r="N450" s="228"/>
      <c r="O450" s="228"/>
      <c r="P450" s="228"/>
      <c r="Q450" s="228"/>
      <c r="R450" s="228"/>
      <c r="S450" s="228"/>
      <c r="T450" s="22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0" t="s">
        <v>175</v>
      </c>
      <c r="AU450" s="230" t="s">
        <v>86</v>
      </c>
      <c r="AV450" s="13" t="s">
        <v>86</v>
      </c>
      <c r="AW450" s="13" t="s">
        <v>35</v>
      </c>
      <c r="AX450" s="13" t="s">
        <v>76</v>
      </c>
      <c r="AY450" s="230" t="s">
        <v>154</v>
      </c>
    </row>
    <row r="451" s="13" customFormat="1">
      <c r="A451" s="13"/>
      <c r="B451" s="219"/>
      <c r="C451" s="220"/>
      <c r="D451" s="221" t="s">
        <v>175</v>
      </c>
      <c r="E451" s="222" t="s">
        <v>19</v>
      </c>
      <c r="F451" s="223" t="s">
        <v>759</v>
      </c>
      <c r="G451" s="220"/>
      <c r="H451" s="224">
        <v>8.2370000000000001</v>
      </c>
      <c r="I451" s="225"/>
      <c r="J451" s="220"/>
      <c r="K451" s="220"/>
      <c r="L451" s="226"/>
      <c r="M451" s="227"/>
      <c r="N451" s="228"/>
      <c r="O451" s="228"/>
      <c r="P451" s="228"/>
      <c r="Q451" s="228"/>
      <c r="R451" s="228"/>
      <c r="S451" s="228"/>
      <c r="T451" s="22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0" t="s">
        <v>175</v>
      </c>
      <c r="AU451" s="230" t="s">
        <v>86</v>
      </c>
      <c r="AV451" s="13" t="s">
        <v>86</v>
      </c>
      <c r="AW451" s="13" t="s">
        <v>35</v>
      </c>
      <c r="AX451" s="13" t="s">
        <v>76</v>
      </c>
      <c r="AY451" s="230" t="s">
        <v>154</v>
      </c>
    </row>
    <row r="452" s="13" customFormat="1">
      <c r="A452" s="13"/>
      <c r="B452" s="219"/>
      <c r="C452" s="220"/>
      <c r="D452" s="221" t="s">
        <v>175</v>
      </c>
      <c r="E452" s="222" t="s">
        <v>19</v>
      </c>
      <c r="F452" s="223" t="s">
        <v>760</v>
      </c>
      <c r="G452" s="220"/>
      <c r="H452" s="224">
        <v>4.008</v>
      </c>
      <c r="I452" s="225"/>
      <c r="J452" s="220"/>
      <c r="K452" s="220"/>
      <c r="L452" s="226"/>
      <c r="M452" s="227"/>
      <c r="N452" s="228"/>
      <c r="O452" s="228"/>
      <c r="P452" s="228"/>
      <c r="Q452" s="228"/>
      <c r="R452" s="228"/>
      <c r="S452" s="228"/>
      <c r="T452" s="22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0" t="s">
        <v>175</v>
      </c>
      <c r="AU452" s="230" t="s">
        <v>86</v>
      </c>
      <c r="AV452" s="13" t="s">
        <v>86</v>
      </c>
      <c r="AW452" s="13" t="s">
        <v>35</v>
      </c>
      <c r="AX452" s="13" t="s">
        <v>76</v>
      </c>
      <c r="AY452" s="230" t="s">
        <v>154</v>
      </c>
    </row>
    <row r="453" s="13" customFormat="1">
      <c r="A453" s="13"/>
      <c r="B453" s="219"/>
      <c r="C453" s="220"/>
      <c r="D453" s="221" t="s">
        <v>175</v>
      </c>
      <c r="E453" s="222" t="s">
        <v>19</v>
      </c>
      <c r="F453" s="223" t="s">
        <v>761</v>
      </c>
      <c r="G453" s="220"/>
      <c r="H453" s="224">
        <v>0.81999999999999995</v>
      </c>
      <c r="I453" s="225"/>
      <c r="J453" s="220"/>
      <c r="K453" s="220"/>
      <c r="L453" s="226"/>
      <c r="M453" s="227"/>
      <c r="N453" s="228"/>
      <c r="O453" s="228"/>
      <c r="P453" s="228"/>
      <c r="Q453" s="228"/>
      <c r="R453" s="228"/>
      <c r="S453" s="228"/>
      <c r="T453" s="22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0" t="s">
        <v>175</v>
      </c>
      <c r="AU453" s="230" t="s">
        <v>86</v>
      </c>
      <c r="AV453" s="13" t="s">
        <v>86</v>
      </c>
      <c r="AW453" s="13" t="s">
        <v>35</v>
      </c>
      <c r="AX453" s="13" t="s">
        <v>76</v>
      </c>
      <c r="AY453" s="230" t="s">
        <v>154</v>
      </c>
    </row>
    <row r="454" s="13" customFormat="1">
      <c r="A454" s="13"/>
      <c r="B454" s="219"/>
      <c r="C454" s="220"/>
      <c r="D454" s="221" t="s">
        <v>175</v>
      </c>
      <c r="E454" s="222" t="s">
        <v>19</v>
      </c>
      <c r="F454" s="223" t="s">
        <v>762</v>
      </c>
      <c r="G454" s="220"/>
      <c r="H454" s="224">
        <v>1.0629999999999999</v>
      </c>
      <c r="I454" s="225"/>
      <c r="J454" s="220"/>
      <c r="K454" s="220"/>
      <c r="L454" s="226"/>
      <c r="M454" s="227"/>
      <c r="N454" s="228"/>
      <c r="O454" s="228"/>
      <c r="P454" s="228"/>
      <c r="Q454" s="228"/>
      <c r="R454" s="228"/>
      <c r="S454" s="228"/>
      <c r="T454" s="22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0" t="s">
        <v>175</v>
      </c>
      <c r="AU454" s="230" t="s">
        <v>86</v>
      </c>
      <c r="AV454" s="13" t="s">
        <v>86</v>
      </c>
      <c r="AW454" s="13" t="s">
        <v>35</v>
      </c>
      <c r="AX454" s="13" t="s">
        <v>76</v>
      </c>
      <c r="AY454" s="230" t="s">
        <v>154</v>
      </c>
    </row>
    <row r="455" s="13" customFormat="1">
      <c r="A455" s="13"/>
      <c r="B455" s="219"/>
      <c r="C455" s="220"/>
      <c r="D455" s="221" t="s">
        <v>175</v>
      </c>
      <c r="E455" s="222" t="s">
        <v>19</v>
      </c>
      <c r="F455" s="223" t="s">
        <v>763</v>
      </c>
      <c r="G455" s="220"/>
      <c r="H455" s="224">
        <v>2.9100000000000001</v>
      </c>
      <c r="I455" s="225"/>
      <c r="J455" s="220"/>
      <c r="K455" s="220"/>
      <c r="L455" s="226"/>
      <c r="M455" s="227"/>
      <c r="N455" s="228"/>
      <c r="O455" s="228"/>
      <c r="P455" s="228"/>
      <c r="Q455" s="228"/>
      <c r="R455" s="228"/>
      <c r="S455" s="228"/>
      <c r="T455" s="22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0" t="s">
        <v>175</v>
      </c>
      <c r="AU455" s="230" t="s">
        <v>86</v>
      </c>
      <c r="AV455" s="13" t="s">
        <v>86</v>
      </c>
      <c r="AW455" s="13" t="s">
        <v>35</v>
      </c>
      <c r="AX455" s="13" t="s">
        <v>76</v>
      </c>
      <c r="AY455" s="230" t="s">
        <v>154</v>
      </c>
    </row>
    <row r="456" s="13" customFormat="1">
      <c r="A456" s="13"/>
      <c r="B456" s="219"/>
      <c r="C456" s="220"/>
      <c r="D456" s="221" t="s">
        <v>175</v>
      </c>
      <c r="E456" s="222" t="s">
        <v>19</v>
      </c>
      <c r="F456" s="223" t="s">
        <v>764</v>
      </c>
      <c r="G456" s="220"/>
      <c r="H456" s="224">
        <v>2.5489999999999999</v>
      </c>
      <c r="I456" s="225"/>
      <c r="J456" s="220"/>
      <c r="K456" s="220"/>
      <c r="L456" s="226"/>
      <c r="M456" s="227"/>
      <c r="N456" s="228"/>
      <c r="O456" s="228"/>
      <c r="P456" s="228"/>
      <c r="Q456" s="228"/>
      <c r="R456" s="228"/>
      <c r="S456" s="228"/>
      <c r="T456" s="22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0" t="s">
        <v>175</v>
      </c>
      <c r="AU456" s="230" t="s">
        <v>86</v>
      </c>
      <c r="AV456" s="13" t="s">
        <v>86</v>
      </c>
      <c r="AW456" s="13" t="s">
        <v>35</v>
      </c>
      <c r="AX456" s="13" t="s">
        <v>76</v>
      </c>
      <c r="AY456" s="230" t="s">
        <v>154</v>
      </c>
    </row>
    <row r="457" s="13" customFormat="1">
      <c r="A457" s="13"/>
      <c r="B457" s="219"/>
      <c r="C457" s="220"/>
      <c r="D457" s="221" t="s">
        <v>175</v>
      </c>
      <c r="E457" s="222" t="s">
        <v>19</v>
      </c>
      <c r="F457" s="223" t="s">
        <v>765</v>
      </c>
      <c r="G457" s="220"/>
      <c r="H457" s="224">
        <v>2.2549999999999999</v>
      </c>
      <c r="I457" s="225"/>
      <c r="J457" s="220"/>
      <c r="K457" s="220"/>
      <c r="L457" s="226"/>
      <c r="M457" s="227"/>
      <c r="N457" s="228"/>
      <c r="O457" s="228"/>
      <c r="P457" s="228"/>
      <c r="Q457" s="228"/>
      <c r="R457" s="228"/>
      <c r="S457" s="228"/>
      <c r="T457" s="22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0" t="s">
        <v>175</v>
      </c>
      <c r="AU457" s="230" t="s">
        <v>86</v>
      </c>
      <c r="AV457" s="13" t="s">
        <v>86</v>
      </c>
      <c r="AW457" s="13" t="s">
        <v>35</v>
      </c>
      <c r="AX457" s="13" t="s">
        <v>76</v>
      </c>
      <c r="AY457" s="230" t="s">
        <v>154</v>
      </c>
    </row>
    <row r="458" s="15" customFormat="1">
      <c r="A458" s="15"/>
      <c r="B458" s="241"/>
      <c r="C458" s="242"/>
      <c r="D458" s="221" t="s">
        <v>175</v>
      </c>
      <c r="E458" s="243" t="s">
        <v>19</v>
      </c>
      <c r="F458" s="244" t="s">
        <v>202</v>
      </c>
      <c r="G458" s="242"/>
      <c r="H458" s="245">
        <v>24.805999999999997</v>
      </c>
      <c r="I458" s="246"/>
      <c r="J458" s="242"/>
      <c r="K458" s="242"/>
      <c r="L458" s="247"/>
      <c r="M458" s="248"/>
      <c r="N458" s="249"/>
      <c r="O458" s="249"/>
      <c r="P458" s="249"/>
      <c r="Q458" s="249"/>
      <c r="R458" s="249"/>
      <c r="S458" s="249"/>
      <c r="T458" s="250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1" t="s">
        <v>175</v>
      </c>
      <c r="AU458" s="251" t="s">
        <v>86</v>
      </c>
      <c r="AV458" s="15" t="s">
        <v>161</v>
      </c>
      <c r="AW458" s="15" t="s">
        <v>35</v>
      </c>
      <c r="AX458" s="15" t="s">
        <v>84</v>
      </c>
      <c r="AY458" s="251" t="s">
        <v>154</v>
      </c>
    </row>
    <row r="459" s="2" customFormat="1" ht="14.4" customHeight="1">
      <c r="A459" s="40"/>
      <c r="B459" s="41"/>
      <c r="C459" s="206" t="s">
        <v>766</v>
      </c>
      <c r="D459" s="206" t="s">
        <v>156</v>
      </c>
      <c r="E459" s="207" t="s">
        <v>767</v>
      </c>
      <c r="F459" s="208" t="s">
        <v>768</v>
      </c>
      <c r="G459" s="209" t="s">
        <v>189</v>
      </c>
      <c r="H459" s="210">
        <v>0.53500000000000003</v>
      </c>
      <c r="I459" s="211"/>
      <c r="J459" s="212">
        <f>ROUND(I459*H459,2)</f>
        <v>0</v>
      </c>
      <c r="K459" s="208" t="s">
        <v>160</v>
      </c>
      <c r="L459" s="46"/>
      <c r="M459" s="213" t="s">
        <v>19</v>
      </c>
      <c r="N459" s="214" t="s">
        <v>47</v>
      </c>
      <c r="O459" s="86"/>
      <c r="P459" s="215">
        <f>O459*H459</f>
        <v>0</v>
      </c>
      <c r="Q459" s="215">
        <v>2.45329</v>
      </c>
      <c r="R459" s="215">
        <f>Q459*H459</f>
        <v>1.31251015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161</v>
      </c>
      <c r="AT459" s="217" t="s">
        <v>156</v>
      </c>
      <c r="AU459" s="217" t="s">
        <v>86</v>
      </c>
      <c r="AY459" s="19" t="s">
        <v>154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84</v>
      </c>
      <c r="BK459" s="218">
        <f>ROUND(I459*H459,2)</f>
        <v>0</v>
      </c>
      <c r="BL459" s="19" t="s">
        <v>161</v>
      </c>
      <c r="BM459" s="217" t="s">
        <v>769</v>
      </c>
    </row>
    <row r="460" s="14" customFormat="1">
      <c r="A460" s="14"/>
      <c r="B460" s="231"/>
      <c r="C460" s="232"/>
      <c r="D460" s="221" t="s">
        <v>175</v>
      </c>
      <c r="E460" s="233" t="s">
        <v>19</v>
      </c>
      <c r="F460" s="234" t="s">
        <v>770</v>
      </c>
      <c r="G460" s="232"/>
      <c r="H460" s="233" t="s">
        <v>19</v>
      </c>
      <c r="I460" s="235"/>
      <c r="J460" s="232"/>
      <c r="K460" s="232"/>
      <c r="L460" s="236"/>
      <c r="M460" s="237"/>
      <c r="N460" s="238"/>
      <c r="O460" s="238"/>
      <c r="P460" s="238"/>
      <c r="Q460" s="238"/>
      <c r="R460" s="238"/>
      <c r="S460" s="238"/>
      <c r="T460" s="23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0" t="s">
        <v>175</v>
      </c>
      <c r="AU460" s="240" t="s">
        <v>86</v>
      </c>
      <c r="AV460" s="14" t="s">
        <v>84</v>
      </c>
      <c r="AW460" s="14" t="s">
        <v>35</v>
      </c>
      <c r="AX460" s="14" t="s">
        <v>76</v>
      </c>
      <c r="AY460" s="240" t="s">
        <v>154</v>
      </c>
    </row>
    <row r="461" s="14" customFormat="1">
      <c r="A461" s="14"/>
      <c r="B461" s="231"/>
      <c r="C461" s="232"/>
      <c r="D461" s="221" t="s">
        <v>175</v>
      </c>
      <c r="E461" s="233" t="s">
        <v>19</v>
      </c>
      <c r="F461" s="234" t="s">
        <v>771</v>
      </c>
      <c r="G461" s="232"/>
      <c r="H461" s="233" t="s">
        <v>19</v>
      </c>
      <c r="I461" s="235"/>
      <c r="J461" s="232"/>
      <c r="K461" s="232"/>
      <c r="L461" s="236"/>
      <c r="M461" s="237"/>
      <c r="N461" s="238"/>
      <c r="O461" s="238"/>
      <c r="P461" s="238"/>
      <c r="Q461" s="238"/>
      <c r="R461" s="238"/>
      <c r="S461" s="238"/>
      <c r="T461" s="23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0" t="s">
        <v>175</v>
      </c>
      <c r="AU461" s="240" t="s">
        <v>86</v>
      </c>
      <c r="AV461" s="14" t="s">
        <v>84</v>
      </c>
      <c r="AW461" s="14" t="s">
        <v>35</v>
      </c>
      <c r="AX461" s="14" t="s">
        <v>76</v>
      </c>
      <c r="AY461" s="240" t="s">
        <v>154</v>
      </c>
    </row>
    <row r="462" s="13" customFormat="1">
      <c r="A462" s="13"/>
      <c r="B462" s="219"/>
      <c r="C462" s="220"/>
      <c r="D462" s="221" t="s">
        <v>175</v>
      </c>
      <c r="E462" s="222" t="s">
        <v>19</v>
      </c>
      <c r="F462" s="223" t="s">
        <v>772</v>
      </c>
      <c r="G462" s="220"/>
      <c r="H462" s="224">
        <v>0.39700000000000002</v>
      </c>
      <c r="I462" s="225"/>
      <c r="J462" s="220"/>
      <c r="K462" s="220"/>
      <c r="L462" s="226"/>
      <c r="M462" s="227"/>
      <c r="N462" s="228"/>
      <c r="O462" s="228"/>
      <c r="P462" s="228"/>
      <c r="Q462" s="228"/>
      <c r="R462" s="228"/>
      <c r="S462" s="228"/>
      <c r="T462" s="22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0" t="s">
        <v>175</v>
      </c>
      <c r="AU462" s="230" t="s">
        <v>86</v>
      </c>
      <c r="AV462" s="13" t="s">
        <v>86</v>
      </c>
      <c r="AW462" s="13" t="s">
        <v>35</v>
      </c>
      <c r="AX462" s="13" t="s">
        <v>76</v>
      </c>
      <c r="AY462" s="230" t="s">
        <v>154</v>
      </c>
    </row>
    <row r="463" s="13" customFormat="1">
      <c r="A463" s="13"/>
      <c r="B463" s="219"/>
      <c r="C463" s="220"/>
      <c r="D463" s="221" t="s">
        <v>175</v>
      </c>
      <c r="E463" s="222" t="s">
        <v>19</v>
      </c>
      <c r="F463" s="223" t="s">
        <v>773</v>
      </c>
      <c r="G463" s="220"/>
      <c r="H463" s="224">
        <v>0.13800000000000001</v>
      </c>
      <c r="I463" s="225"/>
      <c r="J463" s="220"/>
      <c r="K463" s="220"/>
      <c r="L463" s="226"/>
      <c r="M463" s="227"/>
      <c r="N463" s="228"/>
      <c r="O463" s="228"/>
      <c r="P463" s="228"/>
      <c r="Q463" s="228"/>
      <c r="R463" s="228"/>
      <c r="S463" s="228"/>
      <c r="T463" s="22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0" t="s">
        <v>175</v>
      </c>
      <c r="AU463" s="230" t="s">
        <v>86</v>
      </c>
      <c r="AV463" s="13" t="s">
        <v>86</v>
      </c>
      <c r="AW463" s="13" t="s">
        <v>35</v>
      </c>
      <c r="AX463" s="13" t="s">
        <v>76</v>
      </c>
      <c r="AY463" s="230" t="s">
        <v>154</v>
      </c>
    </row>
    <row r="464" s="15" customFormat="1">
      <c r="A464" s="15"/>
      <c r="B464" s="241"/>
      <c r="C464" s="242"/>
      <c r="D464" s="221" t="s">
        <v>175</v>
      </c>
      <c r="E464" s="243" t="s">
        <v>19</v>
      </c>
      <c r="F464" s="244" t="s">
        <v>202</v>
      </c>
      <c r="G464" s="242"/>
      <c r="H464" s="245">
        <v>0.53500000000000003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1" t="s">
        <v>175</v>
      </c>
      <c r="AU464" s="251" t="s">
        <v>86</v>
      </c>
      <c r="AV464" s="15" t="s">
        <v>161</v>
      </c>
      <c r="AW464" s="15" t="s">
        <v>35</v>
      </c>
      <c r="AX464" s="15" t="s">
        <v>84</v>
      </c>
      <c r="AY464" s="251" t="s">
        <v>154</v>
      </c>
    </row>
    <row r="465" s="2" customFormat="1" ht="19.8" customHeight="1">
      <c r="A465" s="40"/>
      <c r="B465" s="41"/>
      <c r="C465" s="206" t="s">
        <v>774</v>
      </c>
      <c r="D465" s="206" t="s">
        <v>156</v>
      </c>
      <c r="E465" s="207" t="s">
        <v>775</v>
      </c>
      <c r="F465" s="208" t="s">
        <v>776</v>
      </c>
      <c r="G465" s="209" t="s">
        <v>189</v>
      </c>
      <c r="H465" s="210">
        <v>0.53500000000000003</v>
      </c>
      <c r="I465" s="211"/>
      <c r="J465" s="212">
        <f>ROUND(I465*H465,2)</f>
        <v>0</v>
      </c>
      <c r="K465" s="208" t="s">
        <v>160</v>
      </c>
      <c r="L465" s="46"/>
      <c r="M465" s="213" t="s">
        <v>19</v>
      </c>
      <c r="N465" s="214" t="s">
        <v>47</v>
      </c>
      <c r="O465" s="86"/>
      <c r="P465" s="215">
        <f>O465*H465</f>
        <v>0</v>
      </c>
      <c r="Q465" s="215">
        <v>0</v>
      </c>
      <c r="R465" s="215">
        <f>Q465*H465</f>
        <v>0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161</v>
      </c>
      <c r="AT465" s="217" t="s">
        <v>156</v>
      </c>
      <c r="AU465" s="217" t="s">
        <v>86</v>
      </c>
      <c r="AY465" s="19" t="s">
        <v>154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84</v>
      </c>
      <c r="BK465" s="218">
        <f>ROUND(I465*H465,2)</f>
        <v>0</v>
      </c>
      <c r="BL465" s="19" t="s">
        <v>161</v>
      </c>
      <c r="BM465" s="217" t="s">
        <v>777</v>
      </c>
    </row>
    <row r="466" s="2" customFormat="1" ht="14.4" customHeight="1">
      <c r="A466" s="40"/>
      <c r="B466" s="41"/>
      <c r="C466" s="206" t="s">
        <v>778</v>
      </c>
      <c r="D466" s="206" t="s">
        <v>156</v>
      </c>
      <c r="E466" s="207" t="s">
        <v>779</v>
      </c>
      <c r="F466" s="208" t="s">
        <v>780</v>
      </c>
      <c r="G466" s="209" t="s">
        <v>189</v>
      </c>
      <c r="H466" s="210">
        <v>0.53500000000000003</v>
      </c>
      <c r="I466" s="211"/>
      <c r="J466" s="212">
        <f>ROUND(I466*H466,2)</f>
        <v>0</v>
      </c>
      <c r="K466" s="208" t="s">
        <v>160</v>
      </c>
      <c r="L466" s="46"/>
      <c r="M466" s="213" t="s">
        <v>19</v>
      </c>
      <c r="N466" s="214" t="s">
        <v>47</v>
      </c>
      <c r="O466" s="86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161</v>
      </c>
      <c r="AT466" s="217" t="s">
        <v>156</v>
      </c>
      <c r="AU466" s="217" t="s">
        <v>86</v>
      </c>
      <c r="AY466" s="19" t="s">
        <v>154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84</v>
      </c>
      <c r="BK466" s="218">
        <f>ROUND(I466*H466,2)</f>
        <v>0</v>
      </c>
      <c r="BL466" s="19" t="s">
        <v>161</v>
      </c>
      <c r="BM466" s="217" t="s">
        <v>781</v>
      </c>
    </row>
    <row r="467" s="2" customFormat="1" ht="14.4" customHeight="1">
      <c r="A467" s="40"/>
      <c r="B467" s="41"/>
      <c r="C467" s="206" t="s">
        <v>782</v>
      </c>
      <c r="D467" s="206" t="s">
        <v>156</v>
      </c>
      <c r="E467" s="207" t="s">
        <v>783</v>
      </c>
      <c r="F467" s="208" t="s">
        <v>784</v>
      </c>
      <c r="G467" s="209" t="s">
        <v>266</v>
      </c>
      <c r="H467" s="210">
        <v>0.47399999999999998</v>
      </c>
      <c r="I467" s="211"/>
      <c r="J467" s="212">
        <f>ROUND(I467*H467,2)</f>
        <v>0</v>
      </c>
      <c r="K467" s="208" t="s">
        <v>160</v>
      </c>
      <c r="L467" s="46"/>
      <c r="M467" s="213" t="s">
        <v>19</v>
      </c>
      <c r="N467" s="214" t="s">
        <v>47</v>
      </c>
      <c r="O467" s="86"/>
      <c r="P467" s="215">
        <f>O467*H467</f>
        <v>0</v>
      </c>
      <c r="Q467" s="215">
        <v>1.06277</v>
      </c>
      <c r="R467" s="215">
        <f>Q467*H467</f>
        <v>0.50375298000000002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161</v>
      </c>
      <c r="AT467" s="217" t="s">
        <v>156</v>
      </c>
      <c r="AU467" s="217" t="s">
        <v>86</v>
      </c>
      <c r="AY467" s="19" t="s">
        <v>154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84</v>
      </c>
      <c r="BK467" s="218">
        <f>ROUND(I467*H467,2)</f>
        <v>0</v>
      </c>
      <c r="BL467" s="19" t="s">
        <v>161</v>
      </c>
      <c r="BM467" s="217" t="s">
        <v>785</v>
      </c>
    </row>
    <row r="468" s="14" customFormat="1">
      <c r="A468" s="14"/>
      <c r="B468" s="231"/>
      <c r="C468" s="232"/>
      <c r="D468" s="221" t="s">
        <v>175</v>
      </c>
      <c r="E468" s="233" t="s">
        <v>19</v>
      </c>
      <c r="F468" s="234" t="s">
        <v>786</v>
      </c>
      <c r="G468" s="232"/>
      <c r="H468" s="233" t="s">
        <v>19</v>
      </c>
      <c r="I468" s="235"/>
      <c r="J468" s="232"/>
      <c r="K468" s="232"/>
      <c r="L468" s="236"/>
      <c r="M468" s="237"/>
      <c r="N468" s="238"/>
      <c r="O468" s="238"/>
      <c r="P468" s="238"/>
      <c r="Q468" s="238"/>
      <c r="R468" s="238"/>
      <c r="S468" s="238"/>
      <c r="T468" s="23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0" t="s">
        <v>175</v>
      </c>
      <c r="AU468" s="240" t="s">
        <v>86</v>
      </c>
      <c r="AV468" s="14" t="s">
        <v>84</v>
      </c>
      <c r="AW468" s="14" t="s">
        <v>35</v>
      </c>
      <c r="AX468" s="14" t="s">
        <v>76</v>
      </c>
      <c r="AY468" s="240" t="s">
        <v>154</v>
      </c>
    </row>
    <row r="469" s="13" customFormat="1">
      <c r="A469" s="13"/>
      <c r="B469" s="219"/>
      <c r="C469" s="220"/>
      <c r="D469" s="221" t="s">
        <v>175</v>
      </c>
      <c r="E469" s="222" t="s">
        <v>19</v>
      </c>
      <c r="F469" s="223" t="s">
        <v>787</v>
      </c>
      <c r="G469" s="220"/>
      <c r="H469" s="224">
        <v>0.056000000000000001</v>
      </c>
      <c r="I469" s="225"/>
      <c r="J469" s="220"/>
      <c r="K469" s="220"/>
      <c r="L469" s="226"/>
      <c r="M469" s="227"/>
      <c r="N469" s="228"/>
      <c r="O469" s="228"/>
      <c r="P469" s="228"/>
      <c r="Q469" s="228"/>
      <c r="R469" s="228"/>
      <c r="S469" s="228"/>
      <c r="T469" s="22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0" t="s">
        <v>175</v>
      </c>
      <c r="AU469" s="230" t="s">
        <v>86</v>
      </c>
      <c r="AV469" s="13" t="s">
        <v>86</v>
      </c>
      <c r="AW469" s="13" t="s">
        <v>35</v>
      </c>
      <c r="AX469" s="13" t="s">
        <v>76</v>
      </c>
      <c r="AY469" s="230" t="s">
        <v>154</v>
      </c>
    </row>
    <row r="470" s="13" customFormat="1">
      <c r="A470" s="13"/>
      <c r="B470" s="219"/>
      <c r="C470" s="220"/>
      <c r="D470" s="221" t="s">
        <v>175</v>
      </c>
      <c r="E470" s="222" t="s">
        <v>19</v>
      </c>
      <c r="F470" s="223" t="s">
        <v>788</v>
      </c>
      <c r="G470" s="220"/>
      <c r="H470" s="224">
        <v>0.156</v>
      </c>
      <c r="I470" s="225"/>
      <c r="J470" s="220"/>
      <c r="K470" s="220"/>
      <c r="L470" s="226"/>
      <c r="M470" s="227"/>
      <c r="N470" s="228"/>
      <c r="O470" s="228"/>
      <c r="P470" s="228"/>
      <c r="Q470" s="228"/>
      <c r="R470" s="228"/>
      <c r="S470" s="228"/>
      <c r="T470" s="22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0" t="s">
        <v>175</v>
      </c>
      <c r="AU470" s="230" t="s">
        <v>86</v>
      </c>
      <c r="AV470" s="13" t="s">
        <v>86</v>
      </c>
      <c r="AW470" s="13" t="s">
        <v>35</v>
      </c>
      <c r="AX470" s="13" t="s">
        <v>76</v>
      </c>
      <c r="AY470" s="230" t="s">
        <v>154</v>
      </c>
    </row>
    <row r="471" s="13" customFormat="1">
      <c r="A471" s="13"/>
      <c r="B471" s="219"/>
      <c r="C471" s="220"/>
      <c r="D471" s="221" t="s">
        <v>175</v>
      </c>
      <c r="E471" s="222" t="s">
        <v>19</v>
      </c>
      <c r="F471" s="223" t="s">
        <v>789</v>
      </c>
      <c r="G471" s="220"/>
      <c r="H471" s="224">
        <v>0.068000000000000005</v>
      </c>
      <c r="I471" s="225"/>
      <c r="J471" s="220"/>
      <c r="K471" s="220"/>
      <c r="L471" s="226"/>
      <c r="M471" s="227"/>
      <c r="N471" s="228"/>
      <c r="O471" s="228"/>
      <c r="P471" s="228"/>
      <c r="Q471" s="228"/>
      <c r="R471" s="228"/>
      <c r="S471" s="228"/>
      <c r="T471" s="22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0" t="s">
        <v>175</v>
      </c>
      <c r="AU471" s="230" t="s">
        <v>86</v>
      </c>
      <c r="AV471" s="13" t="s">
        <v>86</v>
      </c>
      <c r="AW471" s="13" t="s">
        <v>35</v>
      </c>
      <c r="AX471" s="13" t="s">
        <v>76</v>
      </c>
      <c r="AY471" s="230" t="s">
        <v>154</v>
      </c>
    </row>
    <row r="472" s="13" customFormat="1">
      <c r="A472" s="13"/>
      <c r="B472" s="219"/>
      <c r="C472" s="220"/>
      <c r="D472" s="221" t="s">
        <v>175</v>
      </c>
      <c r="E472" s="222" t="s">
        <v>19</v>
      </c>
      <c r="F472" s="223" t="s">
        <v>790</v>
      </c>
      <c r="G472" s="220"/>
      <c r="H472" s="224">
        <v>0.017000000000000001</v>
      </c>
      <c r="I472" s="225"/>
      <c r="J472" s="220"/>
      <c r="K472" s="220"/>
      <c r="L472" s="226"/>
      <c r="M472" s="227"/>
      <c r="N472" s="228"/>
      <c r="O472" s="228"/>
      <c r="P472" s="228"/>
      <c r="Q472" s="228"/>
      <c r="R472" s="228"/>
      <c r="S472" s="228"/>
      <c r="T472" s="22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0" t="s">
        <v>175</v>
      </c>
      <c r="AU472" s="230" t="s">
        <v>86</v>
      </c>
      <c r="AV472" s="13" t="s">
        <v>86</v>
      </c>
      <c r="AW472" s="13" t="s">
        <v>35</v>
      </c>
      <c r="AX472" s="13" t="s">
        <v>76</v>
      </c>
      <c r="AY472" s="230" t="s">
        <v>154</v>
      </c>
    </row>
    <row r="473" s="13" customFormat="1">
      <c r="A473" s="13"/>
      <c r="B473" s="219"/>
      <c r="C473" s="220"/>
      <c r="D473" s="221" t="s">
        <v>175</v>
      </c>
      <c r="E473" s="222" t="s">
        <v>19</v>
      </c>
      <c r="F473" s="223" t="s">
        <v>791</v>
      </c>
      <c r="G473" s="220"/>
      <c r="H473" s="224">
        <v>0.031</v>
      </c>
      <c r="I473" s="225"/>
      <c r="J473" s="220"/>
      <c r="K473" s="220"/>
      <c r="L473" s="226"/>
      <c r="M473" s="227"/>
      <c r="N473" s="228"/>
      <c r="O473" s="228"/>
      <c r="P473" s="228"/>
      <c r="Q473" s="228"/>
      <c r="R473" s="228"/>
      <c r="S473" s="228"/>
      <c r="T473" s="22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0" t="s">
        <v>175</v>
      </c>
      <c r="AU473" s="230" t="s">
        <v>86</v>
      </c>
      <c r="AV473" s="13" t="s">
        <v>86</v>
      </c>
      <c r="AW473" s="13" t="s">
        <v>35</v>
      </c>
      <c r="AX473" s="13" t="s">
        <v>76</v>
      </c>
      <c r="AY473" s="230" t="s">
        <v>154</v>
      </c>
    </row>
    <row r="474" s="13" customFormat="1">
      <c r="A474" s="13"/>
      <c r="B474" s="219"/>
      <c r="C474" s="220"/>
      <c r="D474" s="221" t="s">
        <v>175</v>
      </c>
      <c r="E474" s="222" t="s">
        <v>19</v>
      </c>
      <c r="F474" s="223" t="s">
        <v>792</v>
      </c>
      <c r="G474" s="220"/>
      <c r="H474" s="224">
        <v>0.071999999999999995</v>
      </c>
      <c r="I474" s="225"/>
      <c r="J474" s="220"/>
      <c r="K474" s="220"/>
      <c r="L474" s="226"/>
      <c r="M474" s="227"/>
      <c r="N474" s="228"/>
      <c r="O474" s="228"/>
      <c r="P474" s="228"/>
      <c r="Q474" s="228"/>
      <c r="R474" s="228"/>
      <c r="S474" s="228"/>
      <c r="T474" s="22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0" t="s">
        <v>175</v>
      </c>
      <c r="AU474" s="230" t="s">
        <v>86</v>
      </c>
      <c r="AV474" s="13" t="s">
        <v>86</v>
      </c>
      <c r="AW474" s="13" t="s">
        <v>35</v>
      </c>
      <c r="AX474" s="13" t="s">
        <v>76</v>
      </c>
      <c r="AY474" s="230" t="s">
        <v>154</v>
      </c>
    </row>
    <row r="475" s="13" customFormat="1">
      <c r="A475" s="13"/>
      <c r="B475" s="219"/>
      <c r="C475" s="220"/>
      <c r="D475" s="221" t="s">
        <v>175</v>
      </c>
      <c r="E475" s="222" t="s">
        <v>19</v>
      </c>
      <c r="F475" s="223" t="s">
        <v>793</v>
      </c>
      <c r="G475" s="220"/>
      <c r="H475" s="224">
        <v>0.073999999999999996</v>
      </c>
      <c r="I475" s="225"/>
      <c r="J475" s="220"/>
      <c r="K475" s="220"/>
      <c r="L475" s="226"/>
      <c r="M475" s="227"/>
      <c r="N475" s="228"/>
      <c r="O475" s="228"/>
      <c r="P475" s="228"/>
      <c r="Q475" s="228"/>
      <c r="R475" s="228"/>
      <c r="S475" s="228"/>
      <c r="T475" s="22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0" t="s">
        <v>175</v>
      </c>
      <c r="AU475" s="230" t="s">
        <v>86</v>
      </c>
      <c r="AV475" s="13" t="s">
        <v>86</v>
      </c>
      <c r="AW475" s="13" t="s">
        <v>35</v>
      </c>
      <c r="AX475" s="13" t="s">
        <v>76</v>
      </c>
      <c r="AY475" s="230" t="s">
        <v>154</v>
      </c>
    </row>
    <row r="476" s="15" customFormat="1">
      <c r="A476" s="15"/>
      <c r="B476" s="241"/>
      <c r="C476" s="242"/>
      <c r="D476" s="221" t="s">
        <v>175</v>
      </c>
      <c r="E476" s="243" t="s">
        <v>19</v>
      </c>
      <c r="F476" s="244" t="s">
        <v>202</v>
      </c>
      <c r="G476" s="242"/>
      <c r="H476" s="245">
        <v>0.47400000000000009</v>
      </c>
      <c r="I476" s="246"/>
      <c r="J476" s="242"/>
      <c r="K476" s="242"/>
      <c r="L476" s="247"/>
      <c r="M476" s="248"/>
      <c r="N476" s="249"/>
      <c r="O476" s="249"/>
      <c r="P476" s="249"/>
      <c r="Q476" s="249"/>
      <c r="R476" s="249"/>
      <c r="S476" s="249"/>
      <c r="T476" s="250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1" t="s">
        <v>175</v>
      </c>
      <c r="AU476" s="251" t="s">
        <v>86</v>
      </c>
      <c r="AV476" s="15" t="s">
        <v>161</v>
      </c>
      <c r="AW476" s="15" t="s">
        <v>35</v>
      </c>
      <c r="AX476" s="15" t="s">
        <v>84</v>
      </c>
      <c r="AY476" s="251" t="s">
        <v>154</v>
      </c>
    </row>
    <row r="477" s="2" customFormat="1">
      <c r="A477" s="40"/>
      <c r="B477" s="41"/>
      <c r="C477" s="206" t="s">
        <v>794</v>
      </c>
      <c r="D477" s="206" t="s">
        <v>156</v>
      </c>
      <c r="E477" s="207" t="s">
        <v>795</v>
      </c>
      <c r="F477" s="208" t="s">
        <v>796</v>
      </c>
      <c r="G477" s="209" t="s">
        <v>159</v>
      </c>
      <c r="H477" s="210">
        <v>3</v>
      </c>
      <c r="I477" s="211"/>
      <c r="J477" s="212">
        <f>ROUND(I477*H477,2)</f>
        <v>0</v>
      </c>
      <c r="K477" s="208" t="s">
        <v>160</v>
      </c>
      <c r="L477" s="46"/>
      <c r="M477" s="213" t="s">
        <v>19</v>
      </c>
      <c r="N477" s="214" t="s">
        <v>47</v>
      </c>
      <c r="O477" s="86"/>
      <c r="P477" s="215">
        <f>O477*H477</f>
        <v>0</v>
      </c>
      <c r="Q477" s="215">
        <v>0.00048000000000000001</v>
      </c>
      <c r="R477" s="215">
        <f>Q477*H477</f>
        <v>0.0014400000000000001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161</v>
      </c>
      <c r="AT477" s="217" t="s">
        <v>156</v>
      </c>
      <c r="AU477" s="217" t="s">
        <v>86</v>
      </c>
      <c r="AY477" s="19" t="s">
        <v>154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84</v>
      </c>
      <c r="BK477" s="218">
        <f>ROUND(I477*H477,2)</f>
        <v>0</v>
      </c>
      <c r="BL477" s="19" t="s">
        <v>161</v>
      </c>
      <c r="BM477" s="217" t="s">
        <v>797</v>
      </c>
    </row>
    <row r="478" s="2" customFormat="1">
      <c r="A478" s="40"/>
      <c r="B478" s="41"/>
      <c r="C478" s="256" t="s">
        <v>798</v>
      </c>
      <c r="D478" s="256" t="s">
        <v>428</v>
      </c>
      <c r="E478" s="257" t="s">
        <v>799</v>
      </c>
      <c r="F478" s="258" t="s">
        <v>800</v>
      </c>
      <c r="G478" s="259" t="s">
        <v>159</v>
      </c>
      <c r="H478" s="260">
        <v>2</v>
      </c>
      <c r="I478" s="261"/>
      <c r="J478" s="262">
        <f>ROUND(I478*H478,2)</f>
        <v>0</v>
      </c>
      <c r="K478" s="258" t="s">
        <v>19</v>
      </c>
      <c r="L478" s="263"/>
      <c r="M478" s="264" t="s">
        <v>19</v>
      </c>
      <c r="N478" s="265" t="s">
        <v>47</v>
      </c>
      <c r="O478" s="86"/>
      <c r="P478" s="215">
        <f>O478*H478</f>
        <v>0</v>
      </c>
      <c r="Q478" s="215">
        <v>0.01521</v>
      </c>
      <c r="R478" s="215">
        <f>Q478*H478</f>
        <v>0.030419999999999999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193</v>
      </c>
      <c r="AT478" s="217" t="s">
        <v>428</v>
      </c>
      <c r="AU478" s="217" t="s">
        <v>86</v>
      </c>
      <c r="AY478" s="19" t="s">
        <v>154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84</v>
      </c>
      <c r="BK478" s="218">
        <f>ROUND(I478*H478,2)</f>
        <v>0</v>
      </c>
      <c r="BL478" s="19" t="s">
        <v>161</v>
      </c>
      <c r="BM478" s="217" t="s">
        <v>801</v>
      </c>
    </row>
    <row r="479" s="2" customFormat="1" ht="14.4" customHeight="1">
      <c r="A479" s="40"/>
      <c r="B479" s="41"/>
      <c r="C479" s="256" t="s">
        <v>802</v>
      </c>
      <c r="D479" s="256" t="s">
        <v>428</v>
      </c>
      <c r="E479" s="257" t="s">
        <v>803</v>
      </c>
      <c r="F479" s="258" t="s">
        <v>804</v>
      </c>
      <c r="G479" s="259" t="s">
        <v>159</v>
      </c>
      <c r="H479" s="260">
        <v>1</v>
      </c>
      <c r="I479" s="261"/>
      <c r="J479" s="262">
        <f>ROUND(I479*H479,2)</f>
        <v>0</v>
      </c>
      <c r="K479" s="258" t="s">
        <v>19</v>
      </c>
      <c r="L479" s="263"/>
      <c r="M479" s="264" t="s">
        <v>19</v>
      </c>
      <c r="N479" s="265" t="s">
        <v>47</v>
      </c>
      <c r="O479" s="86"/>
      <c r="P479" s="215">
        <f>O479*H479</f>
        <v>0</v>
      </c>
      <c r="Q479" s="215">
        <v>0.014890000000000001</v>
      </c>
      <c r="R479" s="215">
        <f>Q479*H479</f>
        <v>0.014890000000000001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193</v>
      </c>
      <c r="AT479" s="217" t="s">
        <v>428</v>
      </c>
      <c r="AU479" s="217" t="s">
        <v>86</v>
      </c>
      <c r="AY479" s="19" t="s">
        <v>154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84</v>
      </c>
      <c r="BK479" s="218">
        <f>ROUND(I479*H479,2)</f>
        <v>0</v>
      </c>
      <c r="BL479" s="19" t="s">
        <v>161</v>
      </c>
      <c r="BM479" s="217" t="s">
        <v>805</v>
      </c>
    </row>
    <row r="480" s="2" customFormat="1">
      <c r="A480" s="40"/>
      <c r="B480" s="41"/>
      <c r="C480" s="206" t="s">
        <v>806</v>
      </c>
      <c r="D480" s="206" t="s">
        <v>156</v>
      </c>
      <c r="E480" s="207" t="s">
        <v>807</v>
      </c>
      <c r="F480" s="208" t="s">
        <v>808</v>
      </c>
      <c r="G480" s="209" t="s">
        <v>159</v>
      </c>
      <c r="H480" s="210">
        <v>1</v>
      </c>
      <c r="I480" s="211"/>
      <c r="J480" s="212">
        <f>ROUND(I480*H480,2)</f>
        <v>0</v>
      </c>
      <c r="K480" s="208" t="s">
        <v>160</v>
      </c>
      <c r="L480" s="46"/>
      <c r="M480" s="213" t="s">
        <v>19</v>
      </c>
      <c r="N480" s="214" t="s">
        <v>47</v>
      </c>
      <c r="O480" s="86"/>
      <c r="P480" s="215">
        <f>O480*H480</f>
        <v>0</v>
      </c>
      <c r="Q480" s="215">
        <v>0.00096000000000000002</v>
      </c>
      <c r="R480" s="215">
        <f>Q480*H480</f>
        <v>0.00096000000000000002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161</v>
      </c>
      <c r="AT480" s="217" t="s">
        <v>156</v>
      </c>
      <c r="AU480" s="217" t="s">
        <v>86</v>
      </c>
      <c r="AY480" s="19" t="s">
        <v>154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84</v>
      </c>
      <c r="BK480" s="218">
        <f>ROUND(I480*H480,2)</f>
        <v>0</v>
      </c>
      <c r="BL480" s="19" t="s">
        <v>161</v>
      </c>
      <c r="BM480" s="217" t="s">
        <v>809</v>
      </c>
    </row>
    <row r="481" s="2" customFormat="1">
      <c r="A481" s="40"/>
      <c r="B481" s="41"/>
      <c r="C481" s="256" t="s">
        <v>810</v>
      </c>
      <c r="D481" s="256" t="s">
        <v>428</v>
      </c>
      <c r="E481" s="257" t="s">
        <v>811</v>
      </c>
      <c r="F481" s="258" t="s">
        <v>812</v>
      </c>
      <c r="G481" s="259" t="s">
        <v>159</v>
      </c>
      <c r="H481" s="260">
        <v>1</v>
      </c>
      <c r="I481" s="261"/>
      <c r="J481" s="262">
        <f>ROUND(I481*H481,2)</f>
        <v>0</v>
      </c>
      <c r="K481" s="258" t="s">
        <v>19</v>
      </c>
      <c r="L481" s="263"/>
      <c r="M481" s="264" t="s">
        <v>19</v>
      </c>
      <c r="N481" s="265" t="s">
        <v>47</v>
      </c>
      <c r="O481" s="86"/>
      <c r="P481" s="215">
        <f>O481*H481</f>
        <v>0</v>
      </c>
      <c r="Q481" s="215">
        <v>0.026700000000000002</v>
      </c>
      <c r="R481" s="215">
        <f>Q481*H481</f>
        <v>0.026700000000000002</v>
      </c>
      <c r="S481" s="215">
        <v>0</v>
      </c>
      <c r="T481" s="21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7" t="s">
        <v>193</v>
      </c>
      <c r="AT481" s="217" t="s">
        <v>428</v>
      </c>
      <c r="AU481" s="217" t="s">
        <v>86</v>
      </c>
      <c r="AY481" s="19" t="s">
        <v>154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9" t="s">
        <v>84</v>
      </c>
      <c r="BK481" s="218">
        <f>ROUND(I481*H481,2)</f>
        <v>0</v>
      </c>
      <c r="BL481" s="19" t="s">
        <v>161</v>
      </c>
      <c r="BM481" s="217" t="s">
        <v>813</v>
      </c>
    </row>
    <row r="482" s="12" customFormat="1" ht="22.8" customHeight="1">
      <c r="A482" s="12"/>
      <c r="B482" s="190"/>
      <c r="C482" s="191"/>
      <c r="D482" s="192" t="s">
        <v>75</v>
      </c>
      <c r="E482" s="204" t="s">
        <v>193</v>
      </c>
      <c r="F482" s="204" t="s">
        <v>814</v>
      </c>
      <c r="G482" s="191"/>
      <c r="H482" s="191"/>
      <c r="I482" s="194"/>
      <c r="J482" s="205">
        <f>BK482</f>
        <v>0</v>
      </c>
      <c r="K482" s="191"/>
      <c r="L482" s="196"/>
      <c r="M482" s="197"/>
      <c r="N482" s="198"/>
      <c r="O482" s="198"/>
      <c r="P482" s="199">
        <f>SUM(P483:P484)</f>
        <v>0</v>
      </c>
      <c r="Q482" s="198"/>
      <c r="R482" s="199">
        <f>SUM(R483:R484)</f>
        <v>0</v>
      </c>
      <c r="S482" s="198"/>
      <c r="T482" s="200">
        <f>SUM(T483:T484)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01" t="s">
        <v>84</v>
      </c>
      <c r="AT482" s="202" t="s">
        <v>75</v>
      </c>
      <c r="AU482" s="202" t="s">
        <v>84</v>
      </c>
      <c r="AY482" s="201" t="s">
        <v>154</v>
      </c>
      <c r="BK482" s="203">
        <f>SUM(BK483:BK484)</f>
        <v>0</v>
      </c>
    </row>
    <row r="483" s="2" customFormat="1" ht="14.4" customHeight="1">
      <c r="A483" s="40"/>
      <c r="B483" s="41"/>
      <c r="C483" s="206" t="s">
        <v>815</v>
      </c>
      <c r="D483" s="206" t="s">
        <v>156</v>
      </c>
      <c r="E483" s="207" t="s">
        <v>816</v>
      </c>
      <c r="F483" s="208" t="s">
        <v>817</v>
      </c>
      <c r="G483" s="209" t="s">
        <v>159</v>
      </c>
      <c r="H483" s="210">
        <v>1</v>
      </c>
      <c r="I483" s="211"/>
      <c r="J483" s="212">
        <f>ROUND(I483*H483,2)</f>
        <v>0</v>
      </c>
      <c r="K483" s="208" t="s">
        <v>160</v>
      </c>
      <c r="L483" s="46"/>
      <c r="M483" s="213" t="s">
        <v>19</v>
      </c>
      <c r="N483" s="214" t="s">
        <v>47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161</v>
      </c>
      <c r="AT483" s="217" t="s">
        <v>156</v>
      </c>
      <c r="AU483" s="217" t="s">
        <v>86</v>
      </c>
      <c r="AY483" s="19" t="s">
        <v>154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84</v>
      </c>
      <c r="BK483" s="218">
        <f>ROUND(I483*H483,2)</f>
        <v>0</v>
      </c>
      <c r="BL483" s="19" t="s">
        <v>161</v>
      </c>
      <c r="BM483" s="217" t="s">
        <v>818</v>
      </c>
    </row>
    <row r="484" s="2" customFormat="1" ht="14.4" customHeight="1">
      <c r="A484" s="40"/>
      <c r="B484" s="41"/>
      <c r="C484" s="256" t="s">
        <v>819</v>
      </c>
      <c r="D484" s="256" t="s">
        <v>428</v>
      </c>
      <c r="E484" s="257" t="s">
        <v>820</v>
      </c>
      <c r="F484" s="258" t="s">
        <v>821</v>
      </c>
      <c r="G484" s="259" t="s">
        <v>159</v>
      </c>
      <c r="H484" s="260">
        <v>1</v>
      </c>
      <c r="I484" s="261"/>
      <c r="J484" s="262">
        <f>ROUND(I484*H484,2)</f>
        <v>0</v>
      </c>
      <c r="K484" s="258" t="s">
        <v>19</v>
      </c>
      <c r="L484" s="263"/>
      <c r="M484" s="264" t="s">
        <v>19</v>
      </c>
      <c r="N484" s="265" t="s">
        <v>47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193</v>
      </c>
      <c r="AT484" s="217" t="s">
        <v>428</v>
      </c>
      <c r="AU484" s="217" t="s">
        <v>86</v>
      </c>
      <c r="AY484" s="19" t="s">
        <v>154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84</v>
      </c>
      <c r="BK484" s="218">
        <f>ROUND(I484*H484,2)</f>
        <v>0</v>
      </c>
      <c r="BL484" s="19" t="s">
        <v>161</v>
      </c>
      <c r="BM484" s="217" t="s">
        <v>822</v>
      </c>
    </row>
    <row r="485" s="12" customFormat="1" ht="22.8" customHeight="1">
      <c r="A485" s="12"/>
      <c r="B485" s="190"/>
      <c r="C485" s="191"/>
      <c r="D485" s="192" t="s">
        <v>75</v>
      </c>
      <c r="E485" s="204" t="s">
        <v>203</v>
      </c>
      <c r="F485" s="204" t="s">
        <v>823</v>
      </c>
      <c r="G485" s="191"/>
      <c r="H485" s="191"/>
      <c r="I485" s="194"/>
      <c r="J485" s="205">
        <f>BK485</f>
        <v>0</v>
      </c>
      <c r="K485" s="191"/>
      <c r="L485" s="196"/>
      <c r="M485" s="197"/>
      <c r="N485" s="198"/>
      <c r="O485" s="198"/>
      <c r="P485" s="199">
        <f>SUM(P486:P533)</f>
        <v>0</v>
      </c>
      <c r="Q485" s="198"/>
      <c r="R485" s="199">
        <f>SUM(R486:R533)</f>
        <v>0.47284090000000001</v>
      </c>
      <c r="S485" s="198"/>
      <c r="T485" s="200">
        <f>SUM(T486:T533)</f>
        <v>14.196369999999998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01" t="s">
        <v>84</v>
      </c>
      <c r="AT485" s="202" t="s">
        <v>75</v>
      </c>
      <c r="AU485" s="202" t="s">
        <v>84</v>
      </c>
      <c r="AY485" s="201" t="s">
        <v>154</v>
      </c>
      <c r="BK485" s="203">
        <f>SUM(BK486:BK533)</f>
        <v>0</v>
      </c>
    </row>
    <row r="486" s="2" customFormat="1">
      <c r="A486" s="40"/>
      <c r="B486" s="41"/>
      <c r="C486" s="206" t="s">
        <v>824</v>
      </c>
      <c r="D486" s="206" t="s">
        <v>156</v>
      </c>
      <c r="E486" s="207" t="s">
        <v>825</v>
      </c>
      <c r="F486" s="208" t="s">
        <v>826</v>
      </c>
      <c r="G486" s="209" t="s">
        <v>169</v>
      </c>
      <c r="H486" s="210">
        <v>416.72199999999998</v>
      </c>
      <c r="I486" s="211"/>
      <c r="J486" s="212">
        <f>ROUND(I486*H486,2)</f>
        <v>0</v>
      </c>
      <c r="K486" s="208" t="s">
        <v>160</v>
      </c>
      <c r="L486" s="46"/>
      <c r="M486" s="213" t="s">
        <v>19</v>
      </c>
      <c r="N486" s="214" t="s">
        <v>47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161</v>
      </c>
      <c r="AT486" s="217" t="s">
        <v>156</v>
      </c>
      <c r="AU486" s="217" t="s">
        <v>86</v>
      </c>
      <c r="AY486" s="19" t="s">
        <v>154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84</v>
      </c>
      <c r="BK486" s="218">
        <f>ROUND(I486*H486,2)</f>
        <v>0</v>
      </c>
      <c r="BL486" s="19" t="s">
        <v>161</v>
      </c>
      <c r="BM486" s="217" t="s">
        <v>827</v>
      </c>
    </row>
    <row r="487" s="13" customFormat="1">
      <c r="A487" s="13"/>
      <c r="B487" s="219"/>
      <c r="C487" s="220"/>
      <c r="D487" s="221" t="s">
        <v>175</v>
      </c>
      <c r="E487" s="222" t="s">
        <v>19</v>
      </c>
      <c r="F487" s="223" t="s">
        <v>828</v>
      </c>
      <c r="G487" s="220"/>
      <c r="H487" s="224">
        <v>416.72199999999998</v>
      </c>
      <c r="I487" s="225"/>
      <c r="J487" s="220"/>
      <c r="K487" s="220"/>
      <c r="L487" s="226"/>
      <c r="M487" s="227"/>
      <c r="N487" s="228"/>
      <c r="O487" s="228"/>
      <c r="P487" s="228"/>
      <c r="Q487" s="228"/>
      <c r="R487" s="228"/>
      <c r="S487" s="228"/>
      <c r="T487" s="22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0" t="s">
        <v>175</v>
      </c>
      <c r="AU487" s="230" t="s">
        <v>86</v>
      </c>
      <c r="AV487" s="13" t="s">
        <v>86</v>
      </c>
      <c r="AW487" s="13" t="s">
        <v>35</v>
      </c>
      <c r="AX487" s="13" t="s">
        <v>84</v>
      </c>
      <c r="AY487" s="230" t="s">
        <v>154</v>
      </c>
    </row>
    <row r="488" s="2" customFormat="1">
      <c r="A488" s="40"/>
      <c r="B488" s="41"/>
      <c r="C488" s="206" t="s">
        <v>829</v>
      </c>
      <c r="D488" s="206" t="s">
        <v>156</v>
      </c>
      <c r="E488" s="207" t="s">
        <v>830</v>
      </c>
      <c r="F488" s="208" t="s">
        <v>831</v>
      </c>
      <c r="G488" s="209" t="s">
        <v>169</v>
      </c>
      <c r="H488" s="210">
        <v>37504.980000000003</v>
      </c>
      <c r="I488" s="211"/>
      <c r="J488" s="212">
        <f>ROUND(I488*H488,2)</f>
        <v>0</v>
      </c>
      <c r="K488" s="208" t="s">
        <v>160</v>
      </c>
      <c r="L488" s="46"/>
      <c r="M488" s="213" t="s">
        <v>19</v>
      </c>
      <c r="N488" s="214" t="s">
        <v>47</v>
      </c>
      <c r="O488" s="86"/>
      <c r="P488" s="215">
        <f>O488*H488</f>
        <v>0</v>
      </c>
      <c r="Q488" s="215">
        <v>0</v>
      </c>
      <c r="R488" s="215">
        <f>Q488*H488</f>
        <v>0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161</v>
      </c>
      <c r="AT488" s="217" t="s">
        <v>156</v>
      </c>
      <c r="AU488" s="217" t="s">
        <v>86</v>
      </c>
      <c r="AY488" s="19" t="s">
        <v>154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84</v>
      </c>
      <c r="BK488" s="218">
        <f>ROUND(I488*H488,2)</f>
        <v>0</v>
      </c>
      <c r="BL488" s="19" t="s">
        <v>161</v>
      </c>
      <c r="BM488" s="217" t="s">
        <v>832</v>
      </c>
    </row>
    <row r="489" s="13" customFormat="1">
      <c r="A489" s="13"/>
      <c r="B489" s="219"/>
      <c r="C489" s="220"/>
      <c r="D489" s="221" t="s">
        <v>175</v>
      </c>
      <c r="E489" s="220"/>
      <c r="F489" s="223" t="s">
        <v>833</v>
      </c>
      <c r="G489" s="220"/>
      <c r="H489" s="224">
        <v>37504.980000000003</v>
      </c>
      <c r="I489" s="225"/>
      <c r="J489" s="220"/>
      <c r="K489" s="220"/>
      <c r="L489" s="226"/>
      <c r="M489" s="227"/>
      <c r="N489" s="228"/>
      <c r="O489" s="228"/>
      <c r="P489" s="228"/>
      <c r="Q489" s="228"/>
      <c r="R489" s="228"/>
      <c r="S489" s="228"/>
      <c r="T489" s="229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0" t="s">
        <v>175</v>
      </c>
      <c r="AU489" s="230" t="s">
        <v>86</v>
      </c>
      <c r="AV489" s="13" t="s">
        <v>86</v>
      </c>
      <c r="AW489" s="13" t="s">
        <v>4</v>
      </c>
      <c r="AX489" s="13" t="s">
        <v>84</v>
      </c>
      <c r="AY489" s="230" t="s">
        <v>154</v>
      </c>
    </row>
    <row r="490" s="2" customFormat="1">
      <c r="A490" s="40"/>
      <c r="B490" s="41"/>
      <c r="C490" s="206" t="s">
        <v>834</v>
      </c>
      <c r="D490" s="206" t="s">
        <v>156</v>
      </c>
      <c r="E490" s="207" t="s">
        <v>835</v>
      </c>
      <c r="F490" s="208" t="s">
        <v>836</v>
      </c>
      <c r="G490" s="209" t="s">
        <v>169</v>
      </c>
      <c r="H490" s="210">
        <v>416.72199999999998</v>
      </c>
      <c r="I490" s="211"/>
      <c r="J490" s="212">
        <f>ROUND(I490*H490,2)</f>
        <v>0</v>
      </c>
      <c r="K490" s="208" t="s">
        <v>160</v>
      </c>
      <c r="L490" s="46"/>
      <c r="M490" s="213" t="s">
        <v>19</v>
      </c>
      <c r="N490" s="214" t="s">
        <v>47</v>
      </c>
      <c r="O490" s="86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161</v>
      </c>
      <c r="AT490" s="217" t="s">
        <v>156</v>
      </c>
      <c r="AU490" s="217" t="s">
        <v>86</v>
      </c>
      <c r="AY490" s="19" t="s">
        <v>154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84</v>
      </c>
      <c r="BK490" s="218">
        <f>ROUND(I490*H490,2)</f>
        <v>0</v>
      </c>
      <c r="BL490" s="19" t="s">
        <v>161</v>
      </c>
      <c r="BM490" s="217" t="s">
        <v>837</v>
      </c>
    </row>
    <row r="491" s="2" customFormat="1">
      <c r="A491" s="40"/>
      <c r="B491" s="41"/>
      <c r="C491" s="206" t="s">
        <v>838</v>
      </c>
      <c r="D491" s="206" t="s">
        <v>156</v>
      </c>
      <c r="E491" s="207" t="s">
        <v>839</v>
      </c>
      <c r="F491" s="208" t="s">
        <v>840</v>
      </c>
      <c r="G491" s="209" t="s">
        <v>169</v>
      </c>
      <c r="H491" s="210">
        <v>329.38</v>
      </c>
      <c r="I491" s="211"/>
      <c r="J491" s="212">
        <f>ROUND(I491*H491,2)</f>
        <v>0</v>
      </c>
      <c r="K491" s="208" t="s">
        <v>160</v>
      </c>
      <c r="L491" s="46"/>
      <c r="M491" s="213" t="s">
        <v>19</v>
      </c>
      <c r="N491" s="214" t="s">
        <v>47</v>
      </c>
      <c r="O491" s="86"/>
      <c r="P491" s="215">
        <f>O491*H491</f>
        <v>0</v>
      </c>
      <c r="Q491" s="215">
        <v>0.00012999999999999999</v>
      </c>
      <c r="R491" s="215">
        <f>Q491*H491</f>
        <v>0.042819399999999994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161</v>
      </c>
      <c r="AT491" s="217" t="s">
        <v>156</v>
      </c>
      <c r="AU491" s="217" t="s">
        <v>86</v>
      </c>
      <c r="AY491" s="19" t="s">
        <v>154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84</v>
      </c>
      <c r="BK491" s="218">
        <f>ROUND(I491*H491,2)</f>
        <v>0</v>
      </c>
      <c r="BL491" s="19" t="s">
        <v>161</v>
      </c>
      <c r="BM491" s="217" t="s">
        <v>841</v>
      </c>
    </row>
    <row r="492" s="2" customFormat="1">
      <c r="A492" s="40"/>
      <c r="B492" s="41"/>
      <c r="C492" s="206" t="s">
        <v>842</v>
      </c>
      <c r="D492" s="206" t="s">
        <v>156</v>
      </c>
      <c r="E492" s="207" t="s">
        <v>843</v>
      </c>
      <c r="F492" s="208" t="s">
        <v>844</v>
      </c>
      <c r="G492" s="209" t="s">
        <v>169</v>
      </c>
      <c r="H492" s="210">
        <v>329.38</v>
      </c>
      <c r="I492" s="211"/>
      <c r="J492" s="212">
        <f>ROUND(I492*H492,2)</f>
        <v>0</v>
      </c>
      <c r="K492" s="208" t="s">
        <v>160</v>
      </c>
      <c r="L492" s="46"/>
      <c r="M492" s="213" t="s">
        <v>19</v>
      </c>
      <c r="N492" s="214" t="s">
        <v>47</v>
      </c>
      <c r="O492" s="86"/>
      <c r="P492" s="215">
        <f>O492*H492</f>
        <v>0</v>
      </c>
      <c r="Q492" s="215">
        <v>4.0000000000000003E-05</v>
      </c>
      <c r="R492" s="215">
        <f>Q492*H492</f>
        <v>0.013175200000000002</v>
      </c>
      <c r="S492" s="215">
        <v>0</v>
      </c>
      <c r="T492" s="21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7" t="s">
        <v>161</v>
      </c>
      <c r="AT492" s="217" t="s">
        <v>156</v>
      </c>
      <c r="AU492" s="217" t="s">
        <v>86</v>
      </c>
      <c r="AY492" s="19" t="s">
        <v>154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9" t="s">
        <v>84</v>
      </c>
      <c r="BK492" s="218">
        <f>ROUND(I492*H492,2)</f>
        <v>0</v>
      </c>
      <c r="BL492" s="19" t="s">
        <v>161</v>
      </c>
      <c r="BM492" s="217" t="s">
        <v>845</v>
      </c>
    </row>
    <row r="493" s="14" customFormat="1">
      <c r="A493" s="14"/>
      <c r="B493" s="231"/>
      <c r="C493" s="232"/>
      <c r="D493" s="221" t="s">
        <v>175</v>
      </c>
      <c r="E493" s="233" t="s">
        <v>19</v>
      </c>
      <c r="F493" s="234" t="s">
        <v>506</v>
      </c>
      <c r="G493" s="232"/>
      <c r="H493" s="233" t="s">
        <v>19</v>
      </c>
      <c r="I493" s="235"/>
      <c r="J493" s="232"/>
      <c r="K493" s="232"/>
      <c r="L493" s="236"/>
      <c r="M493" s="237"/>
      <c r="N493" s="238"/>
      <c r="O493" s="238"/>
      <c r="P493" s="238"/>
      <c r="Q493" s="238"/>
      <c r="R493" s="238"/>
      <c r="S493" s="238"/>
      <c r="T493" s="23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0" t="s">
        <v>175</v>
      </c>
      <c r="AU493" s="240" t="s">
        <v>86</v>
      </c>
      <c r="AV493" s="14" t="s">
        <v>84</v>
      </c>
      <c r="AW493" s="14" t="s">
        <v>35</v>
      </c>
      <c r="AX493" s="14" t="s">
        <v>76</v>
      </c>
      <c r="AY493" s="240" t="s">
        <v>154</v>
      </c>
    </row>
    <row r="494" s="13" customFormat="1">
      <c r="A494" s="13"/>
      <c r="B494" s="219"/>
      <c r="C494" s="220"/>
      <c r="D494" s="221" t="s">
        <v>175</v>
      </c>
      <c r="E494" s="222" t="s">
        <v>19</v>
      </c>
      <c r="F494" s="223" t="s">
        <v>846</v>
      </c>
      <c r="G494" s="220"/>
      <c r="H494" s="224">
        <v>6.1399999999999997</v>
      </c>
      <c r="I494" s="225"/>
      <c r="J494" s="220"/>
      <c r="K494" s="220"/>
      <c r="L494" s="226"/>
      <c r="M494" s="227"/>
      <c r="N494" s="228"/>
      <c r="O494" s="228"/>
      <c r="P494" s="228"/>
      <c r="Q494" s="228"/>
      <c r="R494" s="228"/>
      <c r="S494" s="228"/>
      <c r="T494" s="22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0" t="s">
        <v>175</v>
      </c>
      <c r="AU494" s="230" t="s">
        <v>86</v>
      </c>
      <c r="AV494" s="13" t="s">
        <v>86</v>
      </c>
      <c r="AW494" s="13" t="s">
        <v>35</v>
      </c>
      <c r="AX494" s="13" t="s">
        <v>76</v>
      </c>
      <c r="AY494" s="230" t="s">
        <v>154</v>
      </c>
    </row>
    <row r="495" s="13" customFormat="1">
      <c r="A495" s="13"/>
      <c r="B495" s="219"/>
      <c r="C495" s="220"/>
      <c r="D495" s="221" t="s">
        <v>175</v>
      </c>
      <c r="E495" s="222" t="s">
        <v>19</v>
      </c>
      <c r="F495" s="223" t="s">
        <v>847</v>
      </c>
      <c r="G495" s="220"/>
      <c r="H495" s="224">
        <v>26.620000000000001</v>
      </c>
      <c r="I495" s="225"/>
      <c r="J495" s="220"/>
      <c r="K495" s="220"/>
      <c r="L495" s="226"/>
      <c r="M495" s="227"/>
      <c r="N495" s="228"/>
      <c r="O495" s="228"/>
      <c r="P495" s="228"/>
      <c r="Q495" s="228"/>
      <c r="R495" s="228"/>
      <c r="S495" s="228"/>
      <c r="T495" s="22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0" t="s">
        <v>175</v>
      </c>
      <c r="AU495" s="230" t="s">
        <v>86</v>
      </c>
      <c r="AV495" s="13" t="s">
        <v>86</v>
      </c>
      <c r="AW495" s="13" t="s">
        <v>35</v>
      </c>
      <c r="AX495" s="13" t="s">
        <v>76</v>
      </c>
      <c r="AY495" s="230" t="s">
        <v>154</v>
      </c>
    </row>
    <row r="496" s="13" customFormat="1">
      <c r="A496" s="13"/>
      <c r="B496" s="219"/>
      <c r="C496" s="220"/>
      <c r="D496" s="221" t="s">
        <v>175</v>
      </c>
      <c r="E496" s="222" t="s">
        <v>19</v>
      </c>
      <c r="F496" s="223" t="s">
        <v>848</v>
      </c>
      <c r="G496" s="220"/>
      <c r="H496" s="224">
        <v>5.7300000000000004</v>
      </c>
      <c r="I496" s="225"/>
      <c r="J496" s="220"/>
      <c r="K496" s="220"/>
      <c r="L496" s="226"/>
      <c r="M496" s="227"/>
      <c r="N496" s="228"/>
      <c r="O496" s="228"/>
      <c r="P496" s="228"/>
      <c r="Q496" s="228"/>
      <c r="R496" s="228"/>
      <c r="S496" s="228"/>
      <c r="T496" s="22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0" t="s">
        <v>175</v>
      </c>
      <c r="AU496" s="230" t="s">
        <v>86</v>
      </c>
      <c r="AV496" s="13" t="s">
        <v>86</v>
      </c>
      <c r="AW496" s="13" t="s">
        <v>35</v>
      </c>
      <c r="AX496" s="13" t="s">
        <v>76</v>
      </c>
      <c r="AY496" s="230" t="s">
        <v>154</v>
      </c>
    </row>
    <row r="497" s="16" customFormat="1">
      <c r="A497" s="16"/>
      <c r="B497" s="266"/>
      <c r="C497" s="267"/>
      <c r="D497" s="221" t="s">
        <v>175</v>
      </c>
      <c r="E497" s="268" t="s">
        <v>19</v>
      </c>
      <c r="F497" s="269" t="s">
        <v>849</v>
      </c>
      <c r="G497" s="267"/>
      <c r="H497" s="270">
        <v>38.489999999999995</v>
      </c>
      <c r="I497" s="271"/>
      <c r="J497" s="267"/>
      <c r="K497" s="267"/>
      <c r="L497" s="272"/>
      <c r="M497" s="273"/>
      <c r="N497" s="274"/>
      <c r="O497" s="274"/>
      <c r="P497" s="274"/>
      <c r="Q497" s="274"/>
      <c r="R497" s="274"/>
      <c r="S497" s="274"/>
      <c r="T497" s="275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276" t="s">
        <v>175</v>
      </c>
      <c r="AU497" s="276" t="s">
        <v>86</v>
      </c>
      <c r="AV497" s="16" t="s">
        <v>166</v>
      </c>
      <c r="AW497" s="16" t="s">
        <v>35</v>
      </c>
      <c r="AX497" s="16" t="s">
        <v>76</v>
      </c>
      <c r="AY497" s="276" t="s">
        <v>154</v>
      </c>
    </row>
    <row r="498" s="14" customFormat="1">
      <c r="A498" s="14"/>
      <c r="B498" s="231"/>
      <c r="C498" s="232"/>
      <c r="D498" s="221" t="s">
        <v>175</v>
      </c>
      <c r="E498" s="233" t="s">
        <v>19</v>
      </c>
      <c r="F498" s="234" t="s">
        <v>409</v>
      </c>
      <c r="G498" s="232"/>
      <c r="H498" s="233" t="s">
        <v>19</v>
      </c>
      <c r="I498" s="235"/>
      <c r="J498" s="232"/>
      <c r="K498" s="232"/>
      <c r="L498" s="236"/>
      <c r="M498" s="237"/>
      <c r="N498" s="238"/>
      <c r="O498" s="238"/>
      <c r="P498" s="238"/>
      <c r="Q498" s="238"/>
      <c r="R498" s="238"/>
      <c r="S498" s="238"/>
      <c r="T498" s="239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0" t="s">
        <v>175</v>
      </c>
      <c r="AU498" s="240" t="s">
        <v>86</v>
      </c>
      <c r="AV498" s="14" t="s">
        <v>84</v>
      </c>
      <c r="AW498" s="14" t="s">
        <v>35</v>
      </c>
      <c r="AX498" s="14" t="s">
        <v>76</v>
      </c>
      <c r="AY498" s="240" t="s">
        <v>154</v>
      </c>
    </row>
    <row r="499" s="13" customFormat="1">
      <c r="A499" s="13"/>
      <c r="B499" s="219"/>
      <c r="C499" s="220"/>
      <c r="D499" s="221" t="s">
        <v>175</v>
      </c>
      <c r="E499" s="222" t="s">
        <v>19</v>
      </c>
      <c r="F499" s="223" t="s">
        <v>850</v>
      </c>
      <c r="G499" s="220"/>
      <c r="H499" s="224">
        <v>60.140000000000001</v>
      </c>
      <c r="I499" s="225"/>
      <c r="J499" s="220"/>
      <c r="K499" s="220"/>
      <c r="L499" s="226"/>
      <c r="M499" s="227"/>
      <c r="N499" s="228"/>
      <c r="O499" s="228"/>
      <c r="P499" s="228"/>
      <c r="Q499" s="228"/>
      <c r="R499" s="228"/>
      <c r="S499" s="228"/>
      <c r="T499" s="22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0" t="s">
        <v>175</v>
      </c>
      <c r="AU499" s="230" t="s">
        <v>86</v>
      </c>
      <c r="AV499" s="13" t="s">
        <v>86</v>
      </c>
      <c r="AW499" s="13" t="s">
        <v>35</v>
      </c>
      <c r="AX499" s="13" t="s">
        <v>76</v>
      </c>
      <c r="AY499" s="230" t="s">
        <v>154</v>
      </c>
    </row>
    <row r="500" s="13" customFormat="1">
      <c r="A500" s="13"/>
      <c r="B500" s="219"/>
      <c r="C500" s="220"/>
      <c r="D500" s="221" t="s">
        <v>175</v>
      </c>
      <c r="E500" s="222" t="s">
        <v>19</v>
      </c>
      <c r="F500" s="223" t="s">
        <v>851</v>
      </c>
      <c r="G500" s="220"/>
      <c r="H500" s="224">
        <v>46.600000000000001</v>
      </c>
      <c r="I500" s="225"/>
      <c r="J500" s="220"/>
      <c r="K500" s="220"/>
      <c r="L500" s="226"/>
      <c r="M500" s="227"/>
      <c r="N500" s="228"/>
      <c r="O500" s="228"/>
      <c r="P500" s="228"/>
      <c r="Q500" s="228"/>
      <c r="R500" s="228"/>
      <c r="S500" s="228"/>
      <c r="T500" s="22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0" t="s">
        <v>175</v>
      </c>
      <c r="AU500" s="230" t="s">
        <v>86</v>
      </c>
      <c r="AV500" s="13" t="s">
        <v>86</v>
      </c>
      <c r="AW500" s="13" t="s">
        <v>35</v>
      </c>
      <c r="AX500" s="13" t="s">
        <v>76</v>
      </c>
      <c r="AY500" s="230" t="s">
        <v>154</v>
      </c>
    </row>
    <row r="501" s="13" customFormat="1">
      <c r="A501" s="13"/>
      <c r="B501" s="219"/>
      <c r="C501" s="220"/>
      <c r="D501" s="221" t="s">
        <v>175</v>
      </c>
      <c r="E501" s="222" t="s">
        <v>19</v>
      </c>
      <c r="F501" s="223" t="s">
        <v>852</v>
      </c>
      <c r="G501" s="220"/>
      <c r="H501" s="224">
        <v>15.77</v>
      </c>
      <c r="I501" s="225"/>
      <c r="J501" s="220"/>
      <c r="K501" s="220"/>
      <c r="L501" s="226"/>
      <c r="M501" s="227"/>
      <c r="N501" s="228"/>
      <c r="O501" s="228"/>
      <c r="P501" s="228"/>
      <c r="Q501" s="228"/>
      <c r="R501" s="228"/>
      <c r="S501" s="228"/>
      <c r="T501" s="22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0" t="s">
        <v>175</v>
      </c>
      <c r="AU501" s="230" t="s">
        <v>86</v>
      </c>
      <c r="AV501" s="13" t="s">
        <v>86</v>
      </c>
      <c r="AW501" s="13" t="s">
        <v>35</v>
      </c>
      <c r="AX501" s="13" t="s">
        <v>76</v>
      </c>
      <c r="AY501" s="230" t="s">
        <v>154</v>
      </c>
    </row>
    <row r="502" s="13" customFormat="1">
      <c r="A502" s="13"/>
      <c r="B502" s="219"/>
      <c r="C502" s="220"/>
      <c r="D502" s="221" t="s">
        <v>175</v>
      </c>
      <c r="E502" s="222" t="s">
        <v>19</v>
      </c>
      <c r="F502" s="223" t="s">
        <v>853</v>
      </c>
      <c r="G502" s="220"/>
      <c r="H502" s="224">
        <v>46.840000000000003</v>
      </c>
      <c r="I502" s="225"/>
      <c r="J502" s="220"/>
      <c r="K502" s="220"/>
      <c r="L502" s="226"/>
      <c r="M502" s="227"/>
      <c r="N502" s="228"/>
      <c r="O502" s="228"/>
      <c r="P502" s="228"/>
      <c r="Q502" s="228"/>
      <c r="R502" s="228"/>
      <c r="S502" s="228"/>
      <c r="T502" s="22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0" t="s">
        <v>175</v>
      </c>
      <c r="AU502" s="230" t="s">
        <v>86</v>
      </c>
      <c r="AV502" s="13" t="s">
        <v>86</v>
      </c>
      <c r="AW502" s="13" t="s">
        <v>35</v>
      </c>
      <c r="AX502" s="13" t="s">
        <v>76</v>
      </c>
      <c r="AY502" s="230" t="s">
        <v>154</v>
      </c>
    </row>
    <row r="503" s="16" customFormat="1">
      <c r="A503" s="16"/>
      <c r="B503" s="266"/>
      <c r="C503" s="267"/>
      <c r="D503" s="221" t="s">
        <v>175</v>
      </c>
      <c r="E503" s="268" t="s">
        <v>19</v>
      </c>
      <c r="F503" s="269" t="s">
        <v>849</v>
      </c>
      <c r="G503" s="267"/>
      <c r="H503" s="270">
        <v>169.35000000000002</v>
      </c>
      <c r="I503" s="271"/>
      <c r="J503" s="267"/>
      <c r="K503" s="267"/>
      <c r="L503" s="272"/>
      <c r="M503" s="273"/>
      <c r="N503" s="274"/>
      <c r="O503" s="274"/>
      <c r="P503" s="274"/>
      <c r="Q503" s="274"/>
      <c r="R503" s="274"/>
      <c r="S503" s="274"/>
      <c r="T503" s="275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76" t="s">
        <v>175</v>
      </c>
      <c r="AU503" s="276" t="s">
        <v>86</v>
      </c>
      <c r="AV503" s="16" t="s">
        <v>166</v>
      </c>
      <c r="AW503" s="16" t="s">
        <v>35</v>
      </c>
      <c r="AX503" s="16" t="s">
        <v>76</v>
      </c>
      <c r="AY503" s="276" t="s">
        <v>154</v>
      </c>
    </row>
    <row r="504" s="14" customFormat="1">
      <c r="A504" s="14"/>
      <c r="B504" s="231"/>
      <c r="C504" s="232"/>
      <c r="D504" s="221" t="s">
        <v>175</v>
      </c>
      <c r="E504" s="233" t="s">
        <v>19</v>
      </c>
      <c r="F504" s="234" t="s">
        <v>737</v>
      </c>
      <c r="G504" s="232"/>
      <c r="H504" s="233" t="s">
        <v>19</v>
      </c>
      <c r="I504" s="235"/>
      <c r="J504" s="232"/>
      <c r="K504" s="232"/>
      <c r="L504" s="236"/>
      <c r="M504" s="237"/>
      <c r="N504" s="238"/>
      <c r="O504" s="238"/>
      <c r="P504" s="238"/>
      <c r="Q504" s="238"/>
      <c r="R504" s="238"/>
      <c r="S504" s="238"/>
      <c r="T504" s="23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0" t="s">
        <v>175</v>
      </c>
      <c r="AU504" s="240" t="s">
        <v>86</v>
      </c>
      <c r="AV504" s="14" t="s">
        <v>84</v>
      </c>
      <c r="AW504" s="14" t="s">
        <v>35</v>
      </c>
      <c r="AX504" s="14" t="s">
        <v>76</v>
      </c>
      <c r="AY504" s="240" t="s">
        <v>154</v>
      </c>
    </row>
    <row r="505" s="13" customFormat="1">
      <c r="A505" s="13"/>
      <c r="B505" s="219"/>
      <c r="C505" s="220"/>
      <c r="D505" s="221" t="s">
        <v>175</v>
      </c>
      <c r="E505" s="222" t="s">
        <v>19</v>
      </c>
      <c r="F505" s="223" t="s">
        <v>854</v>
      </c>
      <c r="G505" s="220"/>
      <c r="H505" s="224">
        <v>49.32</v>
      </c>
      <c r="I505" s="225"/>
      <c r="J505" s="220"/>
      <c r="K505" s="220"/>
      <c r="L505" s="226"/>
      <c r="M505" s="227"/>
      <c r="N505" s="228"/>
      <c r="O505" s="228"/>
      <c r="P505" s="228"/>
      <c r="Q505" s="228"/>
      <c r="R505" s="228"/>
      <c r="S505" s="228"/>
      <c r="T505" s="22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0" t="s">
        <v>175</v>
      </c>
      <c r="AU505" s="230" t="s">
        <v>86</v>
      </c>
      <c r="AV505" s="13" t="s">
        <v>86</v>
      </c>
      <c r="AW505" s="13" t="s">
        <v>35</v>
      </c>
      <c r="AX505" s="13" t="s">
        <v>76</v>
      </c>
      <c r="AY505" s="230" t="s">
        <v>154</v>
      </c>
    </row>
    <row r="506" s="13" customFormat="1">
      <c r="A506" s="13"/>
      <c r="B506" s="219"/>
      <c r="C506" s="220"/>
      <c r="D506" s="221" t="s">
        <v>175</v>
      </c>
      <c r="E506" s="222" t="s">
        <v>19</v>
      </c>
      <c r="F506" s="223" t="s">
        <v>855</v>
      </c>
      <c r="G506" s="220"/>
      <c r="H506" s="224">
        <v>21.25</v>
      </c>
      <c r="I506" s="225"/>
      <c r="J506" s="220"/>
      <c r="K506" s="220"/>
      <c r="L506" s="226"/>
      <c r="M506" s="227"/>
      <c r="N506" s="228"/>
      <c r="O506" s="228"/>
      <c r="P506" s="228"/>
      <c r="Q506" s="228"/>
      <c r="R506" s="228"/>
      <c r="S506" s="228"/>
      <c r="T506" s="22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0" t="s">
        <v>175</v>
      </c>
      <c r="AU506" s="230" t="s">
        <v>86</v>
      </c>
      <c r="AV506" s="13" t="s">
        <v>86</v>
      </c>
      <c r="AW506" s="13" t="s">
        <v>35</v>
      </c>
      <c r="AX506" s="13" t="s">
        <v>76</v>
      </c>
      <c r="AY506" s="230" t="s">
        <v>154</v>
      </c>
    </row>
    <row r="507" s="13" customFormat="1">
      <c r="A507" s="13"/>
      <c r="B507" s="219"/>
      <c r="C507" s="220"/>
      <c r="D507" s="221" t="s">
        <v>175</v>
      </c>
      <c r="E507" s="222" t="s">
        <v>19</v>
      </c>
      <c r="F507" s="223" t="s">
        <v>856</v>
      </c>
      <c r="G507" s="220"/>
      <c r="H507" s="224">
        <v>50.969999999999999</v>
      </c>
      <c r="I507" s="225"/>
      <c r="J507" s="220"/>
      <c r="K507" s="220"/>
      <c r="L507" s="226"/>
      <c r="M507" s="227"/>
      <c r="N507" s="228"/>
      <c r="O507" s="228"/>
      <c r="P507" s="228"/>
      <c r="Q507" s="228"/>
      <c r="R507" s="228"/>
      <c r="S507" s="228"/>
      <c r="T507" s="22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0" t="s">
        <v>175</v>
      </c>
      <c r="AU507" s="230" t="s">
        <v>86</v>
      </c>
      <c r="AV507" s="13" t="s">
        <v>86</v>
      </c>
      <c r="AW507" s="13" t="s">
        <v>35</v>
      </c>
      <c r="AX507" s="13" t="s">
        <v>76</v>
      </c>
      <c r="AY507" s="230" t="s">
        <v>154</v>
      </c>
    </row>
    <row r="508" s="16" customFormat="1">
      <c r="A508" s="16"/>
      <c r="B508" s="266"/>
      <c r="C508" s="267"/>
      <c r="D508" s="221" t="s">
        <v>175</v>
      </c>
      <c r="E508" s="268" t="s">
        <v>19</v>
      </c>
      <c r="F508" s="269" t="s">
        <v>849</v>
      </c>
      <c r="G508" s="267"/>
      <c r="H508" s="270">
        <v>121.53999999999999</v>
      </c>
      <c r="I508" s="271"/>
      <c r="J508" s="267"/>
      <c r="K508" s="267"/>
      <c r="L508" s="272"/>
      <c r="M508" s="273"/>
      <c r="N508" s="274"/>
      <c r="O508" s="274"/>
      <c r="P508" s="274"/>
      <c r="Q508" s="274"/>
      <c r="R508" s="274"/>
      <c r="S508" s="274"/>
      <c r="T508" s="275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276" t="s">
        <v>175</v>
      </c>
      <c r="AU508" s="276" t="s">
        <v>86</v>
      </c>
      <c r="AV508" s="16" t="s">
        <v>166</v>
      </c>
      <c r="AW508" s="16" t="s">
        <v>35</v>
      </c>
      <c r="AX508" s="16" t="s">
        <v>76</v>
      </c>
      <c r="AY508" s="276" t="s">
        <v>154</v>
      </c>
    </row>
    <row r="509" s="15" customFormat="1">
      <c r="A509" s="15"/>
      <c r="B509" s="241"/>
      <c r="C509" s="242"/>
      <c r="D509" s="221" t="s">
        <v>175</v>
      </c>
      <c r="E509" s="243" t="s">
        <v>19</v>
      </c>
      <c r="F509" s="244" t="s">
        <v>202</v>
      </c>
      <c r="G509" s="242"/>
      <c r="H509" s="245">
        <v>329.38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51" t="s">
        <v>175</v>
      </c>
      <c r="AU509" s="251" t="s">
        <v>86</v>
      </c>
      <c r="AV509" s="15" t="s">
        <v>161</v>
      </c>
      <c r="AW509" s="15" t="s">
        <v>35</v>
      </c>
      <c r="AX509" s="15" t="s">
        <v>84</v>
      </c>
      <c r="AY509" s="251" t="s">
        <v>154</v>
      </c>
    </row>
    <row r="510" s="2" customFormat="1">
      <c r="A510" s="40"/>
      <c r="B510" s="41"/>
      <c r="C510" s="206" t="s">
        <v>857</v>
      </c>
      <c r="D510" s="206" t="s">
        <v>156</v>
      </c>
      <c r="E510" s="207" t="s">
        <v>858</v>
      </c>
      <c r="F510" s="208" t="s">
        <v>859</v>
      </c>
      <c r="G510" s="209" t="s">
        <v>292</v>
      </c>
      <c r="H510" s="210">
        <v>67.989999999999995</v>
      </c>
      <c r="I510" s="211"/>
      <c r="J510" s="212">
        <f>ROUND(I510*H510,2)</f>
        <v>0</v>
      </c>
      <c r="K510" s="208" t="s">
        <v>160</v>
      </c>
      <c r="L510" s="46"/>
      <c r="M510" s="213" t="s">
        <v>19</v>
      </c>
      <c r="N510" s="214" t="s">
        <v>47</v>
      </c>
      <c r="O510" s="86"/>
      <c r="P510" s="215">
        <f>O510*H510</f>
        <v>0</v>
      </c>
      <c r="Q510" s="215">
        <v>0.0016000000000000001</v>
      </c>
      <c r="R510" s="215">
        <f>Q510*H510</f>
        <v>0.10878399999999999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161</v>
      </c>
      <c r="AT510" s="217" t="s">
        <v>156</v>
      </c>
      <c r="AU510" s="217" t="s">
        <v>86</v>
      </c>
      <c r="AY510" s="19" t="s">
        <v>154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84</v>
      </c>
      <c r="BK510" s="218">
        <f>ROUND(I510*H510,2)</f>
        <v>0</v>
      </c>
      <c r="BL510" s="19" t="s">
        <v>161</v>
      </c>
      <c r="BM510" s="217" t="s">
        <v>860</v>
      </c>
    </row>
    <row r="511" s="13" customFormat="1">
      <c r="A511" s="13"/>
      <c r="B511" s="219"/>
      <c r="C511" s="220"/>
      <c r="D511" s="221" t="s">
        <v>175</v>
      </c>
      <c r="E511" s="222" t="s">
        <v>19</v>
      </c>
      <c r="F511" s="223" t="s">
        <v>861</v>
      </c>
      <c r="G511" s="220"/>
      <c r="H511" s="224">
        <v>67.989999999999995</v>
      </c>
      <c r="I511" s="225"/>
      <c r="J511" s="220"/>
      <c r="K511" s="220"/>
      <c r="L511" s="226"/>
      <c r="M511" s="227"/>
      <c r="N511" s="228"/>
      <c r="O511" s="228"/>
      <c r="P511" s="228"/>
      <c r="Q511" s="228"/>
      <c r="R511" s="228"/>
      <c r="S511" s="228"/>
      <c r="T511" s="22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0" t="s">
        <v>175</v>
      </c>
      <c r="AU511" s="230" t="s">
        <v>86</v>
      </c>
      <c r="AV511" s="13" t="s">
        <v>86</v>
      </c>
      <c r="AW511" s="13" t="s">
        <v>35</v>
      </c>
      <c r="AX511" s="13" t="s">
        <v>84</v>
      </c>
      <c r="AY511" s="230" t="s">
        <v>154</v>
      </c>
    </row>
    <row r="512" s="2" customFormat="1" ht="14.4" customHeight="1">
      <c r="A512" s="40"/>
      <c r="B512" s="41"/>
      <c r="C512" s="206" t="s">
        <v>862</v>
      </c>
      <c r="D512" s="206" t="s">
        <v>156</v>
      </c>
      <c r="E512" s="207" t="s">
        <v>863</v>
      </c>
      <c r="F512" s="208" t="s">
        <v>864</v>
      </c>
      <c r="G512" s="209" t="s">
        <v>159</v>
      </c>
      <c r="H512" s="210">
        <v>5</v>
      </c>
      <c r="I512" s="211"/>
      <c r="J512" s="212">
        <f>ROUND(I512*H512,2)</f>
        <v>0</v>
      </c>
      <c r="K512" s="208" t="s">
        <v>160</v>
      </c>
      <c r="L512" s="46"/>
      <c r="M512" s="213" t="s">
        <v>19</v>
      </c>
      <c r="N512" s="214" t="s">
        <v>47</v>
      </c>
      <c r="O512" s="86"/>
      <c r="P512" s="215">
        <f>O512*H512</f>
        <v>0</v>
      </c>
      <c r="Q512" s="215">
        <v>0.00018000000000000001</v>
      </c>
      <c r="R512" s="215">
        <f>Q512*H512</f>
        <v>0.00090000000000000008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161</v>
      </c>
      <c r="AT512" s="217" t="s">
        <v>156</v>
      </c>
      <c r="AU512" s="217" t="s">
        <v>86</v>
      </c>
      <c r="AY512" s="19" t="s">
        <v>154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84</v>
      </c>
      <c r="BK512" s="218">
        <f>ROUND(I512*H512,2)</f>
        <v>0</v>
      </c>
      <c r="BL512" s="19" t="s">
        <v>161</v>
      </c>
      <c r="BM512" s="217" t="s">
        <v>865</v>
      </c>
    </row>
    <row r="513" s="2" customFormat="1" ht="14.4" customHeight="1">
      <c r="A513" s="40"/>
      <c r="B513" s="41"/>
      <c r="C513" s="256" t="s">
        <v>866</v>
      </c>
      <c r="D513" s="256" t="s">
        <v>428</v>
      </c>
      <c r="E513" s="257" t="s">
        <v>867</v>
      </c>
      <c r="F513" s="258" t="s">
        <v>868</v>
      </c>
      <c r="G513" s="259" t="s">
        <v>159</v>
      </c>
      <c r="H513" s="260">
        <v>3</v>
      </c>
      <c r="I513" s="261"/>
      <c r="J513" s="262">
        <f>ROUND(I513*H513,2)</f>
        <v>0</v>
      </c>
      <c r="K513" s="258" t="s">
        <v>19</v>
      </c>
      <c r="L513" s="263"/>
      <c r="M513" s="264" t="s">
        <v>19</v>
      </c>
      <c r="N513" s="265" t="s">
        <v>47</v>
      </c>
      <c r="O513" s="86"/>
      <c r="P513" s="215">
        <f>O513*H513</f>
        <v>0</v>
      </c>
      <c r="Q513" s="215">
        <v>0.0040000000000000001</v>
      </c>
      <c r="R513" s="215">
        <f>Q513*H513</f>
        <v>0.012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193</v>
      </c>
      <c r="AT513" s="217" t="s">
        <v>428</v>
      </c>
      <c r="AU513" s="217" t="s">
        <v>86</v>
      </c>
      <c r="AY513" s="19" t="s">
        <v>154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84</v>
      </c>
      <c r="BK513" s="218">
        <f>ROUND(I513*H513,2)</f>
        <v>0</v>
      </c>
      <c r="BL513" s="19" t="s">
        <v>161</v>
      </c>
      <c r="BM513" s="217" t="s">
        <v>869</v>
      </c>
    </row>
    <row r="514" s="2" customFormat="1" ht="14.4" customHeight="1">
      <c r="A514" s="40"/>
      <c r="B514" s="41"/>
      <c r="C514" s="256" t="s">
        <v>870</v>
      </c>
      <c r="D514" s="256" t="s">
        <v>428</v>
      </c>
      <c r="E514" s="257" t="s">
        <v>871</v>
      </c>
      <c r="F514" s="258" t="s">
        <v>872</v>
      </c>
      <c r="G514" s="259" t="s">
        <v>159</v>
      </c>
      <c r="H514" s="260">
        <v>2</v>
      </c>
      <c r="I514" s="261"/>
      <c r="J514" s="262">
        <f>ROUND(I514*H514,2)</f>
        <v>0</v>
      </c>
      <c r="K514" s="258" t="s">
        <v>19</v>
      </c>
      <c r="L514" s="263"/>
      <c r="M514" s="264" t="s">
        <v>19</v>
      </c>
      <c r="N514" s="265" t="s">
        <v>47</v>
      </c>
      <c r="O514" s="86"/>
      <c r="P514" s="215">
        <f>O514*H514</f>
        <v>0</v>
      </c>
      <c r="Q514" s="215">
        <v>0.0040000000000000001</v>
      </c>
      <c r="R514" s="215">
        <f>Q514*H514</f>
        <v>0.0080000000000000002</v>
      </c>
      <c r="S514" s="215">
        <v>0</v>
      </c>
      <c r="T514" s="21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7" t="s">
        <v>193</v>
      </c>
      <c r="AT514" s="217" t="s">
        <v>428</v>
      </c>
      <c r="AU514" s="217" t="s">
        <v>86</v>
      </c>
      <c r="AY514" s="19" t="s">
        <v>154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9" t="s">
        <v>84</v>
      </c>
      <c r="BK514" s="218">
        <f>ROUND(I514*H514,2)</f>
        <v>0</v>
      </c>
      <c r="BL514" s="19" t="s">
        <v>161</v>
      </c>
      <c r="BM514" s="217" t="s">
        <v>873</v>
      </c>
    </row>
    <row r="515" s="2" customFormat="1">
      <c r="A515" s="40"/>
      <c r="B515" s="41"/>
      <c r="C515" s="206" t="s">
        <v>874</v>
      </c>
      <c r="D515" s="206" t="s">
        <v>156</v>
      </c>
      <c r="E515" s="207" t="s">
        <v>875</v>
      </c>
      <c r="F515" s="208" t="s">
        <v>876</v>
      </c>
      <c r="G515" s="209" t="s">
        <v>159</v>
      </c>
      <c r="H515" s="210">
        <v>2</v>
      </c>
      <c r="I515" s="211"/>
      <c r="J515" s="212">
        <f>ROUND(I515*H515,2)</f>
        <v>0</v>
      </c>
      <c r="K515" s="208" t="s">
        <v>160</v>
      </c>
      <c r="L515" s="46"/>
      <c r="M515" s="213" t="s">
        <v>19</v>
      </c>
      <c r="N515" s="214" t="s">
        <v>47</v>
      </c>
      <c r="O515" s="86"/>
      <c r="P515" s="215">
        <f>O515*H515</f>
        <v>0</v>
      </c>
      <c r="Q515" s="215">
        <v>1.0000000000000001E-05</v>
      </c>
      <c r="R515" s="215">
        <f>Q515*H515</f>
        <v>2.0000000000000002E-05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161</v>
      </c>
      <c r="AT515" s="217" t="s">
        <v>156</v>
      </c>
      <c r="AU515" s="217" t="s">
        <v>86</v>
      </c>
      <c r="AY515" s="19" t="s">
        <v>154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84</v>
      </c>
      <c r="BK515" s="218">
        <f>ROUND(I515*H515,2)</f>
        <v>0</v>
      </c>
      <c r="BL515" s="19" t="s">
        <v>161</v>
      </c>
      <c r="BM515" s="217" t="s">
        <v>877</v>
      </c>
    </row>
    <row r="516" s="13" customFormat="1">
      <c r="A516" s="13"/>
      <c r="B516" s="219"/>
      <c r="C516" s="220"/>
      <c r="D516" s="221" t="s">
        <v>175</v>
      </c>
      <c r="E516" s="222" t="s">
        <v>19</v>
      </c>
      <c r="F516" s="223" t="s">
        <v>878</v>
      </c>
      <c r="G516" s="220"/>
      <c r="H516" s="224">
        <v>2</v>
      </c>
      <c r="I516" s="225"/>
      <c r="J516" s="220"/>
      <c r="K516" s="220"/>
      <c r="L516" s="226"/>
      <c r="M516" s="227"/>
      <c r="N516" s="228"/>
      <c r="O516" s="228"/>
      <c r="P516" s="228"/>
      <c r="Q516" s="228"/>
      <c r="R516" s="228"/>
      <c r="S516" s="228"/>
      <c r="T516" s="22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0" t="s">
        <v>175</v>
      </c>
      <c r="AU516" s="230" t="s">
        <v>86</v>
      </c>
      <c r="AV516" s="13" t="s">
        <v>86</v>
      </c>
      <c r="AW516" s="13" t="s">
        <v>35</v>
      </c>
      <c r="AX516" s="13" t="s">
        <v>84</v>
      </c>
      <c r="AY516" s="230" t="s">
        <v>154</v>
      </c>
    </row>
    <row r="517" s="2" customFormat="1">
      <c r="A517" s="40"/>
      <c r="B517" s="41"/>
      <c r="C517" s="206" t="s">
        <v>879</v>
      </c>
      <c r="D517" s="206" t="s">
        <v>156</v>
      </c>
      <c r="E517" s="207" t="s">
        <v>880</v>
      </c>
      <c r="F517" s="208" t="s">
        <v>881</v>
      </c>
      <c r="G517" s="209" t="s">
        <v>159</v>
      </c>
      <c r="H517" s="210">
        <v>18</v>
      </c>
      <c r="I517" s="211"/>
      <c r="J517" s="212">
        <f>ROUND(I517*H517,2)</f>
        <v>0</v>
      </c>
      <c r="K517" s="208" t="s">
        <v>160</v>
      </c>
      <c r="L517" s="46"/>
      <c r="M517" s="213" t="s">
        <v>19</v>
      </c>
      <c r="N517" s="214" t="s">
        <v>47</v>
      </c>
      <c r="O517" s="86"/>
      <c r="P517" s="215">
        <f>O517*H517</f>
        <v>0</v>
      </c>
      <c r="Q517" s="215">
        <v>2.0000000000000002E-05</v>
      </c>
      <c r="R517" s="215">
        <f>Q517*H517</f>
        <v>0.00036000000000000002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161</v>
      </c>
      <c r="AT517" s="217" t="s">
        <v>156</v>
      </c>
      <c r="AU517" s="217" t="s">
        <v>86</v>
      </c>
      <c r="AY517" s="19" t="s">
        <v>154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84</v>
      </c>
      <c r="BK517" s="218">
        <f>ROUND(I517*H517,2)</f>
        <v>0</v>
      </c>
      <c r="BL517" s="19" t="s">
        <v>161</v>
      </c>
      <c r="BM517" s="217" t="s">
        <v>882</v>
      </c>
    </row>
    <row r="518" s="13" customFormat="1">
      <c r="A518" s="13"/>
      <c r="B518" s="219"/>
      <c r="C518" s="220"/>
      <c r="D518" s="221" t="s">
        <v>175</v>
      </c>
      <c r="E518" s="222" t="s">
        <v>19</v>
      </c>
      <c r="F518" s="223" t="s">
        <v>883</v>
      </c>
      <c r="G518" s="220"/>
      <c r="H518" s="224">
        <v>18</v>
      </c>
      <c r="I518" s="225"/>
      <c r="J518" s="220"/>
      <c r="K518" s="220"/>
      <c r="L518" s="226"/>
      <c r="M518" s="227"/>
      <c r="N518" s="228"/>
      <c r="O518" s="228"/>
      <c r="P518" s="228"/>
      <c r="Q518" s="228"/>
      <c r="R518" s="228"/>
      <c r="S518" s="228"/>
      <c r="T518" s="22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0" t="s">
        <v>175</v>
      </c>
      <c r="AU518" s="230" t="s">
        <v>86</v>
      </c>
      <c r="AV518" s="13" t="s">
        <v>86</v>
      </c>
      <c r="AW518" s="13" t="s">
        <v>35</v>
      </c>
      <c r="AX518" s="13" t="s">
        <v>84</v>
      </c>
      <c r="AY518" s="230" t="s">
        <v>154</v>
      </c>
    </row>
    <row r="519" s="2" customFormat="1" ht="19.8" customHeight="1">
      <c r="A519" s="40"/>
      <c r="B519" s="41"/>
      <c r="C519" s="206" t="s">
        <v>884</v>
      </c>
      <c r="D519" s="206" t="s">
        <v>156</v>
      </c>
      <c r="E519" s="207" t="s">
        <v>885</v>
      </c>
      <c r="F519" s="208" t="s">
        <v>886</v>
      </c>
      <c r="G519" s="209" t="s">
        <v>159</v>
      </c>
      <c r="H519" s="210">
        <v>2</v>
      </c>
      <c r="I519" s="211"/>
      <c r="J519" s="212">
        <f>ROUND(I519*H519,2)</f>
        <v>0</v>
      </c>
      <c r="K519" s="208" t="s">
        <v>160</v>
      </c>
      <c r="L519" s="46"/>
      <c r="M519" s="213" t="s">
        <v>19</v>
      </c>
      <c r="N519" s="214" t="s">
        <v>47</v>
      </c>
      <c r="O519" s="86"/>
      <c r="P519" s="215">
        <f>O519*H519</f>
        <v>0</v>
      </c>
      <c r="Q519" s="215">
        <v>0.00018000000000000001</v>
      </c>
      <c r="R519" s="215">
        <f>Q519*H519</f>
        <v>0.00036000000000000002</v>
      </c>
      <c r="S519" s="215">
        <v>0</v>
      </c>
      <c r="T519" s="21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161</v>
      </c>
      <c r="AT519" s="217" t="s">
        <v>156</v>
      </c>
      <c r="AU519" s="217" t="s">
        <v>86</v>
      </c>
      <c r="AY519" s="19" t="s">
        <v>154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84</v>
      </c>
      <c r="BK519" s="218">
        <f>ROUND(I519*H519,2)</f>
        <v>0</v>
      </c>
      <c r="BL519" s="19" t="s">
        <v>161</v>
      </c>
      <c r="BM519" s="217" t="s">
        <v>887</v>
      </c>
    </row>
    <row r="520" s="2" customFormat="1" ht="19.8" customHeight="1">
      <c r="A520" s="40"/>
      <c r="B520" s="41"/>
      <c r="C520" s="206" t="s">
        <v>888</v>
      </c>
      <c r="D520" s="206" t="s">
        <v>156</v>
      </c>
      <c r="E520" s="207" t="s">
        <v>889</v>
      </c>
      <c r="F520" s="208" t="s">
        <v>890</v>
      </c>
      <c r="G520" s="209" t="s">
        <v>159</v>
      </c>
      <c r="H520" s="210">
        <v>18</v>
      </c>
      <c r="I520" s="211"/>
      <c r="J520" s="212">
        <f>ROUND(I520*H520,2)</f>
        <v>0</v>
      </c>
      <c r="K520" s="208" t="s">
        <v>160</v>
      </c>
      <c r="L520" s="46"/>
      <c r="M520" s="213" t="s">
        <v>19</v>
      </c>
      <c r="N520" s="214" t="s">
        <v>47</v>
      </c>
      <c r="O520" s="86"/>
      <c r="P520" s="215">
        <f>O520*H520</f>
        <v>0</v>
      </c>
      <c r="Q520" s="215">
        <v>0.00042000000000000002</v>
      </c>
      <c r="R520" s="215">
        <f>Q520*H520</f>
        <v>0.0075600000000000007</v>
      </c>
      <c r="S520" s="215">
        <v>0</v>
      </c>
      <c r="T520" s="21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7" t="s">
        <v>161</v>
      </c>
      <c r="AT520" s="217" t="s">
        <v>156</v>
      </c>
      <c r="AU520" s="217" t="s">
        <v>86</v>
      </c>
      <c r="AY520" s="19" t="s">
        <v>154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9" t="s">
        <v>84</v>
      </c>
      <c r="BK520" s="218">
        <f>ROUND(I520*H520,2)</f>
        <v>0</v>
      </c>
      <c r="BL520" s="19" t="s">
        <v>161</v>
      </c>
      <c r="BM520" s="217" t="s">
        <v>891</v>
      </c>
    </row>
    <row r="521" s="2" customFormat="1" ht="19.8" customHeight="1">
      <c r="A521" s="40"/>
      <c r="B521" s="41"/>
      <c r="C521" s="206" t="s">
        <v>892</v>
      </c>
      <c r="D521" s="206" t="s">
        <v>156</v>
      </c>
      <c r="E521" s="207" t="s">
        <v>893</v>
      </c>
      <c r="F521" s="208" t="s">
        <v>894</v>
      </c>
      <c r="G521" s="209" t="s">
        <v>169</v>
      </c>
      <c r="H521" s="210">
        <v>25.579999999999998</v>
      </c>
      <c r="I521" s="211"/>
      <c r="J521" s="212">
        <f>ROUND(I521*H521,2)</f>
        <v>0</v>
      </c>
      <c r="K521" s="208" t="s">
        <v>160</v>
      </c>
      <c r="L521" s="46"/>
      <c r="M521" s="213" t="s">
        <v>19</v>
      </c>
      <c r="N521" s="214" t="s">
        <v>47</v>
      </c>
      <c r="O521" s="86"/>
      <c r="P521" s="215">
        <f>O521*H521</f>
        <v>0</v>
      </c>
      <c r="Q521" s="215">
        <v>0</v>
      </c>
      <c r="R521" s="215">
        <f>Q521*H521</f>
        <v>0</v>
      </c>
      <c r="S521" s="215">
        <v>0.050999999999999997</v>
      </c>
      <c r="T521" s="216">
        <f>S521*H521</f>
        <v>1.3045799999999999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161</v>
      </c>
      <c r="AT521" s="217" t="s">
        <v>156</v>
      </c>
      <c r="AU521" s="217" t="s">
        <v>86</v>
      </c>
      <c r="AY521" s="19" t="s">
        <v>154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84</v>
      </c>
      <c r="BK521" s="218">
        <f>ROUND(I521*H521,2)</f>
        <v>0</v>
      </c>
      <c r="BL521" s="19" t="s">
        <v>161</v>
      </c>
      <c r="BM521" s="217" t="s">
        <v>895</v>
      </c>
    </row>
    <row r="522" s="13" customFormat="1">
      <c r="A522" s="13"/>
      <c r="B522" s="219"/>
      <c r="C522" s="220"/>
      <c r="D522" s="221" t="s">
        <v>175</v>
      </c>
      <c r="E522" s="222" t="s">
        <v>19</v>
      </c>
      <c r="F522" s="223" t="s">
        <v>896</v>
      </c>
      <c r="G522" s="220"/>
      <c r="H522" s="224">
        <v>25.579999999999998</v>
      </c>
      <c r="I522" s="225"/>
      <c r="J522" s="220"/>
      <c r="K522" s="220"/>
      <c r="L522" s="226"/>
      <c r="M522" s="227"/>
      <c r="N522" s="228"/>
      <c r="O522" s="228"/>
      <c r="P522" s="228"/>
      <c r="Q522" s="228"/>
      <c r="R522" s="228"/>
      <c r="S522" s="228"/>
      <c r="T522" s="22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0" t="s">
        <v>175</v>
      </c>
      <c r="AU522" s="230" t="s">
        <v>86</v>
      </c>
      <c r="AV522" s="13" t="s">
        <v>86</v>
      </c>
      <c r="AW522" s="13" t="s">
        <v>35</v>
      </c>
      <c r="AX522" s="13" t="s">
        <v>84</v>
      </c>
      <c r="AY522" s="230" t="s">
        <v>154</v>
      </c>
    </row>
    <row r="523" s="2" customFormat="1" ht="19.8" customHeight="1">
      <c r="A523" s="40"/>
      <c r="B523" s="41"/>
      <c r="C523" s="206" t="s">
        <v>897</v>
      </c>
      <c r="D523" s="206" t="s">
        <v>156</v>
      </c>
      <c r="E523" s="207" t="s">
        <v>898</v>
      </c>
      <c r="F523" s="208" t="s">
        <v>899</v>
      </c>
      <c r="G523" s="209" t="s">
        <v>169</v>
      </c>
      <c r="H523" s="210">
        <v>3.302</v>
      </c>
      <c r="I523" s="211"/>
      <c r="J523" s="212">
        <f>ROUND(I523*H523,2)</f>
        <v>0</v>
      </c>
      <c r="K523" s="208" t="s">
        <v>160</v>
      </c>
      <c r="L523" s="46"/>
      <c r="M523" s="213" t="s">
        <v>19</v>
      </c>
      <c r="N523" s="214" t="s">
        <v>47</v>
      </c>
      <c r="O523" s="86"/>
      <c r="P523" s="215">
        <f>O523*H523</f>
        <v>0</v>
      </c>
      <c r="Q523" s="215">
        <v>0</v>
      </c>
      <c r="R523" s="215">
        <f>Q523*H523</f>
        <v>0</v>
      </c>
      <c r="S523" s="215">
        <v>0.062</v>
      </c>
      <c r="T523" s="216">
        <f>S523*H523</f>
        <v>0.20472399999999999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7" t="s">
        <v>161</v>
      </c>
      <c r="AT523" s="217" t="s">
        <v>156</v>
      </c>
      <c r="AU523" s="217" t="s">
        <v>86</v>
      </c>
      <c r="AY523" s="19" t="s">
        <v>154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9" t="s">
        <v>84</v>
      </c>
      <c r="BK523" s="218">
        <f>ROUND(I523*H523,2)</f>
        <v>0</v>
      </c>
      <c r="BL523" s="19" t="s">
        <v>161</v>
      </c>
      <c r="BM523" s="217" t="s">
        <v>900</v>
      </c>
    </row>
    <row r="524" s="13" customFormat="1">
      <c r="A524" s="13"/>
      <c r="B524" s="219"/>
      <c r="C524" s="220"/>
      <c r="D524" s="221" t="s">
        <v>175</v>
      </c>
      <c r="E524" s="222" t="s">
        <v>19</v>
      </c>
      <c r="F524" s="223" t="s">
        <v>901</v>
      </c>
      <c r="G524" s="220"/>
      <c r="H524" s="224">
        <v>3.302</v>
      </c>
      <c r="I524" s="225"/>
      <c r="J524" s="220"/>
      <c r="K524" s="220"/>
      <c r="L524" s="226"/>
      <c r="M524" s="227"/>
      <c r="N524" s="228"/>
      <c r="O524" s="228"/>
      <c r="P524" s="228"/>
      <c r="Q524" s="228"/>
      <c r="R524" s="228"/>
      <c r="S524" s="228"/>
      <c r="T524" s="22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0" t="s">
        <v>175</v>
      </c>
      <c r="AU524" s="230" t="s">
        <v>86</v>
      </c>
      <c r="AV524" s="13" t="s">
        <v>86</v>
      </c>
      <c r="AW524" s="13" t="s">
        <v>35</v>
      </c>
      <c r="AX524" s="13" t="s">
        <v>84</v>
      </c>
      <c r="AY524" s="230" t="s">
        <v>154</v>
      </c>
    </row>
    <row r="525" s="2" customFormat="1">
      <c r="A525" s="40"/>
      <c r="B525" s="41"/>
      <c r="C525" s="206" t="s">
        <v>902</v>
      </c>
      <c r="D525" s="206" t="s">
        <v>156</v>
      </c>
      <c r="E525" s="207" t="s">
        <v>903</v>
      </c>
      <c r="F525" s="208" t="s">
        <v>904</v>
      </c>
      <c r="G525" s="209" t="s">
        <v>169</v>
      </c>
      <c r="H525" s="210">
        <v>124.383</v>
      </c>
      <c r="I525" s="211"/>
      <c r="J525" s="212">
        <f>ROUND(I525*H525,2)</f>
        <v>0</v>
      </c>
      <c r="K525" s="208" t="s">
        <v>160</v>
      </c>
      <c r="L525" s="46"/>
      <c r="M525" s="213" t="s">
        <v>19</v>
      </c>
      <c r="N525" s="214" t="s">
        <v>47</v>
      </c>
      <c r="O525" s="86"/>
      <c r="P525" s="215">
        <f>O525*H525</f>
        <v>0</v>
      </c>
      <c r="Q525" s="215">
        <v>0</v>
      </c>
      <c r="R525" s="215">
        <f>Q525*H525</f>
        <v>0</v>
      </c>
      <c r="S525" s="215">
        <v>0.10199999999999999</v>
      </c>
      <c r="T525" s="216">
        <f>S525*H525</f>
        <v>12.687065999999998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161</v>
      </c>
      <c r="AT525" s="217" t="s">
        <v>156</v>
      </c>
      <c r="AU525" s="217" t="s">
        <v>86</v>
      </c>
      <c r="AY525" s="19" t="s">
        <v>154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84</v>
      </c>
      <c r="BK525" s="218">
        <f>ROUND(I525*H525,2)</f>
        <v>0</v>
      </c>
      <c r="BL525" s="19" t="s">
        <v>161</v>
      </c>
      <c r="BM525" s="217" t="s">
        <v>905</v>
      </c>
    </row>
    <row r="526" s="14" customFormat="1">
      <c r="A526" s="14"/>
      <c r="B526" s="231"/>
      <c r="C526" s="232"/>
      <c r="D526" s="221" t="s">
        <v>175</v>
      </c>
      <c r="E526" s="233" t="s">
        <v>19</v>
      </c>
      <c r="F526" s="234" t="s">
        <v>906</v>
      </c>
      <c r="G526" s="232"/>
      <c r="H526" s="233" t="s">
        <v>19</v>
      </c>
      <c r="I526" s="235"/>
      <c r="J526" s="232"/>
      <c r="K526" s="232"/>
      <c r="L526" s="236"/>
      <c r="M526" s="237"/>
      <c r="N526" s="238"/>
      <c r="O526" s="238"/>
      <c r="P526" s="238"/>
      <c r="Q526" s="238"/>
      <c r="R526" s="238"/>
      <c r="S526" s="238"/>
      <c r="T526" s="239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0" t="s">
        <v>175</v>
      </c>
      <c r="AU526" s="240" t="s">
        <v>86</v>
      </c>
      <c r="AV526" s="14" t="s">
        <v>84</v>
      </c>
      <c r="AW526" s="14" t="s">
        <v>35</v>
      </c>
      <c r="AX526" s="14" t="s">
        <v>76</v>
      </c>
      <c r="AY526" s="240" t="s">
        <v>154</v>
      </c>
    </row>
    <row r="527" s="13" customFormat="1">
      <c r="A527" s="13"/>
      <c r="B527" s="219"/>
      <c r="C527" s="220"/>
      <c r="D527" s="221" t="s">
        <v>175</v>
      </c>
      <c r="E527" s="222" t="s">
        <v>19</v>
      </c>
      <c r="F527" s="223" t="s">
        <v>907</v>
      </c>
      <c r="G527" s="220"/>
      <c r="H527" s="224">
        <v>53.087000000000003</v>
      </c>
      <c r="I527" s="225"/>
      <c r="J527" s="220"/>
      <c r="K527" s="220"/>
      <c r="L527" s="226"/>
      <c r="M527" s="227"/>
      <c r="N527" s="228"/>
      <c r="O527" s="228"/>
      <c r="P527" s="228"/>
      <c r="Q527" s="228"/>
      <c r="R527" s="228"/>
      <c r="S527" s="228"/>
      <c r="T527" s="22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0" t="s">
        <v>175</v>
      </c>
      <c r="AU527" s="230" t="s">
        <v>86</v>
      </c>
      <c r="AV527" s="13" t="s">
        <v>86</v>
      </c>
      <c r="AW527" s="13" t="s">
        <v>35</v>
      </c>
      <c r="AX527" s="13" t="s">
        <v>76</v>
      </c>
      <c r="AY527" s="230" t="s">
        <v>154</v>
      </c>
    </row>
    <row r="528" s="13" customFormat="1">
      <c r="A528" s="13"/>
      <c r="B528" s="219"/>
      <c r="C528" s="220"/>
      <c r="D528" s="221" t="s">
        <v>175</v>
      </c>
      <c r="E528" s="222" t="s">
        <v>19</v>
      </c>
      <c r="F528" s="223" t="s">
        <v>908</v>
      </c>
      <c r="G528" s="220"/>
      <c r="H528" s="224">
        <v>71.296000000000006</v>
      </c>
      <c r="I528" s="225"/>
      <c r="J528" s="220"/>
      <c r="K528" s="220"/>
      <c r="L528" s="226"/>
      <c r="M528" s="227"/>
      <c r="N528" s="228"/>
      <c r="O528" s="228"/>
      <c r="P528" s="228"/>
      <c r="Q528" s="228"/>
      <c r="R528" s="228"/>
      <c r="S528" s="228"/>
      <c r="T528" s="22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0" t="s">
        <v>175</v>
      </c>
      <c r="AU528" s="230" t="s">
        <v>86</v>
      </c>
      <c r="AV528" s="13" t="s">
        <v>86</v>
      </c>
      <c r="AW528" s="13" t="s">
        <v>35</v>
      </c>
      <c r="AX528" s="13" t="s">
        <v>76</v>
      </c>
      <c r="AY528" s="230" t="s">
        <v>154</v>
      </c>
    </row>
    <row r="529" s="15" customFormat="1">
      <c r="A529" s="15"/>
      <c r="B529" s="241"/>
      <c r="C529" s="242"/>
      <c r="D529" s="221" t="s">
        <v>175</v>
      </c>
      <c r="E529" s="243" t="s">
        <v>19</v>
      </c>
      <c r="F529" s="244" t="s">
        <v>202</v>
      </c>
      <c r="G529" s="242"/>
      <c r="H529" s="245">
        <v>124.38300000000001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1" t="s">
        <v>175</v>
      </c>
      <c r="AU529" s="251" t="s">
        <v>86</v>
      </c>
      <c r="AV529" s="15" t="s">
        <v>161</v>
      </c>
      <c r="AW529" s="15" t="s">
        <v>35</v>
      </c>
      <c r="AX529" s="15" t="s">
        <v>84</v>
      </c>
      <c r="AY529" s="251" t="s">
        <v>154</v>
      </c>
    </row>
    <row r="530" s="2" customFormat="1" ht="30" customHeight="1">
      <c r="A530" s="40"/>
      <c r="B530" s="41"/>
      <c r="C530" s="206" t="s">
        <v>909</v>
      </c>
      <c r="D530" s="206" t="s">
        <v>156</v>
      </c>
      <c r="E530" s="207" t="s">
        <v>910</v>
      </c>
      <c r="F530" s="208" t="s">
        <v>911</v>
      </c>
      <c r="G530" s="209" t="s">
        <v>169</v>
      </c>
      <c r="H530" s="210">
        <v>118.7</v>
      </c>
      <c r="I530" s="211"/>
      <c r="J530" s="212">
        <f>ROUND(I530*H530,2)</f>
        <v>0</v>
      </c>
      <c r="K530" s="208" t="s">
        <v>160</v>
      </c>
      <c r="L530" s="46"/>
      <c r="M530" s="213" t="s">
        <v>19</v>
      </c>
      <c r="N530" s="214" t="s">
        <v>47</v>
      </c>
      <c r="O530" s="86"/>
      <c r="P530" s="215">
        <f>O530*H530</f>
        <v>0</v>
      </c>
      <c r="Q530" s="215">
        <v>0</v>
      </c>
      <c r="R530" s="215">
        <f>Q530*H530</f>
        <v>0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161</v>
      </c>
      <c r="AT530" s="217" t="s">
        <v>156</v>
      </c>
      <c r="AU530" s="217" t="s">
        <v>86</v>
      </c>
      <c r="AY530" s="19" t="s">
        <v>154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84</v>
      </c>
      <c r="BK530" s="218">
        <f>ROUND(I530*H530,2)</f>
        <v>0</v>
      </c>
      <c r="BL530" s="19" t="s">
        <v>161</v>
      </c>
      <c r="BM530" s="217" t="s">
        <v>912</v>
      </c>
    </row>
    <row r="531" s="2" customFormat="1" ht="19.8" customHeight="1">
      <c r="A531" s="40"/>
      <c r="B531" s="41"/>
      <c r="C531" s="206" t="s">
        <v>913</v>
      </c>
      <c r="D531" s="206" t="s">
        <v>156</v>
      </c>
      <c r="E531" s="207" t="s">
        <v>914</v>
      </c>
      <c r="F531" s="208" t="s">
        <v>915</v>
      </c>
      <c r="G531" s="209" t="s">
        <v>292</v>
      </c>
      <c r="H531" s="210">
        <v>72.810000000000002</v>
      </c>
      <c r="I531" s="211"/>
      <c r="J531" s="212">
        <f>ROUND(I531*H531,2)</f>
        <v>0</v>
      </c>
      <c r="K531" s="208" t="s">
        <v>160</v>
      </c>
      <c r="L531" s="46"/>
      <c r="M531" s="213" t="s">
        <v>19</v>
      </c>
      <c r="N531" s="214" t="s">
        <v>47</v>
      </c>
      <c r="O531" s="86"/>
      <c r="P531" s="215">
        <f>O531*H531</f>
        <v>0</v>
      </c>
      <c r="Q531" s="215">
        <v>0.0038300000000000001</v>
      </c>
      <c r="R531" s="215">
        <f>Q531*H531</f>
        <v>0.27886230000000001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161</v>
      </c>
      <c r="AT531" s="217" t="s">
        <v>156</v>
      </c>
      <c r="AU531" s="217" t="s">
        <v>86</v>
      </c>
      <c r="AY531" s="19" t="s">
        <v>154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84</v>
      </c>
      <c r="BK531" s="218">
        <f>ROUND(I531*H531,2)</f>
        <v>0</v>
      </c>
      <c r="BL531" s="19" t="s">
        <v>161</v>
      </c>
      <c r="BM531" s="217" t="s">
        <v>916</v>
      </c>
    </row>
    <row r="532" s="14" customFormat="1">
      <c r="A532" s="14"/>
      <c r="B532" s="231"/>
      <c r="C532" s="232"/>
      <c r="D532" s="221" t="s">
        <v>175</v>
      </c>
      <c r="E532" s="233" t="s">
        <v>19</v>
      </c>
      <c r="F532" s="234" t="s">
        <v>437</v>
      </c>
      <c r="G532" s="232"/>
      <c r="H532" s="233" t="s">
        <v>19</v>
      </c>
      <c r="I532" s="235"/>
      <c r="J532" s="232"/>
      <c r="K532" s="232"/>
      <c r="L532" s="236"/>
      <c r="M532" s="237"/>
      <c r="N532" s="238"/>
      <c r="O532" s="238"/>
      <c r="P532" s="238"/>
      <c r="Q532" s="238"/>
      <c r="R532" s="238"/>
      <c r="S532" s="238"/>
      <c r="T532" s="239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0" t="s">
        <v>175</v>
      </c>
      <c r="AU532" s="240" t="s">
        <v>86</v>
      </c>
      <c r="AV532" s="14" t="s">
        <v>84</v>
      </c>
      <c r="AW532" s="14" t="s">
        <v>35</v>
      </c>
      <c r="AX532" s="14" t="s">
        <v>76</v>
      </c>
      <c r="AY532" s="240" t="s">
        <v>154</v>
      </c>
    </row>
    <row r="533" s="13" customFormat="1">
      <c r="A533" s="13"/>
      <c r="B533" s="219"/>
      <c r="C533" s="220"/>
      <c r="D533" s="221" t="s">
        <v>175</v>
      </c>
      <c r="E533" s="222" t="s">
        <v>19</v>
      </c>
      <c r="F533" s="223" t="s">
        <v>917</v>
      </c>
      <c r="G533" s="220"/>
      <c r="H533" s="224">
        <v>72.810000000000002</v>
      </c>
      <c r="I533" s="225"/>
      <c r="J533" s="220"/>
      <c r="K533" s="220"/>
      <c r="L533" s="226"/>
      <c r="M533" s="227"/>
      <c r="N533" s="228"/>
      <c r="O533" s="228"/>
      <c r="P533" s="228"/>
      <c r="Q533" s="228"/>
      <c r="R533" s="228"/>
      <c r="S533" s="228"/>
      <c r="T533" s="22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0" t="s">
        <v>175</v>
      </c>
      <c r="AU533" s="230" t="s">
        <v>86</v>
      </c>
      <c r="AV533" s="13" t="s">
        <v>86</v>
      </c>
      <c r="AW533" s="13" t="s">
        <v>35</v>
      </c>
      <c r="AX533" s="13" t="s">
        <v>84</v>
      </c>
      <c r="AY533" s="230" t="s">
        <v>154</v>
      </c>
    </row>
    <row r="534" s="12" customFormat="1" ht="22.8" customHeight="1">
      <c r="A534" s="12"/>
      <c r="B534" s="190"/>
      <c r="C534" s="191"/>
      <c r="D534" s="192" t="s">
        <v>75</v>
      </c>
      <c r="E534" s="204" t="s">
        <v>918</v>
      </c>
      <c r="F534" s="204" t="s">
        <v>919</v>
      </c>
      <c r="G534" s="191"/>
      <c r="H534" s="191"/>
      <c r="I534" s="194"/>
      <c r="J534" s="205">
        <f>BK534</f>
        <v>0</v>
      </c>
      <c r="K534" s="191"/>
      <c r="L534" s="196"/>
      <c r="M534" s="197"/>
      <c r="N534" s="198"/>
      <c r="O534" s="198"/>
      <c r="P534" s="199">
        <f>SUM(P535:P540)</f>
        <v>0</v>
      </c>
      <c r="Q534" s="198"/>
      <c r="R534" s="199">
        <f>SUM(R535:R540)</f>
        <v>0</v>
      </c>
      <c r="S534" s="198"/>
      <c r="T534" s="200">
        <f>SUM(T535:T540)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01" t="s">
        <v>84</v>
      </c>
      <c r="AT534" s="202" t="s">
        <v>75</v>
      </c>
      <c r="AU534" s="202" t="s">
        <v>84</v>
      </c>
      <c r="AY534" s="201" t="s">
        <v>154</v>
      </c>
      <c r="BK534" s="203">
        <f>SUM(BK535:BK540)</f>
        <v>0</v>
      </c>
    </row>
    <row r="535" s="2" customFormat="1" ht="19.8" customHeight="1">
      <c r="A535" s="40"/>
      <c r="B535" s="41"/>
      <c r="C535" s="206" t="s">
        <v>920</v>
      </c>
      <c r="D535" s="206" t="s">
        <v>156</v>
      </c>
      <c r="E535" s="207" t="s">
        <v>921</v>
      </c>
      <c r="F535" s="208" t="s">
        <v>922</v>
      </c>
      <c r="G535" s="209" t="s">
        <v>266</v>
      </c>
      <c r="H535" s="210">
        <v>110.351</v>
      </c>
      <c r="I535" s="211"/>
      <c r="J535" s="212">
        <f>ROUND(I535*H535,2)</f>
        <v>0</v>
      </c>
      <c r="K535" s="208" t="s">
        <v>160</v>
      </c>
      <c r="L535" s="46"/>
      <c r="M535" s="213" t="s">
        <v>19</v>
      </c>
      <c r="N535" s="214" t="s">
        <v>47</v>
      </c>
      <c r="O535" s="86"/>
      <c r="P535" s="215">
        <f>O535*H535</f>
        <v>0</v>
      </c>
      <c r="Q535" s="215">
        <v>0</v>
      </c>
      <c r="R535" s="215">
        <f>Q535*H535</f>
        <v>0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161</v>
      </c>
      <c r="AT535" s="217" t="s">
        <v>156</v>
      </c>
      <c r="AU535" s="217" t="s">
        <v>86</v>
      </c>
      <c r="AY535" s="19" t="s">
        <v>154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84</v>
      </c>
      <c r="BK535" s="218">
        <f>ROUND(I535*H535,2)</f>
        <v>0</v>
      </c>
      <c r="BL535" s="19" t="s">
        <v>161</v>
      </c>
      <c r="BM535" s="217" t="s">
        <v>923</v>
      </c>
    </row>
    <row r="536" s="2" customFormat="1">
      <c r="A536" s="40"/>
      <c r="B536" s="41"/>
      <c r="C536" s="206" t="s">
        <v>924</v>
      </c>
      <c r="D536" s="206" t="s">
        <v>156</v>
      </c>
      <c r="E536" s="207" t="s">
        <v>925</v>
      </c>
      <c r="F536" s="208" t="s">
        <v>926</v>
      </c>
      <c r="G536" s="209" t="s">
        <v>266</v>
      </c>
      <c r="H536" s="210">
        <v>1986.318</v>
      </c>
      <c r="I536" s="211"/>
      <c r="J536" s="212">
        <f>ROUND(I536*H536,2)</f>
        <v>0</v>
      </c>
      <c r="K536" s="208" t="s">
        <v>160</v>
      </c>
      <c r="L536" s="46"/>
      <c r="M536" s="213" t="s">
        <v>19</v>
      </c>
      <c r="N536" s="214" t="s">
        <v>47</v>
      </c>
      <c r="O536" s="86"/>
      <c r="P536" s="215">
        <f>O536*H536</f>
        <v>0</v>
      </c>
      <c r="Q536" s="215">
        <v>0</v>
      </c>
      <c r="R536" s="215">
        <f>Q536*H536</f>
        <v>0</v>
      </c>
      <c r="S536" s="215">
        <v>0</v>
      </c>
      <c r="T536" s="21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7" t="s">
        <v>161</v>
      </c>
      <c r="AT536" s="217" t="s">
        <v>156</v>
      </c>
      <c r="AU536" s="217" t="s">
        <v>86</v>
      </c>
      <c r="AY536" s="19" t="s">
        <v>154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9" t="s">
        <v>84</v>
      </c>
      <c r="BK536" s="218">
        <f>ROUND(I536*H536,2)</f>
        <v>0</v>
      </c>
      <c r="BL536" s="19" t="s">
        <v>161</v>
      </c>
      <c r="BM536" s="217" t="s">
        <v>927</v>
      </c>
    </row>
    <row r="537" s="13" customFormat="1">
      <c r="A537" s="13"/>
      <c r="B537" s="219"/>
      <c r="C537" s="220"/>
      <c r="D537" s="221" t="s">
        <v>175</v>
      </c>
      <c r="E537" s="220"/>
      <c r="F537" s="223" t="s">
        <v>928</v>
      </c>
      <c r="G537" s="220"/>
      <c r="H537" s="224">
        <v>1986.318</v>
      </c>
      <c r="I537" s="225"/>
      <c r="J537" s="220"/>
      <c r="K537" s="220"/>
      <c r="L537" s="226"/>
      <c r="M537" s="227"/>
      <c r="N537" s="228"/>
      <c r="O537" s="228"/>
      <c r="P537" s="228"/>
      <c r="Q537" s="228"/>
      <c r="R537" s="228"/>
      <c r="S537" s="228"/>
      <c r="T537" s="22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0" t="s">
        <v>175</v>
      </c>
      <c r="AU537" s="230" t="s">
        <v>86</v>
      </c>
      <c r="AV537" s="13" t="s">
        <v>86</v>
      </c>
      <c r="AW537" s="13" t="s">
        <v>4</v>
      </c>
      <c r="AX537" s="13" t="s">
        <v>84</v>
      </c>
      <c r="AY537" s="230" t="s">
        <v>154</v>
      </c>
    </row>
    <row r="538" s="2" customFormat="1">
      <c r="A538" s="40"/>
      <c r="B538" s="41"/>
      <c r="C538" s="206" t="s">
        <v>929</v>
      </c>
      <c r="D538" s="206" t="s">
        <v>156</v>
      </c>
      <c r="E538" s="207" t="s">
        <v>930</v>
      </c>
      <c r="F538" s="208" t="s">
        <v>931</v>
      </c>
      <c r="G538" s="209" t="s">
        <v>266</v>
      </c>
      <c r="H538" s="210">
        <v>65.293000000000006</v>
      </c>
      <c r="I538" s="211"/>
      <c r="J538" s="212">
        <f>ROUND(I538*H538,2)</f>
        <v>0</v>
      </c>
      <c r="K538" s="208" t="s">
        <v>160</v>
      </c>
      <c r="L538" s="46"/>
      <c r="M538" s="213" t="s">
        <v>19</v>
      </c>
      <c r="N538" s="214" t="s">
        <v>47</v>
      </c>
      <c r="O538" s="86"/>
      <c r="P538" s="215">
        <f>O538*H538</f>
        <v>0</v>
      </c>
      <c r="Q538" s="215">
        <v>0</v>
      </c>
      <c r="R538" s="215">
        <f>Q538*H538</f>
        <v>0</v>
      </c>
      <c r="S538" s="215">
        <v>0</v>
      </c>
      <c r="T538" s="21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17" t="s">
        <v>161</v>
      </c>
      <c r="AT538" s="217" t="s">
        <v>156</v>
      </c>
      <c r="AU538" s="217" t="s">
        <v>86</v>
      </c>
      <c r="AY538" s="19" t="s">
        <v>154</v>
      </c>
      <c r="BE538" s="218">
        <f>IF(N538="základní",J538,0)</f>
        <v>0</v>
      </c>
      <c r="BF538" s="218">
        <f>IF(N538="snížená",J538,0)</f>
        <v>0</v>
      </c>
      <c r="BG538" s="218">
        <f>IF(N538="zákl. přenesená",J538,0)</f>
        <v>0</v>
      </c>
      <c r="BH538" s="218">
        <f>IF(N538="sníž. přenesená",J538,0)</f>
        <v>0</v>
      </c>
      <c r="BI538" s="218">
        <f>IF(N538="nulová",J538,0)</f>
        <v>0</v>
      </c>
      <c r="BJ538" s="19" t="s">
        <v>84</v>
      </c>
      <c r="BK538" s="218">
        <f>ROUND(I538*H538,2)</f>
        <v>0</v>
      </c>
      <c r="BL538" s="19" t="s">
        <v>161</v>
      </c>
      <c r="BM538" s="217" t="s">
        <v>932</v>
      </c>
    </row>
    <row r="539" s="2" customFormat="1">
      <c r="A539" s="40"/>
      <c r="B539" s="41"/>
      <c r="C539" s="206" t="s">
        <v>933</v>
      </c>
      <c r="D539" s="206" t="s">
        <v>156</v>
      </c>
      <c r="E539" s="207" t="s">
        <v>934</v>
      </c>
      <c r="F539" s="208" t="s">
        <v>935</v>
      </c>
      <c r="G539" s="209" t="s">
        <v>266</v>
      </c>
      <c r="H539" s="210">
        <v>45.058</v>
      </c>
      <c r="I539" s="211"/>
      <c r="J539" s="212">
        <f>ROUND(I539*H539,2)</f>
        <v>0</v>
      </c>
      <c r="K539" s="208" t="s">
        <v>160</v>
      </c>
      <c r="L539" s="46"/>
      <c r="M539" s="213" t="s">
        <v>19</v>
      </c>
      <c r="N539" s="214" t="s">
        <v>47</v>
      </c>
      <c r="O539" s="86"/>
      <c r="P539" s="215">
        <f>O539*H539</f>
        <v>0</v>
      </c>
      <c r="Q539" s="215">
        <v>0</v>
      </c>
      <c r="R539" s="215">
        <f>Q539*H539</f>
        <v>0</v>
      </c>
      <c r="S539" s="215">
        <v>0</v>
      </c>
      <c r="T539" s="216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7" t="s">
        <v>161</v>
      </c>
      <c r="AT539" s="217" t="s">
        <v>156</v>
      </c>
      <c r="AU539" s="217" t="s">
        <v>86</v>
      </c>
      <c r="AY539" s="19" t="s">
        <v>154</v>
      </c>
      <c r="BE539" s="218">
        <f>IF(N539="základní",J539,0)</f>
        <v>0</v>
      </c>
      <c r="BF539" s="218">
        <f>IF(N539="snížená",J539,0)</f>
        <v>0</v>
      </c>
      <c r="BG539" s="218">
        <f>IF(N539="zákl. přenesená",J539,0)</f>
        <v>0</v>
      </c>
      <c r="BH539" s="218">
        <f>IF(N539="sníž. přenesená",J539,0)</f>
        <v>0</v>
      </c>
      <c r="BI539" s="218">
        <f>IF(N539="nulová",J539,0)</f>
        <v>0</v>
      </c>
      <c r="BJ539" s="19" t="s">
        <v>84</v>
      </c>
      <c r="BK539" s="218">
        <f>ROUND(I539*H539,2)</f>
        <v>0</v>
      </c>
      <c r="BL539" s="19" t="s">
        <v>161</v>
      </c>
      <c r="BM539" s="217" t="s">
        <v>936</v>
      </c>
    </row>
    <row r="540" s="13" customFormat="1">
      <c r="A540" s="13"/>
      <c r="B540" s="219"/>
      <c r="C540" s="220"/>
      <c r="D540" s="221" t="s">
        <v>175</v>
      </c>
      <c r="E540" s="222" t="s">
        <v>19</v>
      </c>
      <c r="F540" s="223" t="s">
        <v>937</v>
      </c>
      <c r="G540" s="220"/>
      <c r="H540" s="224">
        <v>45.058</v>
      </c>
      <c r="I540" s="225"/>
      <c r="J540" s="220"/>
      <c r="K540" s="220"/>
      <c r="L540" s="226"/>
      <c r="M540" s="227"/>
      <c r="N540" s="228"/>
      <c r="O540" s="228"/>
      <c r="P540" s="228"/>
      <c r="Q540" s="228"/>
      <c r="R540" s="228"/>
      <c r="S540" s="228"/>
      <c r="T540" s="22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0" t="s">
        <v>175</v>
      </c>
      <c r="AU540" s="230" t="s">
        <v>86</v>
      </c>
      <c r="AV540" s="13" t="s">
        <v>86</v>
      </c>
      <c r="AW540" s="13" t="s">
        <v>35</v>
      </c>
      <c r="AX540" s="13" t="s">
        <v>84</v>
      </c>
      <c r="AY540" s="230" t="s">
        <v>154</v>
      </c>
    </row>
    <row r="541" s="12" customFormat="1" ht="22.8" customHeight="1">
      <c r="A541" s="12"/>
      <c r="B541" s="190"/>
      <c r="C541" s="191"/>
      <c r="D541" s="192" t="s">
        <v>75</v>
      </c>
      <c r="E541" s="204" t="s">
        <v>938</v>
      </c>
      <c r="F541" s="204" t="s">
        <v>939</v>
      </c>
      <c r="G541" s="191"/>
      <c r="H541" s="191"/>
      <c r="I541" s="194"/>
      <c r="J541" s="205">
        <f>BK541</f>
        <v>0</v>
      </c>
      <c r="K541" s="191"/>
      <c r="L541" s="196"/>
      <c r="M541" s="197"/>
      <c r="N541" s="198"/>
      <c r="O541" s="198"/>
      <c r="P541" s="199">
        <f>P542</f>
        <v>0</v>
      </c>
      <c r="Q541" s="198"/>
      <c r="R541" s="199">
        <f>R542</f>
        <v>0</v>
      </c>
      <c r="S541" s="198"/>
      <c r="T541" s="200">
        <f>T542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01" t="s">
        <v>84</v>
      </c>
      <c r="AT541" s="202" t="s">
        <v>75</v>
      </c>
      <c r="AU541" s="202" t="s">
        <v>84</v>
      </c>
      <c r="AY541" s="201" t="s">
        <v>154</v>
      </c>
      <c r="BK541" s="203">
        <f>BK542</f>
        <v>0</v>
      </c>
    </row>
    <row r="542" s="2" customFormat="1">
      <c r="A542" s="40"/>
      <c r="B542" s="41"/>
      <c r="C542" s="206" t="s">
        <v>940</v>
      </c>
      <c r="D542" s="206" t="s">
        <v>156</v>
      </c>
      <c r="E542" s="207" t="s">
        <v>941</v>
      </c>
      <c r="F542" s="208" t="s">
        <v>942</v>
      </c>
      <c r="G542" s="209" t="s">
        <v>266</v>
      </c>
      <c r="H542" s="210">
        <v>575.11699999999996</v>
      </c>
      <c r="I542" s="211"/>
      <c r="J542" s="212">
        <f>ROUND(I542*H542,2)</f>
        <v>0</v>
      </c>
      <c r="K542" s="208" t="s">
        <v>160</v>
      </c>
      <c r="L542" s="46"/>
      <c r="M542" s="213" t="s">
        <v>19</v>
      </c>
      <c r="N542" s="214" t="s">
        <v>47</v>
      </c>
      <c r="O542" s="86"/>
      <c r="P542" s="215">
        <f>O542*H542</f>
        <v>0</v>
      </c>
      <c r="Q542" s="215">
        <v>0</v>
      </c>
      <c r="R542" s="215">
        <f>Q542*H542</f>
        <v>0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161</v>
      </c>
      <c r="AT542" s="217" t="s">
        <v>156</v>
      </c>
      <c r="AU542" s="217" t="s">
        <v>86</v>
      </c>
      <c r="AY542" s="19" t="s">
        <v>154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84</v>
      </c>
      <c r="BK542" s="218">
        <f>ROUND(I542*H542,2)</f>
        <v>0</v>
      </c>
      <c r="BL542" s="19" t="s">
        <v>161</v>
      </c>
      <c r="BM542" s="217" t="s">
        <v>943</v>
      </c>
    </row>
    <row r="543" s="12" customFormat="1" ht="25.92" customHeight="1">
      <c r="A543" s="12"/>
      <c r="B543" s="190"/>
      <c r="C543" s="191"/>
      <c r="D543" s="192" t="s">
        <v>75</v>
      </c>
      <c r="E543" s="193" t="s">
        <v>944</v>
      </c>
      <c r="F543" s="193" t="s">
        <v>945</v>
      </c>
      <c r="G543" s="191"/>
      <c r="H543" s="191"/>
      <c r="I543" s="194"/>
      <c r="J543" s="195">
        <f>BK543</f>
        <v>0</v>
      </c>
      <c r="K543" s="191"/>
      <c r="L543" s="196"/>
      <c r="M543" s="197"/>
      <c r="N543" s="198"/>
      <c r="O543" s="198"/>
      <c r="P543" s="199">
        <f>P544+P566+P580+P607+P617+P631+P697+P724+P772+P811+P854+P864+P885+P890+P912</f>
        <v>0</v>
      </c>
      <c r="Q543" s="198"/>
      <c r="R543" s="199">
        <f>R544+R566+R580+R607+R617+R631+R697+R724+R772+R811+R854+R864+R885+R890+R912</f>
        <v>37.697235260000014</v>
      </c>
      <c r="S543" s="198"/>
      <c r="T543" s="200">
        <f>T544+T566+T580+T607+T617+T631+T697+T724+T772+T811+T854+T864+T885+T890+T912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01" t="s">
        <v>86</v>
      </c>
      <c r="AT543" s="202" t="s">
        <v>75</v>
      </c>
      <c r="AU543" s="202" t="s">
        <v>76</v>
      </c>
      <c r="AY543" s="201" t="s">
        <v>154</v>
      </c>
      <c r="BK543" s="203">
        <f>BK544+BK566+BK580+BK607+BK617+BK631+BK697+BK724+BK772+BK811+BK854+BK864+BK885+BK890+BK912</f>
        <v>0</v>
      </c>
    </row>
    <row r="544" s="12" customFormat="1" ht="22.8" customHeight="1">
      <c r="A544" s="12"/>
      <c r="B544" s="190"/>
      <c r="C544" s="191"/>
      <c r="D544" s="192" t="s">
        <v>75</v>
      </c>
      <c r="E544" s="204" t="s">
        <v>946</v>
      </c>
      <c r="F544" s="204" t="s">
        <v>947</v>
      </c>
      <c r="G544" s="191"/>
      <c r="H544" s="191"/>
      <c r="I544" s="194"/>
      <c r="J544" s="205">
        <f>BK544</f>
        <v>0</v>
      </c>
      <c r="K544" s="191"/>
      <c r="L544" s="196"/>
      <c r="M544" s="197"/>
      <c r="N544" s="198"/>
      <c r="O544" s="198"/>
      <c r="P544" s="199">
        <f>SUM(P545:P565)</f>
        <v>0</v>
      </c>
      <c r="Q544" s="198"/>
      <c r="R544" s="199">
        <f>SUM(R545:R565)</f>
        <v>2.1382094</v>
      </c>
      <c r="S544" s="198"/>
      <c r="T544" s="200">
        <f>SUM(T545:T565)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01" t="s">
        <v>86</v>
      </c>
      <c r="AT544" s="202" t="s">
        <v>75</v>
      </c>
      <c r="AU544" s="202" t="s">
        <v>84</v>
      </c>
      <c r="AY544" s="201" t="s">
        <v>154</v>
      </c>
      <c r="BK544" s="203">
        <f>SUM(BK545:BK565)</f>
        <v>0</v>
      </c>
    </row>
    <row r="545" s="2" customFormat="1" ht="19.8" customHeight="1">
      <c r="A545" s="40"/>
      <c r="B545" s="41"/>
      <c r="C545" s="206" t="s">
        <v>948</v>
      </c>
      <c r="D545" s="206" t="s">
        <v>156</v>
      </c>
      <c r="E545" s="207" t="s">
        <v>949</v>
      </c>
      <c r="F545" s="208" t="s">
        <v>950</v>
      </c>
      <c r="G545" s="209" t="s">
        <v>169</v>
      </c>
      <c r="H545" s="210">
        <v>385.86599999999999</v>
      </c>
      <c r="I545" s="211"/>
      <c r="J545" s="212">
        <f>ROUND(I545*H545,2)</f>
        <v>0</v>
      </c>
      <c r="K545" s="208" t="s">
        <v>160</v>
      </c>
      <c r="L545" s="46"/>
      <c r="M545" s="213" t="s">
        <v>19</v>
      </c>
      <c r="N545" s="214" t="s">
        <v>47</v>
      </c>
      <c r="O545" s="86"/>
      <c r="P545" s="215">
        <f>O545*H545</f>
        <v>0</v>
      </c>
      <c r="Q545" s="215">
        <v>0</v>
      </c>
      <c r="R545" s="215">
        <f>Q545*H545</f>
        <v>0</v>
      </c>
      <c r="S545" s="215">
        <v>0</v>
      </c>
      <c r="T545" s="21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231</v>
      </c>
      <c r="AT545" s="217" t="s">
        <v>156</v>
      </c>
      <c r="AU545" s="217" t="s">
        <v>86</v>
      </c>
      <c r="AY545" s="19" t="s">
        <v>154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84</v>
      </c>
      <c r="BK545" s="218">
        <f>ROUND(I545*H545,2)</f>
        <v>0</v>
      </c>
      <c r="BL545" s="19" t="s">
        <v>231</v>
      </c>
      <c r="BM545" s="217" t="s">
        <v>951</v>
      </c>
    </row>
    <row r="546" s="13" customFormat="1">
      <c r="A546" s="13"/>
      <c r="B546" s="219"/>
      <c r="C546" s="220"/>
      <c r="D546" s="221" t="s">
        <v>175</v>
      </c>
      <c r="E546" s="222" t="s">
        <v>19</v>
      </c>
      <c r="F546" s="223" t="s">
        <v>952</v>
      </c>
      <c r="G546" s="220"/>
      <c r="H546" s="224">
        <v>385.86599999999999</v>
      </c>
      <c r="I546" s="225"/>
      <c r="J546" s="220"/>
      <c r="K546" s="220"/>
      <c r="L546" s="226"/>
      <c r="M546" s="227"/>
      <c r="N546" s="228"/>
      <c r="O546" s="228"/>
      <c r="P546" s="228"/>
      <c r="Q546" s="228"/>
      <c r="R546" s="228"/>
      <c r="S546" s="228"/>
      <c r="T546" s="22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0" t="s">
        <v>175</v>
      </c>
      <c r="AU546" s="230" t="s">
        <v>86</v>
      </c>
      <c r="AV546" s="13" t="s">
        <v>86</v>
      </c>
      <c r="AW546" s="13" t="s">
        <v>35</v>
      </c>
      <c r="AX546" s="13" t="s">
        <v>84</v>
      </c>
      <c r="AY546" s="230" t="s">
        <v>154</v>
      </c>
    </row>
    <row r="547" s="2" customFormat="1" ht="14.4" customHeight="1">
      <c r="A547" s="40"/>
      <c r="B547" s="41"/>
      <c r="C547" s="256" t="s">
        <v>953</v>
      </c>
      <c r="D547" s="256" t="s">
        <v>428</v>
      </c>
      <c r="E547" s="257" t="s">
        <v>954</v>
      </c>
      <c r="F547" s="258" t="s">
        <v>955</v>
      </c>
      <c r="G547" s="259" t="s">
        <v>266</v>
      </c>
      <c r="H547" s="260">
        <v>0.127</v>
      </c>
      <c r="I547" s="261"/>
      <c r="J547" s="262">
        <f>ROUND(I547*H547,2)</f>
        <v>0</v>
      </c>
      <c r="K547" s="258" t="s">
        <v>160</v>
      </c>
      <c r="L547" s="263"/>
      <c r="M547" s="264" t="s">
        <v>19</v>
      </c>
      <c r="N547" s="265" t="s">
        <v>47</v>
      </c>
      <c r="O547" s="86"/>
      <c r="P547" s="215">
        <f>O547*H547</f>
        <v>0</v>
      </c>
      <c r="Q547" s="215">
        <v>1</v>
      </c>
      <c r="R547" s="215">
        <f>Q547*H547</f>
        <v>0.127</v>
      </c>
      <c r="S547" s="215">
        <v>0</v>
      </c>
      <c r="T547" s="21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7" t="s">
        <v>330</v>
      </c>
      <c r="AT547" s="217" t="s">
        <v>428</v>
      </c>
      <c r="AU547" s="217" t="s">
        <v>86</v>
      </c>
      <c r="AY547" s="19" t="s">
        <v>154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9" t="s">
        <v>84</v>
      </c>
      <c r="BK547" s="218">
        <f>ROUND(I547*H547,2)</f>
        <v>0</v>
      </c>
      <c r="BL547" s="19" t="s">
        <v>231</v>
      </c>
      <c r="BM547" s="217" t="s">
        <v>956</v>
      </c>
    </row>
    <row r="548" s="13" customFormat="1">
      <c r="A548" s="13"/>
      <c r="B548" s="219"/>
      <c r="C548" s="220"/>
      <c r="D548" s="221" t="s">
        <v>175</v>
      </c>
      <c r="E548" s="220"/>
      <c r="F548" s="223" t="s">
        <v>957</v>
      </c>
      <c r="G548" s="220"/>
      <c r="H548" s="224">
        <v>0.127</v>
      </c>
      <c r="I548" s="225"/>
      <c r="J548" s="220"/>
      <c r="K548" s="220"/>
      <c r="L548" s="226"/>
      <c r="M548" s="227"/>
      <c r="N548" s="228"/>
      <c r="O548" s="228"/>
      <c r="P548" s="228"/>
      <c r="Q548" s="228"/>
      <c r="R548" s="228"/>
      <c r="S548" s="228"/>
      <c r="T548" s="229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0" t="s">
        <v>175</v>
      </c>
      <c r="AU548" s="230" t="s">
        <v>86</v>
      </c>
      <c r="AV548" s="13" t="s">
        <v>86</v>
      </c>
      <c r="AW548" s="13" t="s">
        <v>4</v>
      </c>
      <c r="AX548" s="13" t="s">
        <v>84</v>
      </c>
      <c r="AY548" s="230" t="s">
        <v>154</v>
      </c>
    </row>
    <row r="549" s="2" customFormat="1" ht="19.8" customHeight="1">
      <c r="A549" s="40"/>
      <c r="B549" s="41"/>
      <c r="C549" s="206" t="s">
        <v>958</v>
      </c>
      <c r="D549" s="206" t="s">
        <v>156</v>
      </c>
      <c r="E549" s="207" t="s">
        <v>959</v>
      </c>
      <c r="F549" s="208" t="s">
        <v>960</v>
      </c>
      <c r="G549" s="209" t="s">
        <v>169</v>
      </c>
      <c r="H549" s="210">
        <v>187.541</v>
      </c>
      <c r="I549" s="211"/>
      <c r="J549" s="212">
        <f>ROUND(I549*H549,2)</f>
        <v>0</v>
      </c>
      <c r="K549" s="208" t="s">
        <v>160</v>
      </c>
      <c r="L549" s="46"/>
      <c r="M549" s="213" t="s">
        <v>19</v>
      </c>
      <c r="N549" s="214" t="s">
        <v>47</v>
      </c>
      <c r="O549" s="86"/>
      <c r="P549" s="215">
        <f>O549*H549</f>
        <v>0</v>
      </c>
      <c r="Q549" s="215">
        <v>0</v>
      </c>
      <c r="R549" s="215">
        <f>Q549*H549</f>
        <v>0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231</v>
      </c>
      <c r="AT549" s="217" t="s">
        <v>156</v>
      </c>
      <c r="AU549" s="217" t="s">
        <v>86</v>
      </c>
      <c r="AY549" s="19" t="s">
        <v>154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84</v>
      </c>
      <c r="BK549" s="218">
        <f>ROUND(I549*H549,2)</f>
        <v>0</v>
      </c>
      <c r="BL549" s="19" t="s">
        <v>231</v>
      </c>
      <c r="BM549" s="217" t="s">
        <v>961</v>
      </c>
    </row>
    <row r="550" s="13" customFormat="1">
      <c r="A550" s="13"/>
      <c r="B550" s="219"/>
      <c r="C550" s="220"/>
      <c r="D550" s="221" t="s">
        <v>175</v>
      </c>
      <c r="E550" s="222" t="s">
        <v>19</v>
      </c>
      <c r="F550" s="223" t="s">
        <v>962</v>
      </c>
      <c r="G550" s="220"/>
      <c r="H550" s="224">
        <v>85.239999999999995</v>
      </c>
      <c r="I550" s="225"/>
      <c r="J550" s="220"/>
      <c r="K550" s="220"/>
      <c r="L550" s="226"/>
      <c r="M550" s="227"/>
      <c r="N550" s="228"/>
      <c r="O550" s="228"/>
      <c r="P550" s="228"/>
      <c r="Q550" s="228"/>
      <c r="R550" s="228"/>
      <c r="S550" s="228"/>
      <c r="T550" s="22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0" t="s">
        <v>175</v>
      </c>
      <c r="AU550" s="230" t="s">
        <v>86</v>
      </c>
      <c r="AV550" s="13" t="s">
        <v>86</v>
      </c>
      <c r="AW550" s="13" t="s">
        <v>35</v>
      </c>
      <c r="AX550" s="13" t="s">
        <v>76</v>
      </c>
      <c r="AY550" s="230" t="s">
        <v>154</v>
      </c>
    </row>
    <row r="551" s="13" customFormat="1">
      <c r="A551" s="13"/>
      <c r="B551" s="219"/>
      <c r="C551" s="220"/>
      <c r="D551" s="221" t="s">
        <v>175</v>
      </c>
      <c r="E551" s="222" t="s">
        <v>19</v>
      </c>
      <c r="F551" s="223" t="s">
        <v>963</v>
      </c>
      <c r="G551" s="220"/>
      <c r="H551" s="224">
        <v>32.969999999999999</v>
      </c>
      <c r="I551" s="225"/>
      <c r="J551" s="220"/>
      <c r="K551" s="220"/>
      <c r="L551" s="226"/>
      <c r="M551" s="227"/>
      <c r="N551" s="228"/>
      <c r="O551" s="228"/>
      <c r="P551" s="228"/>
      <c r="Q551" s="228"/>
      <c r="R551" s="228"/>
      <c r="S551" s="228"/>
      <c r="T551" s="22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0" t="s">
        <v>175</v>
      </c>
      <c r="AU551" s="230" t="s">
        <v>86</v>
      </c>
      <c r="AV551" s="13" t="s">
        <v>86</v>
      </c>
      <c r="AW551" s="13" t="s">
        <v>35</v>
      </c>
      <c r="AX551" s="13" t="s">
        <v>76</v>
      </c>
      <c r="AY551" s="230" t="s">
        <v>154</v>
      </c>
    </row>
    <row r="552" s="13" customFormat="1">
      <c r="A552" s="13"/>
      <c r="B552" s="219"/>
      <c r="C552" s="220"/>
      <c r="D552" s="221" t="s">
        <v>175</v>
      </c>
      <c r="E552" s="222" t="s">
        <v>19</v>
      </c>
      <c r="F552" s="223" t="s">
        <v>964</v>
      </c>
      <c r="G552" s="220"/>
      <c r="H552" s="224">
        <v>46.158000000000001</v>
      </c>
      <c r="I552" s="225"/>
      <c r="J552" s="220"/>
      <c r="K552" s="220"/>
      <c r="L552" s="226"/>
      <c r="M552" s="227"/>
      <c r="N552" s="228"/>
      <c r="O552" s="228"/>
      <c r="P552" s="228"/>
      <c r="Q552" s="228"/>
      <c r="R552" s="228"/>
      <c r="S552" s="228"/>
      <c r="T552" s="22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0" t="s">
        <v>175</v>
      </c>
      <c r="AU552" s="230" t="s">
        <v>86</v>
      </c>
      <c r="AV552" s="13" t="s">
        <v>86</v>
      </c>
      <c r="AW552" s="13" t="s">
        <v>35</v>
      </c>
      <c r="AX552" s="13" t="s">
        <v>76</v>
      </c>
      <c r="AY552" s="230" t="s">
        <v>154</v>
      </c>
    </row>
    <row r="553" s="13" customFormat="1">
      <c r="A553" s="13"/>
      <c r="B553" s="219"/>
      <c r="C553" s="220"/>
      <c r="D553" s="221" t="s">
        <v>175</v>
      </c>
      <c r="E553" s="222" t="s">
        <v>19</v>
      </c>
      <c r="F553" s="223" t="s">
        <v>965</v>
      </c>
      <c r="G553" s="220"/>
      <c r="H553" s="224">
        <v>23.172999999999998</v>
      </c>
      <c r="I553" s="225"/>
      <c r="J553" s="220"/>
      <c r="K553" s="220"/>
      <c r="L553" s="226"/>
      <c r="M553" s="227"/>
      <c r="N553" s="228"/>
      <c r="O553" s="228"/>
      <c r="P553" s="228"/>
      <c r="Q553" s="228"/>
      <c r="R553" s="228"/>
      <c r="S553" s="228"/>
      <c r="T553" s="22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0" t="s">
        <v>175</v>
      </c>
      <c r="AU553" s="230" t="s">
        <v>86</v>
      </c>
      <c r="AV553" s="13" t="s">
        <v>86</v>
      </c>
      <c r="AW553" s="13" t="s">
        <v>35</v>
      </c>
      <c r="AX553" s="13" t="s">
        <v>76</v>
      </c>
      <c r="AY553" s="230" t="s">
        <v>154</v>
      </c>
    </row>
    <row r="554" s="15" customFormat="1">
      <c r="A554" s="15"/>
      <c r="B554" s="241"/>
      <c r="C554" s="242"/>
      <c r="D554" s="221" t="s">
        <v>175</v>
      </c>
      <c r="E554" s="243" t="s">
        <v>19</v>
      </c>
      <c r="F554" s="244" t="s">
        <v>202</v>
      </c>
      <c r="G554" s="242"/>
      <c r="H554" s="245">
        <v>187.541</v>
      </c>
      <c r="I554" s="246"/>
      <c r="J554" s="242"/>
      <c r="K554" s="242"/>
      <c r="L554" s="247"/>
      <c r="M554" s="248"/>
      <c r="N554" s="249"/>
      <c r="O554" s="249"/>
      <c r="P554" s="249"/>
      <c r="Q554" s="249"/>
      <c r="R554" s="249"/>
      <c r="S554" s="249"/>
      <c r="T554" s="250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1" t="s">
        <v>175</v>
      </c>
      <c r="AU554" s="251" t="s">
        <v>86</v>
      </c>
      <c r="AV554" s="15" t="s">
        <v>161</v>
      </c>
      <c r="AW554" s="15" t="s">
        <v>35</v>
      </c>
      <c r="AX554" s="15" t="s">
        <v>84</v>
      </c>
      <c r="AY554" s="251" t="s">
        <v>154</v>
      </c>
    </row>
    <row r="555" s="2" customFormat="1" ht="14.4" customHeight="1">
      <c r="A555" s="40"/>
      <c r="B555" s="41"/>
      <c r="C555" s="256" t="s">
        <v>966</v>
      </c>
      <c r="D555" s="256" t="s">
        <v>428</v>
      </c>
      <c r="E555" s="257" t="s">
        <v>954</v>
      </c>
      <c r="F555" s="258" t="s">
        <v>955</v>
      </c>
      <c r="G555" s="259" t="s">
        <v>266</v>
      </c>
      <c r="H555" s="260">
        <v>0.064000000000000001</v>
      </c>
      <c r="I555" s="261"/>
      <c r="J555" s="262">
        <f>ROUND(I555*H555,2)</f>
        <v>0</v>
      </c>
      <c r="K555" s="258" t="s">
        <v>160</v>
      </c>
      <c r="L555" s="263"/>
      <c r="M555" s="264" t="s">
        <v>19</v>
      </c>
      <c r="N555" s="265" t="s">
        <v>47</v>
      </c>
      <c r="O555" s="86"/>
      <c r="P555" s="215">
        <f>O555*H555</f>
        <v>0</v>
      </c>
      <c r="Q555" s="215">
        <v>1</v>
      </c>
      <c r="R555" s="215">
        <f>Q555*H555</f>
        <v>0.064000000000000001</v>
      </c>
      <c r="S555" s="215">
        <v>0</v>
      </c>
      <c r="T555" s="21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330</v>
      </c>
      <c r="AT555" s="217" t="s">
        <v>428</v>
      </c>
      <c r="AU555" s="217" t="s">
        <v>86</v>
      </c>
      <c r="AY555" s="19" t="s">
        <v>154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84</v>
      </c>
      <c r="BK555" s="218">
        <f>ROUND(I555*H555,2)</f>
        <v>0</v>
      </c>
      <c r="BL555" s="19" t="s">
        <v>231</v>
      </c>
      <c r="BM555" s="217" t="s">
        <v>967</v>
      </c>
    </row>
    <row r="556" s="13" customFormat="1">
      <c r="A556" s="13"/>
      <c r="B556" s="219"/>
      <c r="C556" s="220"/>
      <c r="D556" s="221" t="s">
        <v>175</v>
      </c>
      <c r="E556" s="220"/>
      <c r="F556" s="223" t="s">
        <v>968</v>
      </c>
      <c r="G556" s="220"/>
      <c r="H556" s="224">
        <v>0.064000000000000001</v>
      </c>
      <c r="I556" s="225"/>
      <c r="J556" s="220"/>
      <c r="K556" s="220"/>
      <c r="L556" s="226"/>
      <c r="M556" s="227"/>
      <c r="N556" s="228"/>
      <c r="O556" s="228"/>
      <c r="P556" s="228"/>
      <c r="Q556" s="228"/>
      <c r="R556" s="228"/>
      <c r="S556" s="228"/>
      <c r="T556" s="229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0" t="s">
        <v>175</v>
      </c>
      <c r="AU556" s="230" t="s">
        <v>86</v>
      </c>
      <c r="AV556" s="13" t="s">
        <v>86</v>
      </c>
      <c r="AW556" s="13" t="s">
        <v>4</v>
      </c>
      <c r="AX556" s="13" t="s">
        <v>84</v>
      </c>
      <c r="AY556" s="230" t="s">
        <v>154</v>
      </c>
    </row>
    <row r="557" s="2" customFormat="1" ht="14.4" customHeight="1">
      <c r="A557" s="40"/>
      <c r="B557" s="41"/>
      <c r="C557" s="206" t="s">
        <v>969</v>
      </c>
      <c r="D557" s="206" t="s">
        <v>156</v>
      </c>
      <c r="E557" s="207" t="s">
        <v>970</v>
      </c>
      <c r="F557" s="208" t="s">
        <v>971</v>
      </c>
      <c r="G557" s="209" t="s">
        <v>169</v>
      </c>
      <c r="H557" s="210">
        <v>192.93299999999999</v>
      </c>
      <c r="I557" s="211"/>
      <c r="J557" s="212">
        <f>ROUND(I557*H557,2)</f>
        <v>0</v>
      </c>
      <c r="K557" s="208" t="s">
        <v>160</v>
      </c>
      <c r="L557" s="46"/>
      <c r="M557" s="213" t="s">
        <v>19</v>
      </c>
      <c r="N557" s="214" t="s">
        <v>47</v>
      </c>
      <c r="O557" s="86"/>
      <c r="P557" s="215">
        <f>O557*H557</f>
        <v>0</v>
      </c>
      <c r="Q557" s="215">
        <v>0.00040000000000000002</v>
      </c>
      <c r="R557" s="215">
        <f>Q557*H557</f>
        <v>0.077173199999999997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231</v>
      </c>
      <c r="AT557" s="217" t="s">
        <v>156</v>
      </c>
      <c r="AU557" s="217" t="s">
        <v>86</v>
      </c>
      <c r="AY557" s="19" t="s">
        <v>154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84</v>
      </c>
      <c r="BK557" s="218">
        <f>ROUND(I557*H557,2)</f>
        <v>0</v>
      </c>
      <c r="BL557" s="19" t="s">
        <v>231</v>
      </c>
      <c r="BM557" s="217" t="s">
        <v>972</v>
      </c>
    </row>
    <row r="558" s="13" customFormat="1">
      <c r="A558" s="13"/>
      <c r="B558" s="219"/>
      <c r="C558" s="220"/>
      <c r="D558" s="221" t="s">
        <v>175</v>
      </c>
      <c r="E558" s="222" t="s">
        <v>19</v>
      </c>
      <c r="F558" s="223" t="s">
        <v>973</v>
      </c>
      <c r="G558" s="220"/>
      <c r="H558" s="224">
        <v>192.93299999999999</v>
      </c>
      <c r="I558" s="225"/>
      <c r="J558" s="220"/>
      <c r="K558" s="220"/>
      <c r="L558" s="226"/>
      <c r="M558" s="227"/>
      <c r="N558" s="228"/>
      <c r="O558" s="228"/>
      <c r="P558" s="228"/>
      <c r="Q558" s="228"/>
      <c r="R558" s="228"/>
      <c r="S558" s="228"/>
      <c r="T558" s="22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0" t="s">
        <v>175</v>
      </c>
      <c r="AU558" s="230" t="s">
        <v>86</v>
      </c>
      <c r="AV558" s="13" t="s">
        <v>86</v>
      </c>
      <c r="AW558" s="13" t="s">
        <v>35</v>
      </c>
      <c r="AX558" s="13" t="s">
        <v>84</v>
      </c>
      <c r="AY558" s="230" t="s">
        <v>154</v>
      </c>
    </row>
    <row r="559" s="2" customFormat="1">
      <c r="A559" s="40"/>
      <c r="B559" s="41"/>
      <c r="C559" s="256" t="s">
        <v>974</v>
      </c>
      <c r="D559" s="256" t="s">
        <v>428</v>
      </c>
      <c r="E559" s="257" t="s">
        <v>975</v>
      </c>
      <c r="F559" s="258" t="s">
        <v>976</v>
      </c>
      <c r="G559" s="259" t="s">
        <v>169</v>
      </c>
      <c r="H559" s="260">
        <v>224.863</v>
      </c>
      <c r="I559" s="261"/>
      <c r="J559" s="262">
        <f>ROUND(I559*H559,2)</f>
        <v>0</v>
      </c>
      <c r="K559" s="258" t="s">
        <v>160</v>
      </c>
      <c r="L559" s="263"/>
      <c r="M559" s="264" t="s">
        <v>19</v>
      </c>
      <c r="N559" s="265" t="s">
        <v>47</v>
      </c>
      <c r="O559" s="86"/>
      <c r="P559" s="215">
        <f>O559*H559</f>
        <v>0</v>
      </c>
      <c r="Q559" s="215">
        <v>0.0054000000000000003</v>
      </c>
      <c r="R559" s="215">
        <f>Q559*H559</f>
        <v>1.2142602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330</v>
      </c>
      <c r="AT559" s="217" t="s">
        <v>428</v>
      </c>
      <c r="AU559" s="217" t="s">
        <v>86</v>
      </c>
      <c r="AY559" s="19" t="s">
        <v>154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84</v>
      </c>
      <c r="BK559" s="218">
        <f>ROUND(I559*H559,2)</f>
        <v>0</v>
      </c>
      <c r="BL559" s="19" t="s">
        <v>231</v>
      </c>
      <c r="BM559" s="217" t="s">
        <v>977</v>
      </c>
    </row>
    <row r="560" s="13" customFormat="1">
      <c r="A560" s="13"/>
      <c r="B560" s="219"/>
      <c r="C560" s="220"/>
      <c r="D560" s="221" t="s">
        <v>175</v>
      </c>
      <c r="E560" s="220"/>
      <c r="F560" s="223" t="s">
        <v>978</v>
      </c>
      <c r="G560" s="220"/>
      <c r="H560" s="224">
        <v>224.863</v>
      </c>
      <c r="I560" s="225"/>
      <c r="J560" s="220"/>
      <c r="K560" s="220"/>
      <c r="L560" s="226"/>
      <c r="M560" s="227"/>
      <c r="N560" s="228"/>
      <c r="O560" s="228"/>
      <c r="P560" s="228"/>
      <c r="Q560" s="228"/>
      <c r="R560" s="228"/>
      <c r="S560" s="228"/>
      <c r="T560" s="22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0" t="s">
        <v>175</v>
      </c>
      <c r="AU560" s="230" t="s">
        <v>86</v>
      </c>
      <c r="AV560" s="13" t="s">
        <v>86</v>
      </c>
      <c r="AW560" s="13" t="s">
        <v>4</v>
      </c>
      <c r="AX560" s="13" t="s">
        <v>84</v>
      </c>
      <c r="AY560" s="230" t="s">
        <v>154</v>
      </c>
    </row>
    <row r="561" s="2" customFormat="1" ht="14.4" customHeight="1">
      <c r="A561" s="40"/>
      <c r="B561" s="41"/>
      <c r="C561" s="206" t="s">
        <v>979</v>
      </c>
      <c r="D561" s="206" t="s">
        <v>156</v>
      </c>
      <c r="E561" s="207" t="s">
        <v>980</v>
      </c>
      <c r="F561" s="208" t="s">
        <v>981</v>
      </c>
      <c r="G561" s="209" t="s">
        <v>169</v>
      </c>
      <c r="H561" s="210">
        <v>93.771000000000001</v>
      </c>
      <c r="I561" s="211"/>
      <c r="J561" s="212">
        <f>ROUND(I561*H561,2)</f>
        <v>0</v>
      </c>
      <c r="K561" s="208" t="s">
        <v>160</v>
      </c>
      <c r="L561" s="46"/>
      <c r="M561" s="213" t="s">
        <v>19</v>
      </c>
      <c r="N561" s="214" t="s">
        <v>47</v>
      </c>
      <c r="O561" s="86"/>
      <c r="P561" s="215">
        <f>O561*H561</f>
        <v>0</v>
      </c>
      <c r="Q561" s="215">
        <v>0.00040000000000000002</v>
      </c>
      <c r="R561" s="215">
        <f>Q561*H561</f>
        <v>0.037508400000000004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231</v>
      </c>
      <c r="AT561" s="217" t="s">
        <v>156</v>
      </c>
      <c r="AU561" s="217" t="s">
        <v>86</v>
      </c>
      <c r="AY561" s="19" t="s">
        <v>154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84</v>
      </c>
      <c r="BK561" s="218">
        <f>ROUND(I561*H561,2)</f>
        <v>0</v>
      </c>
      <c r="BL561" s="19" t="s">
        <v>231</v>
      </c>
      <c r="BM561" s="217" t="s">
        <v>982</v>
      </c>
    </row>
    <row r="562" s="13" customFormat="1">
      <c r="A562" s="13"/>
      <c r="B562" s="219"/>
      <c r="C562" s="220"/>
      <c r="D562" s="221" t="s">
        <v>175</v>
      </c>
      <c r="E562" s="222" t="s">
        <v>19</v>
      </c>
      <c r="F562" s="223" t="s">
        <v>983</v>
      </c>
      <c r="G562" s="220"/>
      <c r="H562" s="224">
        <v>93.771000000000001</v>
      </c>
      <c r="I562" s="225"/>
      <c r="J562" s="220"/>
      <c r="K562" s="220"/>
      <c r="L562" s="226"/>
      <c r="M562" s="227"/>
      <c r="N562" s="228"/>
      <c r="O562" s="228"/>
      <c r="P562" s="228"/>
      <c r="Q562" s="228"/>
      <c r="R562" s="228"/>
      <c r="S562" s="228"/>
      <c r="T562" s="22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0" t="s">
        <v>175</v>
      </c>
      <c r="AU562" s="230" t="s">
        <v>86</v>
      </c>
      <c r="AV562" s="13" t="s">
        <v>86</v>
      </c>
      <c r="AW562" s="13" t="s">
        <v>35</v>
      </c>
      <c r="AX562" s="13" t="s">
        <v>84</v>
      </c>
      <c r="AY562" s="230" t="s">
        <v>154</v>
      </c>
    </row>
    <row r="563" s="2" customFormat="1">
      <c r="A563" s="40"/>
      <c r="B563" s="41"/>
      <c r="C563" s="256" t="s">
        <v>984</v>
      </c>
      <c r="D563" s="256" t="s">
        <v>428</v>
      </c>
      <c r="E563" s="257" t="s">
        <v>975</v>
      </c>
      <c r="F563" s="258" t="s">
        <v>976</v>
      </c>
      <c r="G563" s="259" t="s">
        <v>169</v>
      </c>
      <c r="H563" s="260">
        <v>114.494</v>
      </c>
      <c r="I563" s="261"/>
      <c r="J563" s="262">
        <f>ROUND(I563*H563,2)</f>
        <v>0</v>
      </c>
      <c r="K563" s="258" t="s">
        <v>160</v>
      </c>
      <c r="L563" s="263"/>
      <c r="M563" s="264" t="s">
        <v>19</v>
      </c>
      <c r="N563" s="265" t="s">
        <v>47</v>
      </c>
      <c r="O563" s="86"/>
      <c r="P563" s="215">
        <f>O563*H563</f>
        <v>0</v>
      </c>
      <c r="Q563" s="215">
        <v>0.0054000000000000003</v>
      </c>
      <c r="R563" s="215">
        <f>Q563*H563</f>
        <v>0.61826760000000003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330</v>
      </c>
      <c r="AT563" s="217" t="s">
        <v>428</v>
      </c>
      <c r="AU563" s="217" t="s">
        <v>86</v>
      </c>
      <c r="AY563" s="19" t="s">
        <v>154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84</v>
      </c>
      <c r="BK563" s="218">
        <f>ROUND(I563*H563,2)</f>
        <v>0</v>
      </c>
      <c r="BL563" s="19" t="s">
        <v>231</v>
      </c>
      <c r="BM563" s="217" t="s">
        <v>985</v>
      </c>
    </row>
    <row r="564" s="13" customFormat="1">
      <c r="A564" s="13"/>
      <c r="B564" s="219"/>
      <c r="C564" s="220"/>
      <c r="D564" s="221" t="s">
        <v>175</v>
      </c>
      <c r="E564" s="220"/>
      <c r="F564" s="223" t="s">
        <v>986</v>
      </c>
      <c r="G564" s="220"/>
      <c r="H564" s="224">
        <v>114.494</v>
      </c>
      <c r="I564" s="225"/>
      <c r="J564" s="220"/>
      <c r="K564" s="220"/>
      <c r="L564" s="226"/>
      <c r="M564" s="227"/>
      <c r="N564" s="228"/>
      <c r="O564" s="228"/>
      <c r="P564" s="228"/>
      <c r="Q564" s="228"/>
      <c r="R564" s="228"/>
      <c r="S564" s="228"/>
      <c r="T564" s="22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0" t="s">
        <v>175</v>
      </c>
      <c r="AU564" s="230" t="s">
        <v>86</v>
      </c>
      <c r="AV564" s="13" t="s">
        <v>86</v>
      </c>
      <c r="AW564" s="13" t="s">
        <v>4</v>
      </c>
      <c r="AX564" s="13" t="s">
        <v>84</v>
      </c>
      <c r="AY564" s="230" t="s">
        <v>154</v>
      </c>
    </row>
    <row r="565" s="2" customFormat="1">
      <c r="A565" s="40"/>
      <c r="B565" s="41"/>
      <c r="C565" s="206" t="s">
        <v>987</v>
      </c>
      <c r="D565" s="206" t="s">
        <v>156</v>
      </c>
      <c r="E565" s="207" t="s">
        <v>988</v>
      </c>
      <c r="F565" s="208" t="s">
        <v>989</v>
      </c>
      <c r="G565" s="209" t="s">
        <v>990</v>
      </c>
      <c r="H565" s="277"/>
      <c r="I565" s="211"/>
      <c r="J565" s="212">
        <f>ROUND(I565*H565,2)</f>
        <v>0</v>
      </c>
      <c r="K565" s="208" t="s">
        <v>160</v>
      </c>
      <c r="L565" s="46"/>
      <c r="M565" s="213" t="s">
        <v>19</v>
      </c>
      <c r="N565" s="214" t="s">
        <v>47</v>
      </c>
      <c r="O565" s="86"/>
      <c r="P565" s="215">
        <f>O565*H565</f>
        <v>0</v>
      </c>
      <c r="Q565" s="215">
        <v>0</v>
      </c>
      <c r="R565" s="215">
        <f>Q565*H565</f>
        <v>0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231</v>
      </c>
      <c r="AT565" s="217" t="s">
        <v>156</v>
      </c>
      <c r="AU565" s="217" t="s">
        <v>86</v>
      </c>
      <c r="AY565" s="19" t="s">
        <v>154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84</v>
      </c>
      <c r="BK565" s="218">
        <f>ROUND(I565*H565,2)</f>
        <v>0</v>
      </c>
      <c r="BL565" s="19" t="s">
        <v>231</v>
      </c>
      <c r="BM565" s="217" t="s">
        <v>991</v>
      </c>
    </row>
    <row r="566" s="12" customFormat="1" ht="22.8" customHeight="1">
      <c r="A566" s="12"/>
      <c r="B566" s="190"/>
      <c r="C566" s="191"/>
      <c r="D566" s="192" t="s">
        <v>75</v>
      </c>
      <c r="E566" s="204" t="s">
        <v>992</v>
      </c>
      <c r="F566" s="204" t="s">
        <v>993</v>
      </c>
      <c r="G566" s="191"/>
      <c r="H566" s="191"/>
      <c r="I566" s="194"/>
      <c r="J566" s="205">
        <f>BK566</f>
        <v>0</v>
      </c>
      <c r="K566" s="191"/>
      <c r="L566" s="196"/>
      <c r="M566" s="197"/>
      <c r="N566" s="198"/>
      <c r="O566" s="198"/>
      <c r="P566" s="199">
        <f>SUM(P567:P579)</f>
        <v>0</v>
      </c>
      <c r="Q566" s="198"/>
      <c r="R566" s="199">
        <f>SUM(R567:R579)</f>
        <v>0.45524852999999998</v>
      </c>
      <c r="S566" s="198"/>
      <c r="T566" s="200">
        <f>SUM(T567:T579)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01" t="s">
        <v>86</v>
      </c>
      <c r="AT566" s="202" t="s">
        <v>75</v>
      </c>
      <c r="AU566" s="202" t="s">
        <v>84</v>
      </c>
      <c r="AY566" s="201" t="s">
        <v>154</v>
      </c>
      <c r="BK566" s="203">
        <f>SUM(BK567:BK579)</f>
        <v>0</v>
      </c>
    </row>
    <row r="567" s="2" customFormat="1" ht="14.4" customHeight="1">
      <c r="A567" s="40"/>
      <c r="B567" s="41"/>
      <c r="C567" s="206" t="s">
        <v>994</v>
      </c>
      <c r="D567" s="206" t="s">
        <v>156</v>
      </c>
      <c r="E567" s="207" t="s">
        <v>995</v>
      </c>
      <c r="F567" s="208" t="s">
        <v>996</v>
      </c>
      <c r="G567" s="209" t="s">
        <v>169</v>
      </c>
      <c r="H567" s="210">
        <v>211.91399999999999</v>
      </c>
      <c r="I567" s="211"/>
      <c r="J567" s="212">
        <f>ROUND(I567*H567,2)</f>
        <v>0</v>
      </c>
      <c r="K567" s="208" t="s">
        <v>160</v>
      </c>
      <c r="L567" s="46"/>
      <c r="M567" s="213" t="s">
        <v>19</v>
      </c>
      <c r="N567" s="214" t="s">
        <v>47</v>
      </c>
      <c r="O567" s="86"/>
      <c r="P567" s="215">
        <f>O567*H567</f>
        <v>0</v>
      </c>
      <c r="Q567" s="215">
        <v>3.0000000000000001E-05</v>
      </c>
      <c r="R567" s="215">
        <f>Q567*H567</f>
        <v>0.0063574199999999999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231</v>
      </c>
      <c r="AT567" s="217" t="s">
        <v>156</v>
      </c>
      <c r="AU567" s="217" t="s">
        <v>86</v>
      </c>
      <c r="AY567" s="19" t="s">
        <v>154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84</v>
      </c>
      <c r="BK567" s="218">
        <f>ROUND(I567*H567,2)</f>
        <v>0</v>
      </c>
      <c r="BL567" s="19" t="s">
        <v>231</v>
      </c>
      <c r="BM567" s="217" t="s">
        <v>997</v>
      </c>
    </row>
    <row r="568" s="13" customFormat="1">
      <c r="A568" s="13"/>
      <c r="B568" s="219"/>
      <c r="C568" s="220"/>
      <c r="D568" s="221" t="s">
        <v>175</v>
      </c>
      <c r="E568" s="222" t="s">
        <v>19</v>
      </c>
      <c r="F568" s="223" t="s">
        <v>998</v>
      </c>
      <c r="G568" s="220"/>
      <c r="H568" s="224">
        <v>211.91399999999999</v>
      </c>
      <c r="I568" s="225"/>
      <c r="J568" s="220"/>
      <c r="K568" s="220"/>
      <c r="L568" s="226"/>
      <c r="M568" s="227"/>
      <c r="N568" s="228"/>
      <c r="O568" s="228"/>
      <c r="P568" s="228"/>
      <c r="Q568" s="228"/>
      <c r="R568" s="228"/>
      <c r="S568" s="228"/>
      <c r="T568" s="22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0" t="s">
        <v>175</v>
      </c>
      <c r="AU568" s="230" t="s">
        <v>86</v>
      </c>
      <c r="AV568" s="13" t="s">
        <v>86</v>
      </c>
      <c r="AW568" s="13" t="s">
        <v>35</v>
      </c>
      <c r="AX568" s="13" t="s">
        <v>84</v>
      </c>
      <c r="AY568" s="230" t="s">
        <v>154</v>
      </c>
    </row>
    <row r="569" s="2" customFormat="1" ht="14.4" customHeight="1">
      <c r="A569" s="40"/>
      <c r="B569" s="41"/>
      <c r="C569" s="256" t="s">
        <v>999</v>
      </c>
      <c r="D569" s="256" t="s">
        <v>428</v>
      </c>
      <c r="E569" s="257" t="s">
        <v>1000</v>
      </c>
      <c r="F569" s="258" t="s">
        <v>1001</v>
      </c>
      <c r="G569" s="259" t="s">
        <v>169</v>
      </c>
      <c r="H569" s="260">
        <v>246.98599999999999</v>
      </c>
      <c r="I569" s="261"/>
      <c r="J569" s="262">
        <f>ROUND(I569*H569,2)</f>
        <v>0</v>
      </c>
      <c r="K569" s="258" t="s">
        <v>160</v>
      </c>
      <c r="L569" s="263"/>
      <c r="M569" s="264" t="s">
        <v>19</v>
      </c>
      <c r="N569" s="265" t="s">
        <v>47</v>
      </c>
      <c r="O569" s="86"/>
      <c r="P569" s="215">
        <f>O569*H569</f>
        <v>0</v>
      </c>
      <c r="Q569" s="215">
        <v>0.0015200000000000001</v>
      </c>
      <c r="R569" s="215">
        <f>Q569*H569</f>
        <v>0.37541871999999998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330</v>
      </c>
      <c r="AT569" s="217" t="s">
        <v>428</v>
      </c>
      <c r="AU569" s="217" t="s">
        <v>86</v>
      </c>
      <c r="AY569" s="19" t="s">
        <v>154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84</v>
      </c>
      <c r="BK569" s="218">
        <f>ROUND(I569*H569,2)</f>
        <v>0</v>
      </c>
      <c r="BL569" s="19" t="s">
        <v>231</v>
      </c>
      <c r="BM569" s="217" t="s">
        <v>1002</v>
      </c>
    </row>
    <row r="570" s="13" customFormat="1">
      <c r="A570" s="13"/>
      <c r="B570" s="219"/>
      <c r="C570" s="220"/>
      <c r="D570" s="221" t="s">
        <v>175</v>
      </c>
      <c r="E570" s="220"/>
      <c r="F570" s="223" t="s">
        <v>1003</v>
      </c>
      <c r="G570" s="220"/>
      <c r="H570" s="224">
        <v>246.98599999999999</v>
      </c>
      <c r="I570" s="225"/>
      <c r="J570" s="220"/>
      <c r="K570" s="220"/>
      <c r="L570" s="226"/>
      <c r="M570" s="227"/>
      <c r="N570" s="228"/>
      <c r="O570" s="228"/>
      <c r="P570" s="228"/>
      <c r="Q570" s="228"/>
      <c r="R570" s="228"/>
      <c r="S570" s="228"/>
      <c r="T570" s="22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0" t="s">
        <v>175</v>
      </c>
      <c r="AU570" s="230" t="s">
        <v>86</v>
      </c>
      <c r="AV570" s="13" t="s">
        <v>86</v>
      </c>
      <c r="AW570" s="13" t="s">
        <v>4</v>
      </c>
      <c r="AX570" s="13" t="s">
        <v>84</v>
      </c>
      <c r="AY570" s="230" t="s">
        <v>154</v>
      </c>
    </row>
    <row r="571" s="2" customFormat="1" ht="30" customHeight="1">
      <c r="A571" s="40"/>
      <c r="B571" s="41"/>
      <c r="C571" s="206" t="s">
        <v>1004</v>
      </c>
      <c r="D571" s="206" t="s">
        <v>156</v>
      </c>
      <c r="E571" s="207" t="s">
        <v>1005</v>
      </c>
      <c r="F571" s="208" t="s">
        <v>1006</v>
      </c>
      <c r="G571" s="209" t="s">
        <v>159</v>
      </c>
      <c r="H571" s="210">
        <v>1163.4659999999999</v>
      </c>
      <c r="I571" s="211"/>
      <c r="J571" s="212">
        <f>ROUND(I571*H571,2)</f>
        <v>0</v>
      </c>
      <c r="K571" s="208" t="s">
        <v>160</v>
      </c>
      <c r="L571" s="46"/>
      <c r="M571" s="213" t="s">
        <v>19</v>
      </c>
      <c r="N571" s="214" t="s">
        <v>47</v>
      </c>
      <c r="O571" s="86"/>
      <c r="P571" s="215">
        <f>O571*H571</f>
        <v>0</v>
      </c>
      <c r="Q571" s="215">
        <v>0</v>
      </c>
      <c r="R571" s="215">
        <f>Q571*H571</f>
        <v>0</v>
      </c>
      <c r="S571" s="215">
        <v>0</v>
      </c>
      <c r="T571" s="21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17" t="s">
        <v>231</v>
      </c>
      <c r="AT571" s="217" t="s">
        <v>156</v>
      </c>
      <c r="AU571" s="217" t="s">
        <v>86</v>
      </c>
      <c r="AY571" s="19" t="s">
        <v>154</v>
      </c>
      <c r="BE571" s="218">
        <f>IF(N571="základní",J571,0)</f>
        <v>0</v>
      </c>
      <c r="BF571" s="218">
        <f>IF(N571="snížená",J571,0)</f>
        <v>0</v>
      </c>
      <c r="BG571" s="218">
        <f>IF(N571="zákl. přenesená",J571,0)</f>
        <v>0</v>
      </c>
      <c r="BH571" s="218">
        <f>IF(N571="sníž. přenesená",J571,0)</f>
        <v>0</v>
      </c>
      <c r="BI571" s="218">
        <f>IF(N571="nulová",J571,0)</f>
        <v>0</v>
      </c>
      <c r="BJ571" s="19" t="s">
        <v>84</v>
      </c>
      <c r="BK571" s="218">
        <f>ROUND(I571*H571,2)</f>
        <v>0</v>
      </c>
      <c r="BL571" s="19" t="s">
        <v>231</v>
      </c>
      <c r="BM571" s="217" t="s">
        <v>1007</v>
      </c>
    </row>
    <row r="572" s="13" customFormat="1">
      <c r="A572" s="13"/>
      <c r="B572" s="219"/>
      <c r="C572" s="220"/>
      <c r="D572" s="221" t="s">
        <v>175</v>
      </c>
      <c r="E572" s="222" t="s">
        <v>19</v>
      </c>
      <c r="F572" s="223" t="s">
        <v>1008</v>
      </c>
      <c r="G572" s="220"/>
      <c r="H572" s="224">
        <v>1163.4659999999999</v>
      </c>
      <c r="I572" s="225"/>
      <c r="J572" s="220"/>
      <c r="K572" s="220"/>
      <c r="L572" s="226"/>
      <c r="M572" s="227"/>
      <c r="N572" s="228"/>
      <c r="O572" s="228"/>
      <c r="P572" s="228"/>
      <c r="Q572" s="228"/>
      <c r="R572" s="228"/>
      <c r="S572" s="228"/>
      <c r="T572" s="22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0" t="s">
        <v>175</v>
      </c>
      <c r="AU572" s="230" t="s">
        <v>86</v>
      </c>
      <c r="AV572" s="13" t="s">
        <v>86</v>
      </c>
      <c r="AW572" s="13" t="s">
        <v>35</v>
      </c>
      <c r="AX572" s="13" t="s">
        <v>84</v>
      </c>
      <c r="AY572" s="230" t="s">
        <v>154</v>
      </c>
    </row>
    <row r="573" s="2" customFormat="1" ht="14.4" customHeight="1">
      <c r="A573" s="40"/>
      <c r="B573" s="41"/>
      <c r="C573" s="256" t="s">
        <v>1009</v>
      </c>
      <c r="D573" s="256" t="s">
        <v>428</v>
      </c>
      <c r="E573" s="257" t="s">
        <v>1010</v>
      </c>
      <c r="F573" s="258" t="s">
        <v>1011</v>
      </c>
      <c r="G573" s="259" t="s">
        <v>159</v>
      </c>
      <c r="H573" s="260">
        <v>1221.6389999999999</v>
      </c>
      <c r="I573" s="261"/>
      <c r="J573" s="262">
        <f>ROUND(I573*H573,2)</f>
        <v>0</v>
      </c>
      <c r="K573" s="258" t="s">
        <v>160</v>
      </c>
      <c r="L573" s="263"/>
      <c r="M573" s="264" t="s">
        <v>19</v>
      </c>
      <c r="N573" s="265" t="s">
        <v>47</v>
      </c>
      <c r="O573" s="86"/>
      <c r="P573" s="215">
        <f>O573*H573</f>
        <v>0</v>
      </c>
      <c r="Q573" s="215">
        <v>1.0000000000000001E-05</v>
      </c>
      <c r="R573" s="215">
        <f>Q573*H573</f>
        <v>0.012216390000000001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330</v>
      </c>
      <c r="AT573" s="217" t="s">
        <v>428</v>
      </c>
      <c r="AU573" s="217" t="s">
        <v>86</v>
      </c>
      <c r="AY573" s="19" t="s">
        <v>154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84</v>
      </c>
      <c r="BK573" s="218">
        <f>ROUND(I573*H573,2)</f>
        <v>0</v>
      </c>
      <c r="BL573" s="19" t="s">
        <v>231</v>
      </c>
      <c r="BM573" s="217" t="s">
        <v>1012</v>
      </c>
    </row>
    <row r="574" s="13" customFormat="1">
      <c r="A574" s="13"/>
      <c r="B574" s="219"/>
      <c r="C574" s="220"/>
      <c r="D574" s="221" t="s">
        <v>175</v>
      </c>
      <c r="E574" s="220"/>
      <c r="F574" s="223" t="s">
        <v>1013</v>
      </c>
      <c r="G574" s="220"/>
      <c r="H574" s="224">
        <v>1221.6389999999999</v>
      </c>
      <c r="I574" s="225"/>
      <c r="J574" s="220"/>
      <c r="K574" s="220"/>
      <c r="L574" s="226"/>
      <c r="M574" s="227"/>
      <c r="N574" s="228"/>
      <c r="O574" s="228"/>
      <c r="P574" s="228"/>
      <c r="Q574" s="228"/>
      <c r="R574" s="228"/>
      <c r="S574" s="228"/>
      <c r="T574" s="22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0" t="s">
        <v>175</v>
      </c>
      <c r="AU574" s="230" t="s">
        <v>86</v>
      </c>
      <c r="AV574" s="13" t="s">
        <v>86</v>
      </c>
      <c r="AW574" s="13" t="s">
        <v>4</v>
      </c>
      <c r="AX574" s="13" t="s">
        <v>84</v>
      </c>
      <c r="AY574" s="230" t="s">
        <v>154</v>
      </c>
    </row>
    <row r="575" s="2" customFormat="1" ht="30" customHeight="1">
      <c r="A575" s="40"/>
      <c r="B575" s="41"/>
      <c r="C575" s="206" t="s">
        <v>1014</v>
      </c>
      <c r="D575" s="206" t="s">
        <v>156</v>
      </c>
      <c r="E575" s="207" t="s">
        <v>1015</v>
      </c>
      <c r="F575" s="208" t="s">
        <v>1016</v>
      </c>
      <c r="G575" s="209" t="s">
        <v>159</v>
      </c>
      <c r="H575" s="210">
        <v>2</v>
      </c>
      <c r="I575" s="211"/>
      <c r="J575" s="212">
        <f>ROUND(I575*H575,2)</f>
        <v>0</v>
      </c>
      <c r="K575" s="208" t="s">
        <v>160</v>
      </c>
      <c r="L575" s="46"/>
      <c r="M575" s="213" t="s">
        <v>19</v>
      </c>
      <c r="N575" s="214" t="s">
        <v>47</v>
      </c>
      <c r="O575" s="86"/>
      <c r="P575" s="215">
        <f>O575*H575</f>
        <v>0</v>
      </c>
      <c r="Q575" s="215">
        <v>0.0074999999999999997</v>
      </c>
      <c r="R575" s="215">
        <f>Q575*H575</f>
        <v>0.014999999999999999</v>
      </c>
      <c r="S575" s="215">
        <v>0</v>
      </c>
      <c r="T575" s="21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7" t="s">
        <v>231</v>
      </c>
      <c r="AT575" s="217" t="s">
        <v>156</v>
      </c>
      <c r="AU575" s="217" t="s">
        <v>86</v>
      </c>
      <c r="AY575" s="19" t="s">
        <v>154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9" t="s">
        <v>84</v>
      </c>
      <c r="BK575" s="218">
        <f>ROUND(I575*H575,2)</f>
        <v>0</v>
      </c>
      <c r="BL575" s="19" t="s">
        <v>231</v>
      </c>
      <c r="BM575" s="217" t="s">
        <v>1017</v>
      </c>
    </row>
    <row r="576" s="2" customFormat="1" ht="14.4" customHeight="1">
      <c r="A576" s="40"/>
      <c r="B576" s="41"/>
      <c r="C576" s="256" t="s">
        <v>1018</v>
      </c>
      <c r="D576" s="256" t="s">
        <v>428</v>
      </c>
      <c r="E576" s="257" t="s">
        <v>1019</v>
      </c>
      <c r="F576" s="258" t="s">
        <v>1020</v>
      </c>
      <c r="G576" s="259" t="s">
        <v>159</v>
      </c>
      <c r="H576" s="260">
        <v>2</v>
      </c>
      <c r="I576" s="261"/>
      <c r="J576" s="262">
        <f>ROUND(I576*H576,2)</f>
        <v>0</v>
      </c>
      <c r="K576" s="258" t="s">
        <v>160</v>
      </c>
      <c r="L576" s="263"/>
      <c r="M576" s="264" t="s">
        <v>19</v>
      </c>
      <c r="N576" s="265" t="s">
        <v>47</v>
      </c>
      <c r="O576" s="86"/>
      <c r="P576" s="215">
        <f>O576*H576</f>
        <v>0</v>
      </c>
      <c r="Q576" s="215">
        <v>0.00010000000000000001</v>
      </c>
      <c r="R576" s="215">
        <f>Q576*H576</f>
        <v>0.00020000000000000001</v>
      </c>
      <c r="S576" s="215">
        <v>0</v>
      </c>
      <c r="T576" s="21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7" t="s">
        <v>330</v>
      </c>
      <c r="AT576" s="217" t="s">
        <v>428</v>
      </c>
      <c r="AU576" s="217" t="s">
        <v>86</v>
      </c>
      <c r="AY576" s="19" t="s">
        <v>154</v>
      </c>
      <c r="BE576" s="218">
        <f>IF(N576="základní",J576,0)</f>
        <v>0</v>
      </c>
      <c r="BF576" s="218">
        <f>IF(N576="snížená",J576,0)</f>
        <v>0</v>
      </c>
      <c r="BG576" s="218">
        <f>IF(N576="zákl. přenesená",J576,0)</f>
        <v>0</v>
      </c>
      <c r="BH576" s="218">
        <f>IF(N576="sníž. přenesená",J576,0)</f>
        <v>0</v>
      </c>
      <c r="BI576" s="218">
        <f>IF(N576="nulová",J576,0)</f>
        <v>0</v>
      </c>
      <c r="BJ576" s="19" t="s">
        <v>84</v>
      </c>
      <c r="BK576" s="218">
        <f>ROUND(I576*H576,2)</f>
        <v>0</v>
      </c>
      <c r="BL576" s="19" t="s">
        <v>231</v>
      </c>
      <c r="BM576" s="217" t="s">
        <v>1021</v>
      </c>
    </row>
    <row r="577" s="2" customFormat="1" ht="14.4" customHeight="1">
      <c r="A577" s="40"/>
      <c r="B577" s="41"/>
      <c r="C577" s="256" t="s">
        <v>1022</v>
      </c>
      <c r="D577" s="256" t="s">
        <v>428</v>
      </c>
      <c r="E577" s="257" t="s">
        <v>1023</v>
      </c>
      <c r="F577" s="258" t="s">
        <v>1024</v>
      </c>
      <c r="G577" s="259" t="s">
        <v>159</v>
      </c>
      <c r="H577" s="260">
        <v>3.52</v>
      </c>
      <c r="I577" s="261"/>
      <c r="J577" s="262">
        <f>ROUND(I577*H577,2)</f>
        <v>0</v>
      </c>
      <c r="K577" s="258" t="s">
        <v>160</v>
      </c>
      <c r="L577" s="263"/>
      <c r="M577" s="264" t="s">
        <v>19</v>
      </c>
      <c r="N577" s="265" t="s">
        <v>47</v>
      </c>
      <c r="O577" s="86"/>
      <c r="P577" s="215">
        <f>O577*H577</f>
        <v>0</v>
      </c>
      <c r="Q577" s="215">
        <v>0.00029999999999999997</v>
      </c>
      <c r="R577" s="215">
        <f>Q577*H577</f>
        <v>0.0010559999999999999</v>
      </c>
      <c r="S577" s="215">
        <v>0</v>
      </c>
      <c r="T577" s="21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330</v>
      </c>
      <c r="AT577" s="217" t="s">
        <v>428</v>
      </c>
      <c r="AU577" s="217" t="s">
        <v>86</v>
      </c>
      <c r="AY577" s="19" t="s">
        <v>154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84</v>
      </c>
      <c r="BK577" s="218">
        <f>ROUND(I577*H577,2)</f>
        <v>0</v>
      </c>
      <c r="BL577" s="19" t="s">
        <v>231</v>
      </c>
      <c r="BM577" s="217" t="s">
        <v>1025</v>
      </c>
    </row>
    <row r="578" s="13" customFormat="1">
      <c r="A578" s="13"/>
      <c r="B578" s="219"/>
      <c r="C578" s="220"/>
      <c r="D578" s="221" t="s">
        <v>175</v>
      </c>
      <c r="E578" s="220"/>
      <c r="F578" s="223" t="s">
        <v>1026</v>
      </c>
      <c r="G578" s="220"/>
      <c r="H578" s="224">
        <v>3.52</v>
      </c>
      <c r="I578" s="225"/>
      <c r="J578" s="220"/>
      <c r="K578" s="220"/>
      <c r="L578" s="226"/>
      <c r="M578" s="227"/>
      <c r="N578" s="228"/>
      <c r="O578" s="228"/>
      <c r="P578" s="228"/>
      <c r="Q578" s="228"/>
      <c r="R578" s="228"/>
      <c r="S578" s="228"/>
      <c r="T578" s="22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0" t="s">
        <v>175</v>
      </c>
      <c r="AU578" s="230" t="s">
        <v>86</v>
      </c>
      <c r="AV578" s="13" t="s">
        <v>86</v>
      </c>
      <c r="AW578" s="13" t="s">
        <v>4</v>
      </c>
      <c r="AX578" s="13" t="s">
        <v>84</v>
      </c>
      <c r="AY578" s="230" t="s">
        <v>154</v>
      </c>
    </row>
    <row r="579" s="2" customFormat="1" ht="30" customHeight="1">
      <c r="A579" s="40"/>
      <c r="B579" s="41"/>
      <c r="C579" s="206" t="s">
        <v>1027</v>
      </c>
      <c r="D579" s="206" t="s">
        <v>156</v>
      </c>
      <c r="E579" s="207" t="s">
        <v>1028</v>
      </c>
      <c r="F579" s="208" t="s">
        <v>1029</v>
      </c>
      <c r="G579" s="209" t="s">
        <v>159</v>
      </c>
      <c r="H579" s="210">
        <v>2</v>
      </c>
      <c r="I579" s="211"/>
      <c r="J579" s="212">
        <f>ROUND(I579*H579,2)</f>
        <v>0</v>
      </c>
      <c r="K579" s="208" t="s">
        <v>160</v>
      </c>
      <c r="L579" s="46"/>
      <c r="M579" s="213" t="s">
        <v>19</v>
      </c>
      <c r="N579" s="214" t="s">
        <v>47</v>
      </c>
      <c r="O579" s="86"/>
      <c r="P579" s="215">
        <f>O579*H579</f>
        <v>0</v>
      </c>
      <c r="Q579" s="215">
        <v>0.022499999999999999</v>
      </c>
      <c r="R579" s="215">
        <f>Q579*H579</f>
        <v>0.044999999999999998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231</v>
      </c>
      <c r="AT579" s="217" t="s">
        <v>156</v>
      </c>
      <c r="AU579" s="217" t="s">
        <v>86</v>
      </c>
      <c r="AY579" s="19" t="s">
        <v>154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84</v>
      </c>
      <c r="BK579" s="218">
        <f>ROUND(I579*H579,2)</f>
        <v>0</v>
      </c>
      <c r="BL579" s="19" t="s">
        <v>231</v>
      </c>
      <c r="BM579" s="217" t="s">
        <v>1030</v>
      </c>
    </row>
    <row r="580" s="12" customFormat="1" ht="22.8" customHeight="1">
      <c r="A580" s="12"/>
      <c r="B580" s="190"/>
      <c r="C580" s="191"/>
      <c r="D580" s="192" t="s">
        <v>75</v>
      </c>
      <c r="E580" s="204" t="s">
        <v>1031</v>
      </c>
      <c r="F580" s="204" t="s">
        <v>1032</v>
      </c>
      <c r="G580" s="191"/>
      <c r="H580" s="191"/>
      <c r="I580" s="194"/>
      <c r="J580" s="205">
        <f>BK580</f>
        <v>0</v>
      </c>
      <c r="K580" s="191"/>
      <c r="L580" s="196"/>
      <c r="M580" s="197"/>
      <c r="N580" s="198"/>
      <c r="O580" s="198"/>
      <c r="P580" s="199">
        <f>SUM(P581:P606)</f>
        <v>0</v>
      </c>
      <c r="Q580" s="198"/>
      <c r="R580" s="199">
        <f>SUM(R581:R606)</f>
        <v>1.42956872</v>
      </c>
      <c r="S580" s="198"/>
      <c r="T580" s="200">
        <f>SUM(T581:T606)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01" t="s">
        <v>86</v>
      </c>
      <c r="AT580" s="202" t="s">
        <v>75</v>
      </c>
      <c r="AU580" s="202" t="s">
        <v>84</v>
      </c>
      <c r="AY580" s="201" t="s">
        <v>154</v>
      </c>
      <c r="BK580" s="203">
        <f>SUM(BK581:BK606)</f>
        <v>0</v>
      </c>
    </row>
    <row r="581" s="2" customFormat="1">
      <c r="A581" s="40"/>
      <c r="B581" s="41"/>
      <c r="C581" s="206" t="s">
        <v>1033</v>
      </c>
      <c r="D581" s="206" t="s">
        <v>156</v>
      </c>
      <c r="E581" s="207" t="s">
        <v>1034</v>
      </c>
      <c r="F581" s="208" t="s">
        <v>1035</v>
      </c>
      <c r="G581" s="209" t="s">
        <v>169</v>
      </c>
      <c r="H581" s="210">
        <v>193.911</v>
      </c>
      <c r="I581" s="211"/>
      <c r="J581" s="212">
        <f>ROUND(I581*H581,2)</f>
        <v>0</v>
      </c>
      <c r="K581" s="208" t="s">
        <v>160</v>
      </c>
      <c r="L581" s="46"/>
      <c r="M581" s="213" t="s">
        <v>19</v>
      </c>
      <c r="N581" s="214" t="s">
        <v>47</v>
      </c>
      <c r="O581" s="86"/>
      <c r="P581" s="215">
        <f>O581*H581</f>
        <v>0</v>
      </c>
      <c r="Q581" s="215">
        <v>0.00029999999999999997</v>
      </c>
      <c r="R581" s="215">
        <f>Q581*H581</f>
        <v>0.058173299999999997</v>
      </c>
      <c r="S581" s="215">
        <v>0</v>
      </c>
      <c r="T581" s="216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7" t="s">
        <v>231</v>
      </c>
      <c r="AT581" s="217" t="s">
        <v>156</v>
      </c>
      <c r="AU581" s="217" t="s">
        <v>86</v>
      </c>
      <c r="AY581" s="19" t="s">
        <v>154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9" t="s">
        <v>84</v>
      </c>
      <c r="BK581" s="218">
        <f>ROUND(I581*H581,2)</f>
        <v>0</v>
      </c>
      <c r="BL581" s="19" t="s">
        <v>231</v>
      </c>
      <c r="BM581" s="217" t="s">
        <v>1036</v>
      </c>
    </row>
    <row r="582" s="14" customFormat="1">
      <c r="A582" s="14"/>
      <c r="B582" s="231"/>
      <c r="C582" s="232"/>
      <c r="D582" s="221" t="s">
        <v>175</v>
      </c>
      <c r="E582" s="233" t="s">
        <v>19</v>
      </c>
      <c r="F582" s="234" t="s">
        <v>737</v>
      </c>
      <c r="G582" s="232"/>
      <c r="H582" s="233" t="s">
        <v>19</v>
      </c>
      <c r="I582" s="235"/>
      <c r="J582" s="232"/>
      <c r="K582" s="232"/>
      <c r="L582" s="236"/>
      <c r="M582" s="237"/>
      <c r="N582" s="238"/>
      <c r="O582" s="238"/>
      <c r="P582" s="238"/>
      <c r="Q582" s="238"/>
      <c r="R582" s="238"/>
      <c r="S582" s="238"/>
      <c r="T582" s="239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0" t="s">
        <v>175</v>
      </c>
      <c r="AU582" s="240" t="s">
        <v>86</v>
      </c>
      <c r="AV582" s="14" t="s">
        <v>84</v>
      </c>
      <c r="AW582" s="14" t="s">
        <v>35</v>
      </c>
      <c r="AX582" s="14" t="s">
        <v>76</v>
      </c>
      <c r="AY582" s="240" t="s">
        <v>154</v>
      </c>
    </row>
    <row r="583" s="13" customFormat="1">
      <c r="A583" s="13"/>
      <c r="B583" s="219"/>
      <c r="C583" s="220"/>
      <c r="D583" s="221" t="s">
        <v>175</v>
      </c>
      <c r="E583" s="222" t="s">
        <v>19</v>
      </c>
      <c r="F583" s="223" t="s">
        <v>710</v>
      </c>
      <c r="G583" s="220"/>
      <c r="H583" s="224">
        <v>193.911</v>
      </c>
      <c r="I583" s="225"/>
      <c r="J583" s="220"/>
      <c r="K583" s="220"/>
      <c r="L583" s="226"/>
      <c r="M583" s="227"/>
      <c r="N583" s="228"/>
      <c r="O583" s="228"/>
      <c r="P583" s="228"/>
      <c r="Q583" s="228"/>
      <c r="R583" s="228"/>
      <c r="S583" s="228"/>
      <c r="T583" s="22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0" t="s">
        <v>175</v>
      </c>
      <c r="AU583" s="230" t="s">
        <v>86</v>
      </c>
      <c r="AV583" s="13" t="s">
        <v>86</v>
      </c>
      <c r="AW583" s="13" t="s">
        <v>35</v>
      </c>
      <c r="AX583" s="13" t="s">
        <v>84</v>
      </c>
      <c r="AY583" s="230" t="s">
        <v>154</v>
      </c>
    </row>
    <row r="584" s="2" customFormat="1" ht="14.4" customHeight="1">
      <c r="A584" s="40"/>
      <c r="B584" s="41"/>
      <c r="C584" s="256" t="s">
        <v>1037</v>
      </c>
      <c r="D584" s="256" t="s">
        <v>428</v>
      </c>
      <c r="E584" s="257" t="s">
        <v>1038</v>
      </c>
      <c r="F584" s="258" t="s">
        <v>1039</v>
      </c>
      <c r="G584" s="259" t="s">
        <v>169</v>
      </c>
      <c r="H584" s="260">
        <v>197.78899999999999</v>
      </c>
      <c r="I584" s="261"/>
      <c r="J584" s="262">
        <f>ROUND(I584*H584,2)</f>
        <v>0</v>
      </c>
      <c r="K584" s="258" t="s">
        <v>160</v>
      </c>
      <c r="L584" s="263"/>
      <c r="M584" s="264" t="s">
        <v>19</v>
      </c>
      <c r="N584" s="265" t="s">
        <v>47</v>
      </c>
      <c r="O584" s="86"/>
      <c r="P584" s="215">
        <f>O584*H584</f>
        <v>0</v>
      </c>
      <c r="Q584" s="215">
        <v>0.0028</v>
      </c>
      <c r="R584" s="215">
        <f>Q584*H584</f>
        <v>0.5538092</v>
      </c>
      <c r="S584" s="215">
        <v>0</v>
      </c>
      <c r="T584" s="216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7" t="s">
        <v>330</v>
      </c>
      <c r="AT584" s="217" t="s">
        <v>428</v>
      </c>
      <c r="AU584" s="217" t="s">
        <v>86</v>
      </c>
      <c r="AY584" s="19" t="s">
        <v>154</v>
      </c>
      <c r="BE584" s="218">
        <f>IF(N584="základní",J584,0)</f>
        <v>0</v>
      </c>
      <c r="BF584" s="218">
        <f>IF(N584="snížená",J584,0)</f>
        <v>0</v>
      </c>
      <c r="BG584" s="218">
        <f>IF(N584="zákl. přenesená",J584,0)</f>
        <v>0</v>
      </c>
      <c r="BH584" s="218">
        <f>IF(N584="sníž. přenesená",J584,0)</f>
        <v>0</v>
      </c>
      <c r="BI584" s="218">
        <f>IF(N584="nulová",J584,0)</f>
        <v>0</v>
      </c>
      <c r="BJ584" s="19" t="s">
        <v>84</v>
      </c>
      <c r="BK584" s="218">
        <f>ROUND(I584*H584,2)</f>
        <v>0</v>
      </c>
      <c r="BL584" s="19" t="s">
        <v>231</v>
      </c>
      <c r="BM584" s="217" t="s">
        <v>1040</v>
      </c>
    </row>
    <row r="585" s="13" customFormat="1">
      <c r="A585" s="13"/>
      <c r="B585" s="219"/>
      <c r="C585" s="220"/>
      <c r="D585" s="221" t="s">
        <v>175</v>
      </c>
      <c r="E585" s="220"/>
      <c r="F585" s="223" t="s">
        <v>1041</v>
      </c>
      <c r="G585" s="220"/>
      <c r="H585" s="224">
        <v>197.78899999999999</v>
      </c>
      <c r="I585" s="225"/>
      <c r="J585" s="220"/>
      <c r="K585" s="220"/>
      <c r="L585" s="226"/>
      <c r="M585" s="227"/>
      <c r="N585" s="228"/>
      <c r="O585" s="228"/>
      <c r="P585" s="228"/>
      <c r="Q585" s="228"/>
      <c r="R585" s="228"/>
      <c r="S585" s="228"/>
      <c r="T585" s="22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0" t="s">
        <v>175</v>
      </c>
      <c r="AU585" s="230" t="s">
        <v>86</v>
      </c>
      <c r="AV585" s="13" t="s">
        <v>86</v>
      </c>
      <c r="AW585" s="13" t="s">
        <v>4</v>
      </c>
      <c r="AX585" s="13" t="s">
        <v>84</v>
      </c>
      <c r="AY585" s="230" t="s">
        <v>154</v>
      </c>
    </row>
    <row r="586" s="2" customFormat="1">
      <c r="A586" s="40"/>
      <c r="B586" s="41"/>
      <c r="C586" s="206" t="s">
        <v>1042</v>
      </c>
      <c r="D586" s="206" t="s">
        <v>156</v>
      </c>
      <c r="E586" s="207" t="s">
        <v>1043</v>
      </c>
      <c r="F586" s="208" t="s">
        <v>1044</v>
      </c>
      <c r="G586" s="209" t="s">
        <v>169</v>
      </c>
      <c r="H586" s="210">
        <v>192.93299999999999</v>
      </c>
      <c r="I586" s="211"/>
      <c r="J586" s="212">
        <f>ROUND(I586*H586,2)</f>
        <v>0</v>
      </c>
      <c r="K586" s="208" t="s">
        <v>160</v>
      </c>
      <c r="L586" s="46"/>
      <c r="M586" s="213" t="s">
        <v>19</v>
      </c>
      <c r="N586" s="214" t="s">
        <v>47</v>
      </c>
      <c r="O586" s="86"/>
      <c r="P586" s="215">
        <f>O586*H586</f>
        <v>0</v>
      </c>
      <c r="Q586" s="215">
        <v>0</v>
      </c>
      <c r="R586" s="215">
        <f>Q586*H586</f>
        <v>0</v>
      </c>
      <c r="S586" s="215">
        <v>0</v>
      </c>
      <c r="T586" s="216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17" t="s">
        <v>231</v>
      </c>
      <c r="AT586" s="217" t="s">
        <v>156</v>
      </c>
      <c r="AU586" s="217" t="s">
        <v>86</v>
      </c>
      <c r="AY586" s="19" t="s">
        <v>154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9" t="s">
        <v>84</v>
      </c>
      <c r="BK586" s="218">
        <f>ROUND(I586*H586,2)</f>
        <v>0</v>
      </c>
      <c r="BL586" s="19" t="s">
        <v>231</v>
      </c>
      <c r="BM586" s="217" t="s">
        <v>1045</v>
      </c>
    </row>
    <row r="587" s="13" customFormat="1">
      <c r="A587" s="13"/>
      <c r="B587" s="219"/>
      <c r="C587" s="220"/>
      <c r="D587" s="221" t="s">
        <v>175</v>
      </c>
      <c r="E587" s="222" t="s">
        <v>19</v>
      </c>
      <c r="F587" s="223" t="s">
        <v>1046</v>
      </c>
      <c r="G587" s="220"/>
      <c r="H587" s="224">
        <v>192.93299999999999</v>
      </c>
      <c r="I587" s="225"/>
      <c r="J587" s="220"/>
      <c r="K587" s="220"/>
      <c r="L587" s="226"/>
      <c r="M587" s="227"/>
      <c r="N587" s="228"/>
      <c r="O587" s="228"/>
      <c r="P587" s="228"/>
      <c r="Q587" s="228"/>
      <c r="R587" s="228"/>
      <c r="S587" s="228"/>
      <c r="T587" s="22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0" t="s">
        <v>175</v>
      </c>
      <c r="AU587" s="230" t="s">
        <v>86</v>
      </c>
      <c r="AV587" s="13" t="s">
        <v>86</v>
      </c>
      <c r="AW587" s="13" t="s">
        <v>35</v>
      </c>
      <c r="AX587" s="13" t="s">
        <v>84</v>
      </c>
      <c r="AY587" s="230" t="s">
        <v>154</v>
      </c>
    </row>
    <row r="588" s="2" customFormat="1" ht="14.4" customHeight="1">
      <c r="A588" s="40"/>
      <c r="B588" s="41"/>
      <c r="C588" s="256" t="s">
        <v>1047</v>
      </c>
      <c r="D588" s="256" t="s">
        <v>428</v>
      </c>
      <c r="E588" s="257" t="s">
        <v>1048</v>
      </c>
      <c r="F588" s="258" t="s">
        <v>1049</v>
      </c>
      <c r="G588" s="259" t="s">
        <v>169</v>
      </c>
      <c r="H588" s="260">
        <v>196.792</v>
      </c>
      <c r="I588" s="261"/>
      <c r="J588" s="262">
        <f>ROUND(I588*H588,2)</f>
        <v>0</v>
      </c>
      <c r="K588" s="258" t="s">
        <v>160</v>
      </c>
      <c r="L588" s="263"/>
      <c r="M588" s="264" t="s">
        <v>19</v>
      </c>
      <c r="N588" s="265" t="s">
        <v>47</v>
      </c>
      <c r="O588" s="86"/>
      <c r="P588" s="215">
        <f>O588*H588</f>
        <v>0</v>
      </c>
      <c r="Q588" s="215">
        <v>0.0035000000000000001</v>
      </c>
      <c r="R588" s="215">
        <f>Q588*H588</f>
        <v>0.68877200000000005</v>
      </c>
      <c r="S588" s="215">
        <v>0</v>
      </c>
      <c r="T588" s="21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330</v>
      </c>
      <c r="AT588" s="217" t="s">
        <v>428</v>
      </c>
      <c r="AU588" s="217" t="s">
        <v>86</v>
      </c>
      <c r="AY588" s="19" t="s">
        <v>154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84</v>
      </c>
      <c r="BK588" s="218">
        <f>ROUND(I588*H588,2)</f>
        <v>0</v>
      </c>
      <c r="BL588" s="19" t="s">
        <v>231</v>
      </c>
      <c r="BM588" s="217" t="s">
        <v>1050</v>
      </c>
    </row>
    <row r="589" s="13" customFormat="1">
      <c r="A589" s="13"/>
      <c r="B589" s="219"/>
      <c r="C589" s="220"/>
      <c r="D589" s="221" t="s">
        <v>175</v>
      </c>
      <c r="E589" s="220"/>
      <c r="F589" s="223" t="s">
        <v>1051</v>
      </c>
      <c r="G589" s="220"/>
      <c r="H589" s="224">
        <v>196.792</v>
      </c>
      <c r="I589" s="225"/>
      <c r="J589" s="220"/>
      <c r="K589" s="220"/>
      <c r="L589" s="226"/>
      <c r="M589" s="227"/>
      <c r="N589" s="228"/>
      <c r="O589" s="228"/>
      <c r="P589" s="228"/>
      <c r="Q589" s="228"/>
      <c r="R589" s="228"/>
      <c r="S589" s="228"/>
      <c r="T589" s="22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0" t="s">
        <v>175</v>
      </c>
      <c r="AU589" s="230" t="s">
        <v>86</v>
      </c>
      <c r="AV589" s="13" t="s">
        <v>86</v>
      </c>
      <c r="AW589" s="13" t="s">
        <v>4</v>
      </c>
      <c r="AX589" s="13" t="s">
        <v>84</v>
      </c>
      <c r="AY589" s="230" t="s">
        <v>154</v>
      </c>
    </row>
    <row r="590" s="2" customFormat="1">
      <c r="A590" s="40"/>
      <c r="B590" s="41"/>
      <c r="C590" s="206" t="s">
        <v>1052</v>
      </c>
      <c r="D590" s="206" t="s">
        <v>156</v>
      </c>
      <c r="E590" s="207" t="s">
        <v>1053</v>
      </c>
      <c r="F590" s="208" t="s">
        <v>1054</v>
      </c>
      <c r="G590" s="209" t="s">
        <v>169</v>
      </c>
      <c r="H590" s="210">
        <v>121.54000000000001</v>
      </c>
      <c r="I590" s="211"/>
      <c r="J590" s="212">
        <f>ROUND(I590*H590,2)</f>
        <v>0</v>
      </c>
      <c r="K590" s="208" t="s">
        <v>160</v>
      </c>
      <c r="L590" s="46"/>
      <c r="M590" s="213" t="s">
        <v>19</v>
      </c>
      <c r="N590" s="214" t="s">
        <v>47</v>
      </c>
      <c r="O590" s="86"/>
      <c r="P590" s="215">
        <f>O590*H590</f>
        <v>0</v>
      </c>
      <c r="Q590" s="215">
        <v>0</v>
      </c>
      <c r="R590" s="215">
        <f>Q590*H590</f>
        <v>0</v>
      </c>
      <c r="S590" s="215">
        <v>0</v>
      </c>
      <c r="T590" s="216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17" t="s">
        <v>231</v>
      </c>
      <c r="AT590" s="217" t="s">
        <v>156</v>
      </c>
      <c r="AU590" s="217" t="s">
        <v>86</v>
      </c>
      <c r="AY590" s="19" t="s">
        <v>154</v>
      </c>
      <c r="BE590" s="218">
        <f>IF(N590="základní",J590,0)</f>
        <v>0</v>
      </c>
      <c r="BF590" s="218">
        <f>IF(N590="snížená",J590,0)</f>
        <v>0</v>
      </c>
      <c r="BG590" s="218">
        <f>IF(N590="zákl. přenesená",J590,0)</f>
        <v>0</v>
      </c>
      <c r="BH590" s="218">
        <f>IF(N590="sníž. přenesená",J590,0)</f>
        <v>0</v>
      </c>
      <c r="BI590" s="218">
        <f>IF(N590="nulová",J590,0)</f>
        <v>0</v>
      </c>
      <c r="BJ590" s="19" t="s">
        <v>84</v>
      </c>
      <c r="BK590" s="218">
        <f>ROUND(I590*H590,2)</f>
        <v>0</v>
      </c>
      <c r="BL590" s="19" t="s">
        <v>231</v>
      </c>
      <c r="BM590" s="217" t="s">
        <v>1055</v>
      </c>
    </row>
    <row r="591" s="14" customFormat="1">
      <c r="A591" s="14"/>
      <c r="B591" s="231"/>
      <c r="C591" s="232"/>
      <c r="D591" s="221" t="s">
        <v>175</v>
      </c>
      <c r="E591" s="233" t="s">
        <v>19</v>
      </c>
      <c r="F591" s="234" t="s">
        <v>737</v>
      </c>
      <c r="G591" s="232"/>
      <c r="H591" s="233" t="s">
        <v>19</v>
      </c>
      <c r="I591" s="235"/>
      <c r="J591" s="232"/>
      <c r="K591" s="232"/>
      <c r="L591" s="236"/>
      <c r="M591" s="237"/>
      <c r="N591" s="238"/>
      <c r="O591" s="238"/>
      <c r="P591" s="238"/>
      <c r="Q591" s="238"/>
      <c r="R591" s="238"/>
      <c r="S591" s="238"/>
      <c r="T591" s="239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0" t="s">
        <v>175</v>
      </c>
      <c r="AU591" s="240" t="s">
        <v>86</v>
      </c>
      <c r="AV591" s="14" t="s">
        <v>84</v>
      </c>
      <c r="AW591" s="14" t="s">
        <v>35</v>
      </c>
      <c r="AX591" s="14" t="s">
        <v>76</v>
      </c>
      <c r="AY591" s="240" t="s">
        <v>154</v>
      </c>
    </row>
    <row r="592" s="13" customFormat="1">
      <c r="A592" s="13"/>
      <c r="B592" s="219"/>
      <c r="C592" s="220"/>
      <c r="D592" s="221" t="s">
        <v>175</v>
      </c>
      <c r="E592" s="222" t="s">
        <v>19</v>
      </c>
      <c r="F592" s="223" t="s">
        <v>854</v>
      </c>
      <c r="G592" s="220"/>
      <c r="H592" s="224">
        <v>49.32</v>
      </c>
      <c r="I592" s="225"/>
      <c r="J592" s="220"/>
      <c r="K592" s="220"/>
      <c r="L592" s="226"/>
      <c r="M592" s="227"/>
      <c r="N592" s="228"/>
      <c r="O592" s="228"/>
      <c r="P592" s="228"/>
      <c r="Q592" s="228"/>
      <c r="R592" s="228"/>
      <c r="S592" s="228"/>
      <c r="T592" s="229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0" t="s">
        <v>175</v>
      </c>
      <c r="AU592" s="230" t="s">
        <v>86</v>
      </c>
      <c r="AV592" s="13" t="s">
        <v>86</v>
      </c>
      <c r="AW592" s="13" t="s">
        <v>35</v>
      </c>
      <c r="AX592" s="13" t="s">
        <v>76</v>
      </c>
      <c r="AY592" s="230" t="s">
        <v>154</v>
      </c>
    </row>
    <row r="593" s="13" customFormat="1">
      <c r="A593" s="13"/>
      <c r="B593" s="219"/>
      <c r="C593" s="220"/>
      <c r="D593" s="221" t="s">
        <v>175</v>
      </c>
      <c r="E593" s="222" t="s">
        <v>19</v>
      </c>
      <c r="F593" s="223" t="s">
        <v>855</v>
      </c>
      <c r="G593" s="220"/>
      <c r="H593" s="224">
        <v>21.25</v>
      </c>
      <c r="I593" s="225"/>
      <c r="J593" s="220"/>
      <c r="K593" s="220"/>
      <c r="L593" s="226"/>
      <c r="M593" s="227"/>
      <c r="N593" s="228"/>
      <c r="O593" s="228"/>
      <c r="P593" s="228"/>
      <c r="Q593" s="228"/>
      <c r="R593" s="228"/>
      <c r="S593" s="228"/>
      <c r="T593" s="22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0" t="s">
        <v>175</v>
      </c>
      <c r="AU593" s="230" t="s">
        <v>86</v>
      </c>
      <c r="AV593" s="13" t="s">
        <v>86</v>
      </c>
      <c r="AW593" s="13" t="s">
        <v>35</v>
      </c>
      <c r="AX593" s="13" t="s">
        <v>76</v>
      </c>
      <c r="AY593" s="230" t="s">
        <v>154</v>
      </c>
    </row>
    <row r="594" s="13" customFormat="1">
      <c r="A594" s="13"/>
      <c r="B594" s="219"/>
      <c r="C594" s="220"/>
      <c r="D594" s="221" t="s">
        <v>175</v>
      </c>
      <c r="E594" s="222" t="s">
        <v>19</v>
      </c>
      <c r="F594" s="223" t="s">
        <v>856</v>
      </c>
      <c r="G594" s="220"/>
      <c r="H594" s="224">
        <v>50.969999999999999</v>
      </c>
      <c r="I594" s="225"/>
      <c r="J594" s="220"/>
      <c r="K594" s="220"/>
      <c r="L594" s="226"/>
      <c r="M594" s="227"/>
      <c r="N594" s="228"/>
      <c r="O594" s="228"/>
      <c r="P594" s="228"/>
      <c r="Q594" s="228"/>
      <c r="R594" s="228"/>
      <c r="S594" s="228"/>
      <c r="T594" s="22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0" t="s">
        <v>175</v>
      </c>
      <c r="AU594" s="230" t="s">
        <v>86</v>
      </c>
      <c r="AV594" s="13" t="s">
        <v>86</v>
      </c>
      <c r="AW594" s="13" t="s">
        <v>35</v>
      </c>
      <c r="AX594" s="13" t="s">
        <v>76</v>
      </c>
      <c r="AY594" s="230" t="s">
        <v>154</v>
      </c>
    </row>
    <row r="595" s="15" customFormat="1">
      <c r="A595" s="15"/>
      <c r="B595" s="241"/>
      <c r="C595" s="242"/>
      <c r="D595" s="221" t="s">
        <v>175</v>
      </c>
      <c r="E595" s="243" t="s">
        <v>19</v>
      </c>
      <c r="F595" s="244" t="s">
        <v>202</v>
      </c>
      <c r="G595" s="242"/>
      <c r="H595" s="245">
        <v>121.53999999999999</v>
      </c>
      <c r="I595" s="246"/>
      <c r="J595" s="242"/>
      <c r="K595" s="242"/>
      <c r="L595" s="247"/>
      <c r="M595" s="248"/>
      <c r="N595" s="249"/>
      <c r="O595" s="249"/>
      <c r="P595" s="249"/>
      <c r="Q595" s="249"/>
      <c r="R595" s="249"/>
      <c r="S595" s="249"/>
      <c r="T595" s="250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1" t="s">
        <v>175</v>
      </c>
      <c r="AU595" s="251" t="s">
        <v>86</v>
      </c>
      <c r="AV595" s="15" t="s">
        <v>161</v>
      </c>
      <c r="AW595" s="15" t="s">
        <v>35</v>
      </c>
      <c r="AX595" s="15" t="s">
        <v>84</v>
      </c>
      <c r="AY595" s="251" t="s">
        <v>154</v>
      </c>
    </row>
    <row r="596" s="2" customFormat="1" ht="14.4" customHeight="1">
      <c r="A596" s="40"/>
      <c r="B596" s="41"/>
      <c r="C596" s="256" t="s">
        <v>1056</v>
      </c>
      <c r="D596" s="256" t="s">
        <v>428</v>
      </c>
      <c r="E596" s="257" t="s">
        <v>1057</v>
      </c>
      <c r="F596" s="258" t="s">
        <v>1058</v>
      </c>
      <c r="G596" s="259" t="s">
        <v>169</v>
      </c>
      <c r="H596" s="260">
        <v>141.655</v>
      </c>
      <c r="I596" s="261"/>
      <c r="J596" s="262">
        <f>ROUND(I596*H596,2)</f>
        <v>0</v>
      </c>
      <c r="K596" s="258" t="s">
        <v>160</v>
      </c>
      <c r="L596" s="263"/>
      <c r="M596" s="264" t="s">
        <v>19</v>
      </c>
      <c r="N596" s="265" t="s">
        <v>47</v>
      </c>
      <c r="O596" s="86"/>
      <c r="P596" s="215">
        <f>O596*H596</f>
        <v>0</v>
      </c>
      <c r="Q596" s="215">
        <v>0.00060999999999999997</v>
      </c>
      <c r="R596" s="215">
        <f>Q596*H596</f>
        <v>0.086409550000000002</v>
      </c>
      <c r="S596" s="215">
        <v>0</v>
      </c>
      <c r="T596" s="216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7" t="s">
        <v>330</v>
      </c>
      <c r="AT596" s="217" t="s">
        <v>428</v>
      </c>
      <c r="AU596" s="217" t="s">
        <v>86</v>
      </c>
      <c r="AY596" s="19" t="s">
        <v>154</v>
      </c>
      <c r="BE596" s="218">
        <f>IF(N596="základní",J596,0)</f>
        <v>0</v>
      </c>
      <c r="BF596" s="218">
        <f>IF(N596="snížená",J596,0)</f>
        <v>0</v>
      </c>
      <c r="BG596" s="218">
        <f>IF(N596="zákl. přenesená",J596,0)</f>
        <v>0</v>
      </c>
      <c r="BH596" s="218">
        <f>IF(N596="sníž. přenesená",J596,0)</f>
        <v>0</v>
      </c>
      <c r="BI596" s="218">
        <f>IF(N596="nulová",J596,0)</f>
        <v>0</v>
      </c>
      <c r="BJ596" s="19" t="s">
        <v>84</v>
      </c>
      <c r="BK596" s="218">
        <f>ROUND(I596*H596,2)</f>
        <v>0</v>
      </c>
      <c r="BL596" s="19" t="s">
        <v>231</v>
      </c>
      <c r="BM596" s="217" t="s">
        <v>1059</v>
      </c>
    </row>
    <row r="597" s="13" customFormat="1">
      <c r="A597" s="13"/>
      <c r="B597" s="219"/>
      <c r="C597" s="220"/>
      <c r="D597" s="221" t="s">
        <v>175</v>
      </c>
      <c r="E597" s="220"/>
      <c r="F597" s="223" t="s">
        <v>1060</v>
      </c>
      <c r="G597" s="220"/>
      <c r="H597" s="224">
        <v>141.655</v>
      </c>
      <c r="I597" s="225"/>
      <c r="J597" s="220"/>
      <c r="K597" s="220"/>
      <c r="L597" s="226"/>
      <c r="M597" s="227"/>
      <c r="N597" s="228"/>
      <c r="O597" s="228"/>
      <c r="P597" s="228"/>
      <c r="Q597" s="228"/>
      <c r="R597" s="228"/>
      <c r="S597" s="228"/>
      <c r="T597" s="22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0" t="s">
        <v>175</v>
      </c>
      <c r="AU597" s="230" t="s">
        <v>86</v>
      </c>
      <c r="AV597" s="13" t="s">
        <v>86</v>
      </c>
      <c r="AW597" s="13" t="s">
        <v>4</v>
      </c>
      <c r="AX597" s="13" t="s">
        <v>84</v>
      </c>
      <c r="AY597" s="230" t="s">
        <v>154</v>
      </c>
    </row>
    <row r="598" s="2" customFormat="1">
      <c r="A598" s="40"/>
      <c r="B598" s="41"/>
      <c r="C598" s="206" t="s">
        <v>1061</v>
      </c>
      <c r="D598" s="206" t="s">
        <v>156</v>
      </c>
      <c r="E598" s="207" t="s">
        <v>1062</v>
      </c>
      <c r="F598" s="208" t="s">
        <v>1063</v>
      </c>
      <c r="G598" s="209" t="s">
        <v>169</v>
      </c>
      <c r="H598" s="210">
        <v>192.93299999999999</v>
      </c>
      <c r="I598" s="211"/>
      <c r="J598" s="212">
        <f>ROUND(I598*H598,2)</f>
        <v>0</v>
      </c>
      <c r="K598" s="208" t="s">
        <v>160</v>
      </c>
      <c r="L598" s="46"/>
      <c r="M598" s="213" t="s">
        <v>19</v>
      </c>
      <c r="N598" s="214" t="s">
        <v>47</v>
      </c>
      <c r="O598" s="86"/>
      <c r="P598" s="215">
        <f>O598*H598</f>
        <v>0</v>
      </c>
      <c r="Q598" s="215">
        <v>1.0000000000000001E-05</v>
      </c>
      <c r="R598" s="215">
        <f>Q598*H598</f>
        <v>0.0019293300000000002</v>
      </c>
      <c r="S598" s="215">
        <v>0</v>
      </c>
      <c r="T598" s="21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7" t="s">
        <v>231</v>
      </c>
      <c r="AT598" s="217" t="s">
        <v>156</v>
      </c>
      <c r="AU598" s="217" t="s">
        <v>86</v>
      </c>
      <c r="AY598" s="19" t="s">
        <v>154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9" t="s">
        <v>84</v>
      </c>
      <c r="BK598" s="218">
        <f>ROUND(I598*H598,2)</f>
        <v>0</v>
      </c>
      <c r="BL598" s="19" t="s">
        <v>231</v>
      </c>
      <c r="BM598" s="217" t="s">
        <v>1064</v>
      </c>
    </row>
    <row r="599" s="2" customFormat="1" ht="14.4" customHeight="1">
      <c r="A599" s="40"/>
      <c r="B599" s="41"/>
      <c r="C599" s="256" t="s">
        <v>1065</v>
      </c>
      <c r="D599" s="256" t="s">
        <v>428</v>
      </c>
      <c r="E599" s="257" t="s">
        <v>1066</v>
      </c>
      <c r="F599" s="258" t="s">
        <v>1067</v>
      </c>
      <c r="G599" s="259" t="s">
        <v>169</v>
      </c>
      <c r="H599" s="260">
        <v>224.863</v>
      </c>
      <c r="I599" s="261"/>
      <c r="J599" s="262">
        <f>ROUND(I599*H599,2)</f>
        <v>0</v>
      </c>
      <c r="K599" s="258" t="s">
        <v>160</v>
      </c>
      <c r="L599" s="263"/>
      <c r="M599" s="264" t="s">
        <v>19</v>
      </c>
      <c r="N599" s="265" t="s">
        <v>47</v>
      </c>
      <c r="O599" s="86"/>
      <c r="P599" s="215">
        <f>O599*H599</f>
        <v>0</v>
      </c>
      <c r="Q599" s="215">
        <v>0.00018000000000000001</v>
      </c>
      <c r="R599" s="215">
        <f>Q599*H599</f>
        <v>0.040475340000000005</v>
      </c>
      <c r="S599" s="215">
        <v>0</v>
      </c>
      <c r="T599" s="216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7" t="s">
        <v>330</v>
      </c>
      <c r="AT599" s="217" t="s">
        <v>428</v>
      </c>
      <c r="AU599" s="217" t="s">
        <v>86</v>
      </c>
      <c r="AY599" s="19" t="s">
        <v>154</v>
      </c>
      <c r="BE599" s="218">
        <f>IF(N599="základní",J599,0)</f>
        <v>0</v>
      </c>
      <c r="BF599" s="218">
        <f>IF(N599="snížená",J599,0)</f>
        <v>0</v>
      </c>
      <c r="BG599" s="218">
        <f>IF(N599="zákl. přenesená",J599,0)</f>
        <v>0</v>
      </c>
      <c r="BH599" s="218">
        <f>IF(N599="sníž. přenesená",J599,0)</f>
        <v>0</v>
      </c>
      <c r="BI599" s="218">
        <f>IF(N599="nulová",J599,0)</f>
        <v>0</v>
      </c>
      <c r="BJ599" s="19" t="s">
        <v>84</v>
      </c>
      <c r="BK599" s="218">
        <f>ROUND(I599*H599,2)</f>
        <v>0</v>
      </c>
      <c r="BL599" s="19" t="s">
        <v>231</v>
      </c>
      <c r="BM599" s="217" t="s">
        <v>1068</v>
      </c>
    </row>
    <row r="600" s="13" customFormat="1">
      <c r="A600" s="13"/>
      <c r="B600" s="219"/>
      <c r="C600" s="220"/>
      <c r="D600" s="221" t="s">
        <v>175</v>
      </c>
      <c r="E600" s="220"/>
      <c r="F600" s="223" t="s">
        <v>978</v>
      </c>
      <c r="G600" s="220"/>
      <c r="H600" s="224">
        <v>224.863</v>
      </c>
      <c r="I600" s="225"/>
      <c r="J600" s="220"/>
      <c r="K600" s="220"/>
      <c r="L600" s="226"/>
      <c r="M600" s="227"/>
      <c r="N600" s="228"/>
      <c r="O600" s="228"/>
      <c r="P600" s="228"/>
      <c r="Q600" s="228"/>
      <c r="R600" s="228"/>
      <c r="S600" s="228"/>
      <c r="T600" s="22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0" t="s">
        <v>175</v>
      </c>
      <c r="AU600" s="230" t="s">
        <v>86</v>
      </c>
      <c r="AV600" s="13" t="s">
        <v>86</v>
      </c>
      <c r="AW600" s="13" t="s">
        <v>4</v>
      </c>
      <c r="AX600" s="13" t="s">
        <v>84</v>
      </c>
      <c r="AY600" s="230" t="s">
        <v>154</v>
      </c>
    </row>
    <row r="601" s="2" customFormat="1">
      <c r="A601" s="40"/>
      <c r="B601" s="41"/>
      <c r="C601" s="206" t="s">
        <v>1069</v>
      </c>
      <c r="D601" s="206" t="s">
        <v>156</v>
      </c>
      <c r="E601" s="207" t="s">
        <v>1070</v>
      </c>
      <c r="F601" s="208" t="s">
        <v>1071</v>
      </c>
      <c r="G601" s="209" t="s">
        <v>169</v>
      </c>
      <c r="H601" s="210">
        <v>9.4399999999999995</v>
      </c>
      <c r="I601" s="211"/>
      <c r="J601" s="212">
        <f>ROUND(I601*H601,2)</f>
        <v>0</v>
      </c>
      <c r="K601" s="208" t="s">
        <v>19</v>
      </c>
      <c r="L601" s="46"/>
      <c r="M601" s="213" t="s">
        <v>19</v>
      </c>
      <c r="N601" s="214" t="s">
        <v>47</v>
      </c>
      <c r="O601" s="86"/>
      <c r="P601" s="215">
        <f>O601*H601</f>
        <v>0</v>
      </c>
      <c r="Q601" s="215">
        <v>0</v>
      </c>
      <c r="R601" s="215">
        <f>Q601*H601</f>
        <v>0</v>
      </c>
      <c r="S601" s="215">
        <v>0</v>
      </c>
      <c r="T601" s="216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7" t="s">
        <v>231</v>
      </c>
      <c r="AT601" s="217" t="s">
        <v>156</v>
      </c>
      <c r="AU601" s="217" t="s">
        <v>86</v>
      </c>
      <c r="AY601" s="19" t="s">
        <v>154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9" t="s">
        <v>84</v>
      </c>
      <c r="BK601" s="218">
        <f>ROUND(I601*H601,2)</f>
        <v>0</v>
      </c>
      <c r="BL601" s="19" t="s">
        <v>231</v>
      </c>
      <c r="BM601" s="217" t="s">
        <v>1072</v>
      </c>
    </row>
    <row r="602" s="14" customFormat="1">
      <c r="A602" s="14"/>
      <c r="B602" s="231"/>
      <c r="C602" s="232"/>
      <c r="D602" s="221" t="s">
        <v>175</v>
      </c>
      <c r="E602" s="233" t="s">
        <v>19</v>
      </c>
      <c r="F602" s="234" t="s">
        <v>1073</v>
      </c>
      <c r="G602" s="232"/>
      <c r="H602" s="233" t="s">
        <v>19</v>
      </c>
      <c r="I602" s="235"/>
      <c r="J602" s="232"/>
      <c r="K602" s="232"/>
      <c r="L602" s="236"/>
      <c r="M602" s="237"/>
      <c r="N602" s="238"/>
      <c r="O602" s="238"/>
      <c r="P602" s="238"/>
      <c r="Q602" s="238"/>
      <c r="R602" s="238"/>
      <c r="S602" s="238"/>
      <c r="T602" s="239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0" t="s">
        <v>175</v>
      </c>
      <c r="AU602" s="240" t="s">
        <v>86</v>
      </c>
      <c r="AV602" s="14" t="s">
        <v>84</v>
      </c>
      <c r="AW602" s="14" t="s">
        <v>35</v>
      </c>
      <c r="AX602" s="14" t="s">
        <v>76</v>
      </c>
      <c r="AY602" s="240" t="s">
        <v>154</v>
      </c>
    </row>
    <row r="603" s="13" customFormat="1">
      <c r="A603" s="13"/>
      <c r="B603" s="219"/>
      <c r="C603" s="220"/>
      <c r="D603" s="221" t="s">
        <v>175</v>
      </c>
      <c r="E603" s="222" t="s">
        <v>19</v>
      </c>
      <c r="F603" s="223" t="s">
        <v>1074</v>
      </c>
      <c r="G603" s="220"/>
      <c r="H603" s="224">
        <v>3.8399999999999999</v>
      </c>
      <c r="I603" s="225"/>
      <c r="J603" s="220"/>
      <c r="K603" s="220"/>
      <c r="L603" s="226"/>
      <c r="M603" s="227"/>
      <c r="N603" s="228"/>
      <c r="O603" s="228"/>
      <c r="P603" s="228"/>
      <c r="Q603" s="228"/>
      <c r="R603" s="228"/>
      <c r="S603" s="228"/>
      <c r="T603" s="22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0" t="s">
        <v>175</v>
      </c>
      <c r="AU603" s="230" t="s">
        <v>86</v>
      </c>
      <c r="AV603" s="13" t="s">
        <v>86</v>
      </c>
      <c r="AW603" s="13" t="s">
        <v>35</v>
      </c>
      <c r="AX603" s="13" t="s">
        <v>76</v>
      </c>
      <c r="AY603" s="230" t="s">
        <v>154</v>
      </c>
    </row>
    <row r="604" s="13" customFormat="1">
      <c r="A604" s="13"/>
      <c r="B604" s="219"/>
      <c r="C604" s="220"/>
      <c r="D604" s="221" t="s">
        <v>175</v>
      </c>
      <c r="E604" s="222" t="s">
        <v>19</v>
      </c>
      <c r="F604" s="223" t="s">
        <v>1075</v>
      </c>
      <c r="G604" s="220"/>
      <c r="H604" s="224">
        <v>5.5999999999999996</v>
      </c>
      <c r="I604" s="225"/>
      <c r="J604" s="220"/>
      <c r="K604" s="220"/>
      <c r="L604" s="226"/>
      <c r="M604" s="227"/>
      <c r="N604" s="228"/>
      <c r="O604" s="228"/>
      <c r="P604" s="228"/>
      <c r="Q604" s="228"/>
      <c r="R604" s="228"/>
      <c r="S604" s="228"/>
      <c r="T604" s="22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0" t="s">
        <v>175</v>
      </c>
      <c r="AU604" s="230" t="s">
        <v>86</v>
      </c>
      <c r="AV604" s="13" t="s">
        <v>86</v>
      </c>
      <c r="AW604" s="13" t="s">
        <v>35</v>
      </c>
      <c r="AX604" s="13" t="s">
        <v>76</v>
      </c>
      <c r="AY604" s="230" t="s">
        <v>154</v>
      </c>
    </row>
    <row r="605" s="15" customFormat="1">
      <c r="A605" s="15"/>
      <c r="B605" s="241"/>
      <c r="C605" s="242"/>
      <c r="D605" s="221" t="s">
        <v>175</v>
      </c>
      <c r="E605" s="243" t="s">
        <v>19</v>
      </c>
      <c r="F605" s="244" t="s">
        <v>202</v>
      </c>
      <c r="G605" s="242"/>
      <c r="H605" s="245">
        <v>9.4399999999999995</v>
      </c>
      <c r="I605" s="246"/>
      <c r="J605" s="242"/>
      <c r="K605" s="242"/>
      <c r="L605" s="247"/>
      <c r="M605" s="248"/>
      <c r="N605" s="249"/>
      <c r="O605" s="249"/>
      <c r="P605" s="249"/>
      <c r="Q605" s="249"/>
      <c r="R605" s="249"/>
      <c r="S605" s="249"/>
      <c r="T605" s="250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1" t="s">
        <v>175</v>
      </c>
      <c r="AU605" s="251" t="s">
        <v>86</v>
      </c>
      <c r="AV605" s="15" t="s">
        <v>161</v>
      </c>
      <c r="AW605" s="15" t="s">
        <v>35</v>
      </c>
      <c r="AX605" s="15" t="s">
        <v>84</v>
      </c>
      <c r="AY605" s="251" t="s">
        <v>154</v>
      </c>
    </row>
    <row r="606" s="2" customFormat="1">
      <c r="A606" s="40"/>
      <c r="B606" s="41"/>
      <c r="C606" s="206" t="s">
        <v>1076</v>
      </c>
      <c r="D606" s="206" t="s">
        <v>156</v>
      </c>
      <c r="E606" s="207" t="s">
        <v>1077</v>
      </c>
      <c r="F606" s="208" t="s">
        <v>1078</v>
      </c>
      <c r="G606" s="209" t="s">
        <v>990</v>
      </c>
      <c r="H606" s="277"/>
      <c r="I606" s="211"/>
      <c r="J606" s="212">
        <f>ROUND(I606*H606,2)</f>
        <v>0</v>
      </c>
      <c r="K606" s="208" t="s">
        <v>160</v>
      </c>
      <c r="L606" s="46"/>
      <c r="M606" s="213" t="s">
        <v>19</v>
      </c>
      <c r="N606" s="214" t="s">
        <v>47</v>
      </c>
      <c r="O606" s="86"/>
      <c r="P606" s="215">
        <f>O606*H606</f>
        <v>0</v>
      </c>
      <c r="Q606" s="215">
        <v>0</v>
      </c>
      <c r="R606" s="215">
        <f>Q606*H606</f>
        <v>0</v>
      </c>
      <c r="S606" s="215">
        <v>0</v>
      </c>
      <c r="T606" s="216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17" t="s">
        <v>231</v>
      </c>
      <c r="AT606" s="217" t="s">
        <v>156</v>
      </c>
      <c r="AU606" s="217" t="s">
        <v>86</v>
      </c>
      <c r="AY606" s="19" t="s">
        <v>154</v>
      </c>
      <c r="BE606" s="218">
        <f>IF(N606="základní",J606,0)</f>
        <v>0</v>
      </c>
      <c r="BF606" s="218">
        <f>IF(N606="snížená",J606,0)</f>
        <v>0</v>
      </c>
      <c r="BG606" s="218">
        <f>IF(N606="zákl. přenesená",J606,0)</f>
        <v>0</v>
      </c>
      <c r="BH606" s="218">
        <f>IF(N606="sníž. přenesená",J606,0)</f>
        <v>0</v>
      </c>
      <c r="BI606" s="218">
        <f>IF(N606="nulová",J606,0)</f>
        <v>0</v>
      </c>
      <c r="BJ606" s="19" t="s">
        <v>84</v>
      </c>
      <c r="BK606" s="218">
        <f>ROUND(I606*H606,2)</f>
        <v>0</v>
      </c>
      <c r="BL606" s="19" t="s">
        <v>231</v>
      </c>
      <c r="BM606" s="217" t="s">
        <v>1079</v>
      </c>
    </row>
    <row r="607" s="12" customFormat="1" ht="22.8" customHeight="1">
      <c r="A607" s="12"/>
      <c r="B607" s="190"/>
      <c r="C607" s="191"/>
      <c r="D607" s="192" t="s">
        <v>75</v>
      </c>
      <c r="E607" s="204" t="s">
        <v>1080</v>
      </c>
      <c r="F607" s="204" t="s">
        <v>1081</v>
      </c>
      <c r="G607" s="191"/>
      <c r="H607" s="191"/>
      <c r="I607" s="194"/>
      <c r="J607" s="205">
        <f>BK607</f>
        <v>0</v>
      </c>
      <c r="K607" s="191"/>
      <c r="L607" s="196"/>
      <c r="M607" s="197"/>
      <c r="N607" s="198"/>
      <c r="O607" s="198"/>
      <c r="P607" s="199">
        <f>SUM(P608:P616)</f>
        <v>0</v>
      </c>
      <c r="Q607" s="198"/>
      <c r="R607" s="199">
        <f>SUM(R608:R616)</f>
        <v>0.027954199999999998</v>
      </c>
      <c r="S607" s="198"/>
      <c r="T607" s="200">
        <f>SUM(T608:T616)</f>
        <v>0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01" t="s">
        <v>86</v>
      </c>
      <c r="AT607" s="202" t="s">
        <v>75</v>
      </c>
      <c r="AU607" s="202" t="s">
        <v>84</v>
      </c>
      <c r="AY607" s="201" t="s">
        <v>154</v>
      </c>
      <c r="BK607" s="203">
        <f>SUM(BK608:BK616)</f>
        <v>0</v>
      </c>
    </row>
    <row r="608" s="2" customFormat="1" ht="14.4" customHeight="1">
      <c r="A608" s="40"/>
      <c r="B608" s="41"/>
      <c r="C608" s="206" t="s">
        <v>1082</v>
      </c>
      <c r="D608" s="206" t="s">
        <v>156</v>
      </c>
      <c r="E608" s="207" t="s">
        <v>1083</v>
      </c>
      <c r="F608" s="208" t="s">
        <v>1084</v>
      </c>
      <c r="G608" s="209" t="s">
        <v>169</v>
      </c>
      <c r="H608" s="210">
        <v>121.54000000000001</v>
      </c>
      <c r="I608" s="211"/>
      <c r="J608" s="212">
        <f>ROUND(I608*H608,2)</f>
        <v>0</v>
      </c>
      <c r="K608" s="208" t="s">
        <v>160</v>
      </c>
      <c r="L608" s="46"/>
      <c r="M608" s="213" t="s">
        <v>19</v>
      </c>
      <c r="N608" s="214" t="s">
        <v>47</v>
      </c>
      <c r="O608" s="86"/>
      <c r="P608" s="215">
        <f>O608*H608</f>
        <v>0</v>
      </c>
      <c r="Q608" s="215">
        <v>0</v>
      </c>
      <c r="R608" s="215">
        <f>Q608*H608</f>
        <v>0</v>
      </c>
      <c r="S608" s="215">
        <v>0</v>
      </c>
      <c r="T608" s="216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17" t="s">
        <v>231</v>
      </c>
      <c r="AT608" s="217" t="s">
        <v>156</v>
      </c>
      <c r="AU608" s="217" t="s">
        <v>86</v>
      </c>
      <c r="AY608" s="19" t="s">
        <v>154</v>
      </c>
      <c r="BE608" s="218">
        <f>IF(N608="základní",J608,0)</f>
        <v>0</v>
      </c>
      <c r="BF608" s="218">
        <f>IF(N608="snížená",J608,0)</f>
        <v>0</v>
      </c>
      <c r="BG608" s="218">
        <f>IF(N608="zákl. přenesená",J608,0)</f>
        <v>0</v>
      </c>
      <c r="BH608" s="218">
        <f>IF(N608="sníž. přenesená",J608,0)</f>
        <v>0</v>
      </c>
      <c r="BI608" s="218">
        <f>IF(N608="nulová",J608,0)</f>
        <v>0</v>
      </c>
      <c r="BJ608" s="19" t="s">
        <v>84</v>
      </c>
      <c r="BK608" s="218">
        <f>ROUND(I608*H608,2)</f>
        <v>0</v>
      </c>
      <c r="BL608" s="19" t="s">
        <v>231</v>
      </c>
      <c r="BM608" s="217" t="s">
        <v>1085</v>
      </c>
    </row>
    <row r="609" s="14" customFormat="1">
      <c r="A609" s="14"/>
      <c r="B609" s="231"/>
      <c r="C609" s="232"/>
      <c r="D609" s="221" t="s">
        <v>175</v>
      </c>
      <c r="E609" s="233" t="s">
        <v>19</v>
      </c>
      <c r="F609" s="234" t="s">
        <v>737</v>
      </c>
      <c r="G609" s="232"/>
      <c r="H609" s="233" t="s">
        <v>19</v>
      </c>
      <c r="I609" s="235"/>
      <c r="J609" s="232"/>
      <c r="K609" s="232"/>
      <c r="L609" s="236"/>
      <c r="M609" s="237"/>
      <c r="N609" s="238"/>
      <c r="O609" s="238"/>
      <c r="P609" s="238"/>
      <c r="Q609" s="238"/>
      <c r="R609" s="238"/>
      <c r="S609" s="238"/>
      <c r="T609" s="239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0" t="s">
        <v>175</v>
      </c>
      <c r="AU609" s="240" t="s">
        <v>86</v>
      </c>
      <c r="AV609" s="14" t="s">
        <v>84</v>
      </c>
      <c r="AW609" s="14" t="s">
        <v>35</v>
      </c>
      <c r="AX609" s="14" t="s">
        <v>76</v>
      </c>
      <c r="AY609" s="240" t="s">
        <v>154</v>
      </c>
    </row>
    <row r="610" s="13" customFormat="1">
      <c r="A610" s="13"/>
      <c r="B610" s="219"/>
      <c r="C610" s="220"/>
      <c r="D610" s="221" t="s">
        <v>175</v>
      </c>
      <c r="E610" s="222" t="s">
        <v>19</v>
      </c>
      <c r="F610" s="223" t="s">
        <v>854</v>
      </c>
      <c r="G610" s="220"/>
      <c r="H610" s="224">
        <v>49.32</v>
      </c>
      <c r="I610" s="225"/>
      <c r="J610" s="220"/>
      <c r="K610" s="220"/>
      <c r="L610" s="226"/>
      <c r="M610" s="227"/>
      <c r="N610" s="228"/>
      <c r="O610" s="228"/>
      <c r="P610" s="228"/>
      <c r="Q610" s="228"/>
      <c r="R610" s="228"/>
      <c r="S610" s="228"/>
      <c r="T610" s="229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0" t="s">
        <v>175</v>
      </c>
      <c r="AU610" s="230" t="s">
        <v>86</v>
      </c>
      <c r="AV610" s="13" t="s">
        <v>86</v>
      </c>
      <c r="AW610" s="13" t="s">
        <v>35</v>
      </c>
      <c r="AX610" s="13" t="s">
        <v>76</v>
      </c>
      <c r="AY610" s="230" t="s">
        <v>154</v>
      </c>
    </row>
    <row r="611" s="13" customFormat="1">
      <c r="A611" s="13"/>
      <c r="B611" s="219"/>
      <c r="C611" s="220"/>
      <c r="D611" s="221" t="s">
        <v>175</v>
      </c>
      <c r="E611" s="222" t="s">
        <v>19</v>
      </c>
      <c r="F611" s="223" t="s">
        <v>855</v>
      </c>
      <c r="G611" s="220"/>
      <c r="H611" s="224">
        <v>21.25</v>
      </c>
      <c r="I611" s="225"/>
      <c r="J611" s="220"/>
      <c r="K611" s="220"/>
      <c r="L611" s="226"/>
      <c r="M611" s="227"/>
      <c r="N611" s="228"/>
      <c r="O611" s="228"/>
      <c r="P611" s="228"/>
      <c r="Q611" s="228"/>
      <c r="R611" s="228"/>
      <c r="S611" s="228"/>
      <c r="T611" s="22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0" t="s">
        <v>175</v>
      </c>
      <c r="AU611" s="230" t="s">
        <v>86</v>
      </c>
      <c r="AV611" s="13" t="s">
        <v>86</v>
      </c>
      <c r="AW611" s="13" t="s">
        <v>35</v>
      </c>
      <c r="AX611" s="13" t="s">
        <v>76</v>
      </c>
      <c r="AY611" s="230" t="s">
        <v>154</v>
      </c>
    </row>
    <row r="612" s="13" customFormat="1">
      <c r="A612" s="13"/>
      <c r="B612" s="219"/>
      <c r="C612" s="220"/>
      <c r="D612" s="221" t="s">
        <v>175</v>
      </c>
      <c r="E612" s="222" t="s">
        <v>19</v>
      </c>
      <c r="F612" s="223" t="s">
        <v>856</v>
      </c>
      <c r="G612" s="220"/>
      <c r="H612" s="224">
        <v>50.969999999999999</v>
      </c>
      <c r="I612" s="225"/>
      <c r="J612" s="220"/>
      <c r="K612" s="220"/>
      <c r="L612" s="226"/>
      <c r="M612" s="227"/>
      <c r="N612" s="228"/>
      <c r="O612" s="228"/>
      <c r="P612" s="228"/>
      <c r="Q612" s="228"/>
      <c r="R612" s="228"/>
      <c r="S612" s="228"/>
      <c r="T612" s="229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0" t="s">
        <v>175</v>
      </c>
      <c r="AU612" s="230" t="s">
        <v>86</v>
      </c>
      <c r="AV612" s="13" t="s">
        <v>86</v>
      </c>
      <c r="AW612" s="13" t="s">
        <v>35</v>
      </c>
      <c r="AX612" s="13" t="s">
        <v>76</v>
      </c>
      <c r="AY612" s="230" t="s">
        <v>154</v>
      </c>
    </row>
    <row r="613" s="15" customFormat="1">
      <c r="A613" s="15"/>
      <c r="B613" s="241"/>
      <c r="C613" s="242"/>
      <c r="D613" s="221" t="s">
        <v>175</v>
      </c>
      <c r="E613" s="243" t="s">
        <v>19</v>
      </c>
      <c r="F613" s="244" t="s">
        <v>202</v>
      </c>
      <c r="G613" s="242"/>
      <c r="H613" s="245">
        <v>121.53999999999999</v>
      </c>
      <c r="I613" s="246"/>
      <c r="J613" s="242"/>
      <c r="K613" s="242"/>
      <c r="L613" s="247"/>
      <c r="M613" s="248"/>
      <c r="N613" s="249"/>
      <c r="O613" s="249"/>
      <c r="P613" s="249"/>
      <c r="Q613" s="249"/>
      <c r="R613" s="249"/>
      <c r="S613" s="249"/>
      <c r="T613" s="250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51" t="s">
        <v>175</v>
      </c>
      <c r="AU613" s="251" t="s">
        <v>86</v>
      </c>
      <c r="AV613" s="15" t="s">
        <v>161</v>
      </c>
      <c r="AW613" s="15" t="s">
        <v>35</v>
      </c>
      <c r="AX613" s="15" t="s">
        <v>84</v>
      </c>
      <c r="AY613" s="251" t="s">
        <v>154</v>
      </c>
    </row>
    <row r="614" s="2" customFormat="1" ht="14.4" customHeight="1">
      <c r="A614" s="40"/>
      <c r="B614" s="41"/>
      <c r="C614" s="256" t="s">
        <v>1086</v>
      </c>
      <c r="D614" s="256" t="s">
        <v>428</v>
      </c>
      <c r="E614" s="257" t="s">
        <v>1087</v>
      </c>
      <c r="F614" s="258" t="s">
        <v>1088</v>
      </c>
      <c r="G614" s="259" t="s">
        <v>169</v>
      </c>
      <c r="H614" s="260">
        <v>139.77099999999999</v>
      </c>
      <c r="I614" s="261"/>
      <c r="J614" s="262">
        <f>ROUND(I614*H614,2)</f>
        <v>0</v>
      </c>
      <c r="K614" s="258" t="s">
        <v>160</v>
      </c>
      <c r="L614" s="263"/>
      <c r="M614" s="264" t="s">
        <v>19</v>
      </c>
      <c r="N614" s="265" t="s">
        <v>47</v>
      </c>
      <c r="O614" s="86"/>
      <c r="P614" s="215">
        <f>O614*H614</f>
        <v>0</v>
      </c>
      <c r="Q614" s="215">
        <v>0.00020000000000000001</v>
      </c>
      <c r="R614" s="215">
        <f>Q614*H614</f>
        <v>0.027954199999999998</v>
      </c>
      <c r="S614" s="215">
        <v>0</v>
      </c>
      <c r="T614" s="216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7" t="s">
        <v>330</v>
      </c>
      <c r="AT614" s="217" t="s">
        <v>428</v>
      </c>
      <c r="AU614" s="217" t="s">
        <v>86</v>
      </c>
      <c r="AY614" s="19" t="s">
        <v>154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9" t="s">
        <v>84</v>
      </c>
      <c r="BK614" s="218">
        <f>ROUND(I614*H614,2)</f>
        <v>0</v>
      </c>
      <c r="BL614" s="19" t="s">
        <v>231</v>
      </c>
      <c r="BM614" s="217" t="s">
        <v>1089</v>
      </c>
    </row>
    <row r="615" s="13" customFormat="1">
      <c r="A615" s="13"/>
      <c r="B615" s="219"/>
      <c r="C615" s="220"/>
      <c r="D615" s="221" t="s">
        <v>175</v>
      </c>
      <c r="E615" s="220"/>
      <c r="F615" s="223" t="s">
        <v>1090</v>
      </c>
      <c r="G615" s="220"/>
      <c r="H615" s="224">
        <v>139.77099999999999</v>
      </c>
      <c r="I615" s="225"/>
      <c r="J615" s="220"/>
      <c r="K615" s="220"/>
      <c r="L615" s="226"/>
      <c r="M615" s="227"/>
      <c r="N615" s="228"/>
      <c r="O615" s="228"/>
      <c r="P615" s="228"/>
      <c r="Q615" s="228"/>
      <c r="R615" s="228"/>
      <c r="S615" s="228"/>
      <c r="T615" s="22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0" t="s">
        <v>175</v>
      </c>
      <c r="AU615" s="230" t="s">
        <v>86</v>
      </c>
      <c r="AV615" s="13" t="s">
        <v>86</v>
      </c>
      <c r="AW615" s="13" t="s">
        <v>4</v>
      </c>
      <c r="AX615" s="13" t="s">
        <v>84</v>
      </c>
      <c r="AY615" s="230" t="s">
        <v>154</v>
      </c>
    </row>
    <row r="616" s="2" customFormat="1">
      <c r="A616" s="40"/>
      <c r="B616" s="41"/>
      <c r="C616" s="206" t="s">
        <v>1091</v>
      </c>
      <c r="D616" s="206" t="s">
        <v>156</v>
      </c>
      <c r="E616" s="207" t="s">
        <v>1092</v>
      </c>
      <c r="F616" s="208" t="s">
        <v>1093</v>
      </c>
      <c r="G616" s="209" t="s">
        <v>990</v>
      </c>
      <c r="H616" s="277"/>
      <c r="I616" s="211"/>
      <c r="J616" s="212">
        <f>ROUND(I616*H616,2)</f>
        <v>0</v>
      </c>
      <c r="K616" s="208" t="s">
        <v>160</v>
      </c>
      <c r="L616" s="46"/>
      <c r="M616" s="213" t="s">
        <v>19</v>
      </c>
      <c r="N616" s="214" t="s">
        <v>47</v>
      </c>
      <c r="O616" s="86"/>
      <c r="P616" s="215">
        <f>O616*H616</f>
        <v>0</v>
      </c>
      <c r="Q616" s="215">
        <v>0</v>
      </c>
      <c r="R616" s="215">
        <f>Q616*H616</f>
        <v>0</v>
      </c>
      <c r="S616" s="215">
        <v>0</v>
      </c>
      <c r="T616" s="216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17" t="s">
        <v>231</v>
      </c>
      <c r="AT616" s="217" t="s">
        <v>156</v>
      </c>
      <c r="AU616" s="217" t="s">
        <v>86</v>
      </c>
      <c r="AY616" s="19" t="s">
        <v>154</v>
      </c>
      <c r="BE616" s="218">
        <f>IF(N616="základní",J616,0)</f>
        <v>0</v>
      </c>
      <c r="BF616" s="218">
        <f>IF(N616="snížená",J616,0)</f>
        <v>0</v>
      </c>
      <c r="BG616" s="218">
        <f>IF(N616="zákl. přenesená",J616,0)</f>
        <v>0</v>
      </c>
      <c r="BH616" s="218">
        <f>IF(N616="sníž. přenesená",J616,0)</f>
        <v>0</v>
      </c>
      <c r="BI616" s="218">
        <f>IF(N616="nulová",J616,0)</f>
        <v>0</v>
      </c>
      <c r="BJ616" s="19" t="s">
        <v>84</v>
      </c>
      <c r="BK616" s="218">
        <f>ROUND(I616*H616,2)</f>
        <v>0</v>
      </c>
      <c r="BL616" s="19" t="s">
        <v>231</v>
      </c>
      <c r="BM616" s="217" t="s">
        <v>1094</v>
      </c>
    </row>
    <row r="617" s="12" customFormat="1" ht="22.8" customHeight="1">
      <c r="A617" s="12"/>
      <c r="B617" s="190"/>
      <c r="C617" s="191"/>
      <c r="D617" s="192" t="s">
        <v>75</v>
      </c>
      <c r="E617" s="204" t="s">
        <v>1095</v>
      </c>
      <c r="F617" s="204" t="s">
        <v>97</v>
      </c>
      <c r="G617" s="191"/>
      <c r="H617" s="191"/>
      <c r="I617" s="194"/>
      <c r="J617" s="205">
        <f>BK617</f>
        <v>0</v>
      </c>
      <c r="K617" s="191"/>
      <c r="L617" s="196"/>
      <c r="M617" s="197"/>
      <c r="N617" s="198"/>
      <c r="O617" s="198"/>
      <c r="P617" s="199">
        <f>SUM(P618:P630)</f>
        <v>0</v>
      </c>
      <c r="Q617" s="198"/>
      <c r="R617" s="199">
        <f>SUM(R618:R630)</f>
        <v>0.016639999999999999</v>
      </c>
      <c r="S617" s="198"/>
      <c r="T617" s="200">
        <f>SUM(T618:T630)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01" t="s">
        <v>86</v>
      </c>
      <c r="AT617" s="202" t="s">
        <v>75</v>
      </c>
      <c r="AU617" s="202" t="s">
        <v>84</v>
      </c>
      <c r="AY617" s="201" t="s">
        <v>154</v>
      </c>
      <c r="BK617" s="203">
        <f>SUM(BK618:BK630)</f>
        <v>0</v>
      </c>
    </row>
    <row r="618" s="2" customFormat="1" ht="14.4" customHeight="1">
      <c r="A618" s="40"/>
      <c r="B618" s="41"/>
      <c r="C618" s="206" t="s">
        <v>1096</v>
      </c>
      <c r="D618" s="206" t="s">
        <v>156</v>
      </c>
      <c r="E618" s="207" t="s">
        <v>1097</v>
      </c>
      <c r="F618" s="208" t="s">
        <v>1098</v>
      </c>
      <c r="G618" s="209" t="s">
        <v>159</v>
      </c>
      <c r="H618" s="210">
        <v>2</v>
      </c>
      <c r="I618" s="211"/>
      <c r="J618" s="212">
        <f>ROUND(I618*H618,2)</f>
        <v>0</v>
      </c>
      <c r="K618" s="208" t="s">
        <v>160</v>
      </c>
      <c r="L618" s="46"/>
      <c r="M618" s="213" t="s">
        <v>19</v>
      </c>
      <c r="N618" s="214" t="s">
        <v>47</v>
      </c>
      <c r="O618" s="86"/>
      <c r="P618" s="215">
        <f>O618*H618</f>
        <v>0</v>
      </c>
      <c r="Q618" s="215">
        <v>0</v>
      </c>
      <c r="R618" s="215">
        <f>Q618*H618</f>
        <v>0</v>
      </c>
      <c r="S618" s="215">
        <v>0</v>
      </c>
      <c r="T618" s="216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7" t="s">
        <v>231</v>
      </c>
      <c r="AT618" s="217" t="s">
        <v>156</v>
      </c>
      <c r="AU618" s="217" t="s">
        <v>86</v>
      </c>
      <c r="AY618" s="19" t="s">
        <v>154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9" t="s">
        <v>84</v>
      </c>
      <c r="BK618" s="218">
        <f>ROUND(I618*H618,2)</f>
        <v>0</v>
      </c>
      <c r="BL618" s="19" t="s">
        <v>231</v>
      </c>
      <c r="BM618" s="217" t="s">
        <v>1099</v>
      </c>
    </row>
    <row r="619" s="2" customFormat="1" ht="14.4" customHeight="1">
      <c r="A619" s="40"/>
      <c r="B619" s="41"/>
      <c r="C619" s="256" t="s">
        <v>1100</v>
      </c>
      <c r="D619" s="256" t="s">
        <v>428</v>
      </c>
      <c r="E619" s="257" t="s">
        <v>1101</v>
      </c>
      <c r="F619" s="258" t="s">
        <v>1102</v>
      </c>
      <c r="G619" s="259" t="s">
        <v>159</v>
      </c>
      <c r="H619" s="260">
        <v>2</v>
      </c>
      <c r="I619" s="261"/>
      <c r="J619" s="262">
        <f>ROUND(I619*H619,2)</f>
        <v>0</v>
      </c>
      <c r="K619" s="258" t="s">
        <v>160</v>
      </c>
      <c r="L619" s="263"/>
      <c r="M619" s="264" t="s">
        <v>19</v>
      </c>
      <c r="N619" s="265" t="s">
        <v>47</v>
      </c>
      <c r="O619" s="86"/>
      <c r="P619" s="215">
        <f>O619*H619</f>
        <v>0</v>
      </c>
      <c r="Q619" s="215">
        <v>0.00040000000000000002</v>
      </c>
      <c r="R619" s="215">
        <f>Q619*H619</f>
        <v>0.00080000000000000004</v>
      </c>
      <c r="S619" s="215">
        <v>0</v>
      </c>
      <c r="T619" s="21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330</v>
      </c>
      <c r="AT619" s="217" t="s">
        <v>428</v>
      </c>
      <c r="AU619" s="217" t="s">
        <v>86</v>
      </c>
      <c r="AY619" s="19" t="s">
        <v>154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84</v>
      </c>
      <c r="BK619" s="218">
        <f>ROUND(I619*H619,2)</f>
        <v>0</v>
      </c>
      <c r="BL619" s="19" t="s">
        <v>231</v>
      </c>
      <c r="BM619" s="217" t="s">
        <v>1103</v>
      </c>
    </row>
    <row r="620" s="2" customFormat="1" ht="14.4" customHeight="1">
      <c r="A620" s="40"/>
      <c r="B620" s="41"/>
      <c r="C620" s="206" t="s">
        <v>1104</v>
      </c>
      <c r="D620" s="206" t="s">
        <v>156</v>
      </c>
      <c r="E620" s="207" t="s">
        <v>1105</v>
      </c>
      <c r="F620" s="208" t="s">
        <v>1106</v>
      </c>
      <c r="G620" s="209" t="s">
        <v>159</v>
      </c>
      <c r="H620" s="210">
        <v>1</v>
      </c>
      <c r="I620" s="211"/>
      <c r="J620" s="212">
        <f>ROUND(I620*H620,2)</f>
        <v>0</v>
      </c>
      <c r="K620" s="208" t="s">
        <v>160</v>
      </c>
      <c r="L620" s="46"/>
      <c r="M620" s="213" t="s">
        <v>19</v>
      </c>
      <c r="N620" s="214" t="s">
        <v>47</v>
      </c>
      <c r="O620" s="86"/>
      <c r="P620" s="215">
        <f>O620*H620</f>
        <v>0</v>
      </c>
      <c r="Q620" s="215">
        <v>0</v>
      </c>
      <c r="R620" s="215">
        <f>Q620*H620</f>
        <v>0</v>
      </c>
      <c r="S620" s="215">
        <v>0</v>
      </c>
      <c r="T620" s="216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17" t="s">
        <v>231</v>
      </c>
      <c r="AT620" s="217" t="s">
        <v>156</v>
      </c>
      <c r="AU620" s="217" t="s">
        <v>86</v>
      </c>
      <c r="AY620" s="19" t="s">
        <v>154</v>
      </c>
      <c r="BE620" s="218">
        <f>IF(N620="základní",J620,0)</f>
        <v>0</v>
      </c>
      <c r="BF620" s="218">
        <f>IF(N620="snížená",J620,0)</f>
        <v>0</v>
      </c>
      <c r="BG620" s="218">
        <f>IF(N620="zákl. přenesená",J620,0)</f>
        <v>0</v>
      </c>
      <c r="BH620" s="218">
        <f>IF(N620="sníž. přenesená",J620,0)</f>
        <v>0</v>
      </c>
      <c r="BI620" s="218">
        <f>IF(N620="nulová",J620,0)</f>
        <v>0</v>
      </c>
      <c r="BJ620" s="19" t="s">
        <v>84</v>
      </c>
      <c r="BK620" s="218">
        <f>ROUND(I620*H620,2)</f>
        <v>0</v>
      </c>
      <c r="BL620" s="19" t="s">
        <v>231</v>
      </c>
      <c r="BM620" s="217" t="s">
        <v>1107</v>
      </c>
    </row>
    <row r="621" s="2" customFormat="1" ht="14.4" customHeight="1">
      <c r="A621" s="40"/>
      <c r="B621" s="41"/>
      <c r="C621" s="256" t="s">
        <v>1108</v>
      </c>
      <c r="D621" s="256" t="s">
        <v>428</v>
      </c>
      <c r="E621" s="257" t="s">
        <v>1109</v>
      </c>
      <c r="F621" s="258" t="s">
        <v>1110</v>
      </c>
      <c r="G621" s="259" t="s">
        <v>159</v>
      </c>
      <c r="H621" s="260">
        <v>1</v>
      </c>
      <c r="I621" s="261"/>
      <c r="J621" s="262">
        <f>ROUND(I621*H621,2)</f>
        <v>0</v>
      </c>
      <c r="K621" s="258" t="s">
        <v>19</v>
      </c>
      <c r="L621" s="263"/>
      <c r="M621" s="264" t="s">
        <v>19</v>
      </c>
      <c r="N621" s="265" t="s">
        <v>47</v>
      </c>
      <c r="O621" s="86"/>
      <c r="P621" s="215">
        <f>O621*H621</f>
        <v>0</v>
      </c>
      <c r="Q621" s="215">
        <v>0</v>
      </c>
      <c r="R621" s="215">
        <f>Q621*H621</f>
        <v>0</v>
      </c>
      <c r="S621" s="215">
        <v>0</v>
      </c>
      <c r="T621" s="216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17" t="s">
        <v>330</v>
      </c>
      <c r="AT621" s="217" t="s">
        <v>428</v>
      </c>
      <c r="AU621" s="217" t="s">
        <v>86</v>
      </c>
      <c r="AY621" s="19" t="s">
        <v>154</v>
      </c>
      <c r="BE621" s="218">
        <f>IF(N621="základní",J621,0)</f>
        <v>0</v>
      </c>
      <c r="BF621" s="218">
        <f>IF(N621="snížená",J621,0)</f>
        <v>0</v>
      </c>
      <c r="BG621" s="218">
        <f>IF(N621="zákl. přenesená",J621,0)</f>
        <v>0</v>
      </c>
      <c r="BH621" s="218">
        <f>IF(N621="sníž. přenesená",J621,0)</f>
        <v>0</v>
      </c>
      <c r="BI621" s="218">
        <f>IF(N621="nulová",J621,0)</f>
        <v>0</v>
      </c>
      <c r="BJ621" s="19" t="s">
        <v>84</v>
      </c>
      <c r="BK621" s="218">
        <f>ROUND(I621*H621,2)</f>
        <v>0</v>
      </c>
      <c r="BL621" s="19" t="s">
        <v>231</v>
      </c>
      <c r="BM621" s="217" t="s">
        <v>1111</v>
      </c>
    </row>
    <row r="622" s="2" customFormat="1" ht="14.4" customHeight="1">
      <c r="A622" s="40"/>
      <c r="B622" s="41"/>
      <c r="C622" s="206" t="s">
        <v>1112</v>
      </c>
      <c r="D622" s="206" t="s">
        <v>156</v>
      </c>
      <c r="E622" s="207" t="s">
        <v>1113</v>
      </c>
      <c r="F622" s="208" t="s">
        <v>1114</v>
      </c>
      <c r="G622" s="209" t="s">
        <v>292</v>
      </c>
      <c r="H622" s="210">
        <v>18</v>
      </c>
      <c r="I622" s="211"/>
      <c r="J622" s="212">
        <f>ROUND(I622*H622,2)</f>
        <v>0</v>
      </c>
      <c r="K622" s="208" t="s">
        <v>160</v>
      </c>
      <c r="L622" s="46"/>
      <c r="M622" s="213" t="s">
        <v>19</v>
      </c>
      <c r="N622" s="214" t="s">
        <v>47</v>
      </c>
      <c r="O622" s="86"/>
      <c r="P622" s="215">
        <f>O622*H622</f>
        <v>0</v>
      </c>
      <c r="Q622" s="215">
        <v>0</v>
      </c>
      <c r="R622" s="215">
        <f>Q622*H622</f>
        <v>0</v>
      </c>
      <c r="S622" s="215">
        <v>0</v>
      </c>
      <c r="T622" s="216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17" t="s">
        <v>231</v>
      </c>
      <c r="AT622" s="217" t="s">
        <v>156</v>
      </c>
      <c r="AU622" s="217" t="s">
        <v>86</v>
      </c>
      <c r="AY622" s="19" t="s">
        <v>154</v>
      </c>
      <c r="BE622" s="218">
        <f>IF(N622="základní",J622,0)</f>
        <v>0</v>
      </c>
      <c r="BF622" s="218">
        <f>IF(N622="snížená",J622,0)</f>
        <v>0</v>
      </c>
      <c r="BG622" s="218">
        <f>IF(N622="zákl. přenesená",J622,0)</f>
        <v>0</v>
      </c>
      <c r="BH622" s="218">
        <f>IF(N622="sníž. přenesená",J622,0)</f>
        <v>0</v>
      </c>
      <c r="BI622" s="218">
        <f>IF(N622="nulová",J622,0)</f>
        <v>0</v>
      </c>
      <c r="BJ622" s="19" t="s">
        <v>84</v>
      </c>
      <c r="BK622" s="218">
        <f>ROUND(I622*H622,2)</f>
        <v>0</v>
      </c>
      <c r="BL622" s="19" t="s">
        <v>231</v>
      </c>
      <c r="BM622" s="217" t="s">
        <v>1115</v>
      </c>
    </row>
    <row r="623" s="13" customFormat="1">
      <c r="A623" s="13"/>
      <c r="B623" s="219"/>
      <c r="C623" s="220"/>
      <c r="D623" s="221" t="s">
        <v>175</v>
      </c>
      <c r="E623" s="222" t="s">
        <v>19</v>
      </c>
      <c r="F623" s="223" t="s">
        <v>1116</v>
      </c>
      <c r="G623" s="220"/>
      <c r="H623" s="224">
        <v>18</v>
      </c>
      <c r="I623" s="225"/>
      <c r="J623" s="220"/>
      <c r="K623" s="220"/>
      <c r="L623" s="226"/>
      <c r="M623" s="227"/>
      <c r="N623" s="228"/>
      <c r="O623" s="228"/>
      <c r="P623" s="228"/>
      <c r="Q623" s="228"/>
      <c r="R623" s="228"/>
      <c r="S623" s="228"/>
      <c r="T623" s="229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0" t="s">
        <v>175</v>
      </c>
      <c r="AU623" s="230" t="s">
        <v>86</v>
      </c>
      <c r="AV623" s="13" t="s">
        <v>86</v>
      </c>
      <c r="AW623" s="13" t="s">
        <v>35</v>
      </c>
      <c r="AX623" s="13" t="s">
        <v>84</v>
      </c>
      <c r="AY623" s="230" t="s">
        <v>154</v>
      </c>
    </row>
    <row r="624" s="2" customFormat="1" ht="14.4" customHeight="1">
      <c r="A624" s="40"/>
      <c r="B624" s="41"/>
      <c r="C624" s="256" t="s">
        <v>1117</v>
      </c>
      <c r="D624" s="256" t="s">
        <v>428</v>
      </c>
      <c r="E624" s="257" t="s">
        <v>1118</v>
      </c>
      <c r="F624" s="258" t="s">
        <v>1119</v>
      </c>
      <c r="G624" s="259" t="s">
        <v>292</v>
      </c>
      <c r="H624" s="260">
        <v>21.600000000000001</v>
      </c>
      <c r="I624" s="261"/>
      <c r="J624" s="262">
        <f>ROUND(I624*H624,2)</f>
        <v>0</v>
      </c>
      <c r="K624" s="258" t="s">
        <v>160</v>
      </c>
      <c r="L624" s="263"/>
      <c r="M624" s="264" t="s">
        <v>19</v>
      </c>
      <c r="N624" s="265" t="s">
        <v>47</v>
      </c>
      <c r="O624" s="86"/>
      <c r="P624" s="215">
        <f>O624*H624</f>
        <v>0</v>
      </c>
      <c r="Q624" s="215">
        <v>0.00069999999999999999</v>
      </c>
      <c r="R624" s="215">
        <f>Q624*H624</f>
        <v>0.015120000000000002</v>
      </c>
      <c r="S624" s="215">
        <v>0</v>
      </c>
      <c r="T624" s="21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7" t="s">
        <v>330</v>
      </c>
      <c r="AT624" s="217" t="s">
        <v>428</v>
      </c>
      <c r="AU624" s="217" t="s">
        <v>86</v>
      </c>
      <c r="AY624" s="19" t="s">
        <v>154</v>
      </c>
      <c r="BE624" s="218">
        <f>IF(N624="základní",J624,0)</f>
        <v>0</v>
      </c>
      <c r="BF624" s="218">
        <f>IF(N624="snížená",J624,0)</f>
        <v>0</v>
      </c>
      <c r="BG624" s="218">
        <f>IF(N624="zákl. přenesená",J624,0)</f>
        <v>0</v>
      </c>
      <c r="BH624" s="218">
        <f>IF(N624="sníž. přenesená",J624,0)</f>
        <v>0</v>
      </c>
      <c r="BI624" s="218">
        <f>IF(N624="nulová",J624,0)</f>
        <v>0</v>
      </c>
      <c r="BJ624" s="19" t="s">
        <v>84</v>
      </c>
      <c r="BK624" s="218">
        <f>ROUND(I624*H624,2)</f>
        <v>0</v>
      </c>
      <c r="BL624" s="19" t="s">
        <v>231</v>
      </c>
      <c r="BM624" s="217" t="s">
        <v>1120</v>
      </c>
    </row>
    <row r="625" s="13" customFormat="1">
      <c r="A625" s="13"/>
      <c r="B625" s="219"/>
      <c r="C625" s="220"/>
      <c r="D625" s="221" t="s">
        <v>175</v>
      </c>
      <c r="E625" s="220"/>
      <c r="F625" s="223" t="s">
        <v>1121</v>
      </c>
      <c r="G625" s="220"/>
      <c r="H625" s="224">
        <v>21.600000000000001</v>
      </c>
      <c r="I625" s="225"/>
      <c r="J625" s="220"/>
      <c r="K625" s="220"/>
      <c r="L625" s="226"/>
      <c r="M625" s="227"/>
      <c r="N625" s="228"/>
      <c r="O625" s="228"/>
      <c r="P625" s="228"/>
      <c r="Q625" s="228"/>
      <c r="R625" s="228"/>
      <c r="S625" s="228"/>
      <c r="T625" s="22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0" t="s">
        <v>175</v>
      </c>
      <c r="AU625" s="230" t="s">
        <v>86</v>
      </c>
      <c r="AV625" s="13" t="s">
        <v>86</v>
      </c>
      <c r="AW625" s="13" t="s">
        <v>4</v>
      </c>
      <c r="AX625" s="13" t="s">
        <v>84</v>
      </c>
      <c r="AY625" s="230" t="s">
        <v>154</v>
      </c>
    </row>
    <row r="626" s="2" customFormat="1" ht="14.4" customHeight="1">
      <c r="A626" s="40"/>
      <c r="B626" s="41"/>
      <c r="C626" s="206" t="s">
        <v>1122</v>
      </c>
      <c r="D626" s="206" t="s">
        <v>156</v>
      </c>
      <c r="E626" s="207" t="s">
        <v>1123</v>
      </c>
      <c r="F626" s="208" t="s">
        <v>1124</v>
      </c>
      <c r="G626" s="209" t="s">
        <v>292</v>
      </c>
      <c r="H626" s="210">
        <v>0.5</v>
      </c>
      <c r="I626" s="211"/>
      <c r="J626" s="212">
        <f>ROUND(I626*H626,2)</f>
        <v>0</v>
      </c>
      <c r="K626" s="208" t="s">
        <v>160</v>
      </c>
      <c r="L626" s="46"/>
      <c r="M626" s="213" t="s">
        <v>19</v>
      </c>
      <c r="N626" s="214" t="s">
        <v>47</v>
      </c>
      <c r="O626" s="86"/>
      <c r="P626" s="215">
        <f>O626*H626</f>
        <v>0</v>
      </c>
      <c r="Q626" s="215">
        <v>0</v>
      </c>
      <c r="R626" s="215">
        <f>Q626*H626</f>
        <v>0</v>
      </c>
      <c r="S626" s="215">
        <v>0</v>
      </c>
      <c r="T626" s="216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17" t="s">
        <v>231</v>
      </c>
      <c r="AT626" s="217" t="s">
        <v>156</v>
      </c>
      <c r="AU626" s="217" t="s">
        <v>86</v>
      </c>
      <c r="AY626" s="19" t="s">
        <v>154</v>
      </c>
      <c r="BE626" s="218">
        <f>IF(N626="základní",J626,0)</f>
        <v>0</v>
      </c>
      <c r="BF626" s="218">
        <f>IF(N626="snížená",J626,0)</f>
        <v>0</v>
      </c>
      <c r="BG626" s="218">
        <f>IF(N626="zákl. přenesená",J626,0)</f>
        <v>0</v>
      </c>
      <c r="BH626" s="218">
        <f>IF(N626="sníž. přenesená",J626,0)</f>
        <v>0</v>
      </c>
      <c r="BI626" s="218">
        <f>IF(N626="nulová",J626,0)</f>
        <v>0</v>
      </c>
      <c r="BJ626" s="19" t="s">
        <v>84</v>
      </c>
      <c r="BK626" s="218">
        <f>ROUND(I626*H626,2)</f>
        <v>0</v>
      </c>
      <c r="BL626" s="19" t="s">
        <v>231</v>
      </c>
      <c r="BM626" s="217" t="s">
        <v>1125</v>
      </c>
    </row>
    <row r="627" s="13" customFormat="1">
      <c r="A627" s="13"/>
      <c r="B627" s="219"/>
      <c r="C627" s="220"/>
      <c r="D627" s="221" t="s">
        <v>175</v>
      </c>
      <c r="E627" s="222" t="s">
        <v>19</v>
      </c>
      <c r="F627" s="223" t="s">
        <v>1126</v>
      </c>
      <c r="G627" s="220"/>
      <c r="H627" s="224">
        <v>0.5</v>
      </c>
      <c r="I627" s="225"/>
      <c r="J627" s="220"/>
      <c r="K627" s="220"/>
      <c r="L627" s="226"/>
      <c r="M627" s="227"/>
      <c r="N627" s="228"/>
      <c r="O627" s="228"/>
      <c r="P627" s="228"/>
      <c r="Q627" s="228"/>
      <c r="R627" s="228"/>
      <c r="S627" s="228"/>
      <c r="T627" s="22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0" t="s">
        <v>175</v>
      </c>
      <c r="AU627" s="230" t="s">
        <v>86</v>
      </c>
      <c r="AV627" s="13" t="s">
        <v>86</v>
      </c>
      <c r="AW627" s="13" t="s">
        <v>35</v>
      </c>
      <c r="AX627" s="13" t="s">
        <v>84</v>
      </c>
      <c r="AY627" s="230" t="s">
        <v>154</v>
      </c>
    </row>
    <row r="628" s="2" customFormat="1" ht="14.4" customHeight="1">
      <c r="A628" s="40"/>
      <c r="B628" s="41"/>
      <c r="C628" s="256" t="s">
        <v>1127</v>
      </c>
      <c r="D628" s="256" t="s">
        <v>428</v>
      </c>
      <c r="E628" s="257" t="s">
        <v>1128</v>
      </c>
      <c r="F628" s="258" t="s">
        <v>1129</v>
      </c>
      <c r="G628" s="259" t="s">
        <v>292</v>
      </c>
      <c r="H628" s="260">
        <v>0.59999999999999998</v>
      </c>
      <c r="I628" s="261"/>
      <c r="J628" s="262">
        <f>ROUND(I628*H628,2)</f>
        <v>0</v>
      </c>
      <c r="K628" s="258" t="s">
        <v>160</v>
      </c>
      <c r="L628" s="263"/>
      <c r="M628" s="264" t="s">
        <v>19</v>
      </c>
      <c r="N628" s="265" t="s">
        <v>47</v>
      </c>
      <c r="O628" s="86"/>
      <c r="P628" s="215">
        <f>O628*H628</f>
        <v>0</v>
      </c>
      <c r="Q628" s="215">
        <v>0.0011999999999999999</v>
      </c>
      <c r="R628" s="215">
        <f>Q628*H628</f>
        <v>0.00071999999999999994</v>
      </c>
      <c r="S628" s="215">
        <v>0</v>
      </c>
      <c r="T628" s="216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7" t="s">
        <v>330</v>
      </c>
      <c r="AT628" s="217" t="s">
        <v>428</v>
      </c>
      <c r="AU628" s="217" t="s">
        <v>86</v>
      </c>
      <c r="AY628" s="19" t="s">
        <v>154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9" t="s">
        <v>84</v>
      </c>
      <c r="BK628" s="218">
        <f>ROUND(I628*H628,2)</f>
        <v>0</v>
      </c>
      <c r="BL628" s="19" t="s">
        <v>231</v>
      </c>
      <c r="BM628" s="217" t="s">
        <v>1130</v>
      </c>
    </row>
    <row r="629" s="13" customFormat="1">
      <c r="A629" s="13"/>
      <c r="B629" s="219"/>
      <c r="C629" s="220"/>
      <c r="D629" s="221" t="s">
        <v>175</v>
      </c>
      <c r="E629" s="220"/>
      <c r="F629" s="223" t="s">
        <v>1131</v>
      </c>
      <c r="G629" s="220"/>
      <c r="H629" s="224">
        <v>0.59999999999999998</v>
      </c>
      <c r="I629" s="225"/>
      <c r="J629" s="220"/>
      <c r="K629" s="220"/>
      <c r="L629" s="226"/>
      <c r="M629" s="227"/>
      <c r="N629" s="228"/>
      <c r="O629" s="228"/>
      <c r="P629" s="228"/>
      <c r="Q629" s="228"/>
      <c r="R629" s="228"/>
      <c r="S629" s="228"/>
      <c r="T629" s="22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0" t="s">
        <v>175</v>
      </c>
      <c r="AU629" s="230" t="s">
        <v>86</v>
      </c>
      <c r="AV629" s="13" t="s">
        <v>86</v>
      </c>
      <c r="AW629" s="13" t="s">
        <v>4</v>
      </c>
      <c r="AX629" s="13" t="s">
        <v>84</v>
      </c>
      <c r="AY629" s="230" t="s">
        <v>154</v>
      </c>
    </row>
    <row r="630" s="2" customFormat="1">
      <c r="A630" s="40"/>
      <c r="B630" s="41"/>
      <c r="C630" s="206" t="s">
        <v>1132</v>
      </c>
      <c r="D630" s="206" t="s">
        <v>156</v>
      </c>
      <c r="E630" s="207" t="s">
        <v>1133</v>
      </c>
      <c r="F630" s="208" t="s">
        <v>1134</v>
      </c>
      <c r="G630" s="209" t="s">
        <v>990</v>
      </c>
      <c r="H630" s="277"/>
      <c r="I630" s="211"/>
      <c r="J630" s="212">
        <f>ROUND(I630*H630,2)</f>
        <v>0</v>
      </c>
      <c r="K630" s="208" t="s">
        <v>160</v>
      </c>
      <c r="L630" s="46"/>
      <c r="M630" s="213" t="s">
        <v>19</v>
      </c>
      <c r="N630" s="214" t="s">
        <v>47</v>
      </c>
      <c r="O630" s="86"/>
      <c r="P630" s="215">
        <f>O630*H630</f>
        <v>0</v>
      </c>
      <c r="Q630" s="215">
        <v>0</v>
      </c>
      <c r="R630" s="215">
        <f>Q630*H630</f>
        <v>0</v>
      </c>
      <c r="S630" s="215">
        <v>0</v>
      </c>
      <c r="T630" s="216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17" t="s">
        <v>231</v>
      </c>
      <c r="AT630" s="217" t="s">
        <v>156</v>
      </c>
      <c r="AU630" s="217" t="s">
        <v>86</v>
      </c>
      <c r="AY630" s="19" t="s">
        <v>154</v>
      </c>
      <c r="BE630" s="218">
        <f>IF(N630="základní",J630,0)</f>
        <v>0</v>
      </c>
      <c r="BF630" s="218">
        <f>IF(N630="snížená",J630,0)</f>
        <v>0</v>
      </c>
      <c r="BG630" s="218">
        <f>IF(N630="zákl. přenesená",J630,0)</f>
        <v>0</v>
      </c>
      <c r="BH630" s="218">
        <f>IF(N630="sníž. přenesená",J630,0)</f>
        <v>0</v>
      </c>
      <c r="BI630" s="218">
        <f>IF(N630="nulová",J630,0)</f>
        <v>0</v>
      </c>
      <c r="BJ630" s="19" t="s">
        <v>84</v>
      </c>
      <c r="BK630" s="218">
        <f>ROUND(I630*H630,2)</f>
        <v>0</v>
      </c>
      <c r="BL630" s="19" t="s">
        <v>231</v>
      </c>
      <c r="BM630" s="217" t="s">
        <v>1135</v>
      </c>
    </row>
    <row r="631" s="12" customFormat="1" ht="22.8" customHeight="1">
      <c r="A631" s="12"/>
      <c r="B631" s="190"/>
      <c r="C631" s="191"/>
      <c r="D631" s="192" t="s">
        <v>75</v>
      </c>
      <c r="E631" s="204" t="s">
        <v>1136</v>
      </c>
      <c r="F631" s="204" t="s">
        <v>1137</v>
      </c>
      <c r="G631" s="191"/>
      <c r="H631" s="191"/>
      <c r="I631" s="194"/>
      <c r="J631" s="205">
        <f>BK631</f>
        <v>0</v>
      </c>
      <c r="K631" s="191"/>
      <c r="L631" s="196"/>
      <c r="M631" s="197"/>
      <c r="N631" s="198"/>
      <c r="O631" s="198"/>
      <c r="P631" s="199">
        <f>SUM(P632:P696)</f>
        <v>0</v>
      </c>
      <c r="Q631" s="198"/>
      <c r="R631" s="199">
        <f>SUM(R632:R696)</f>
        <v>20.232857290000005</v>
      </c>
      <c r="S631" s="198"/>
      <c r="T631" s="200">
        <f>SUM(T632:T696)</f>
        <v>0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01" t="s">
        <v>86</v>
      </c>
      <c r="AT631" s="202" t="s">
        <v>75</v>
      </c>
      <c r="AU631" s="202" t="s">
        <v>84</v>
      </c>
      <c r="AY631" s="201" t="s">
        <v>154</v>
      </c>
      <c r="BK631" s="203">
        <f>SUM(BK632:BK696)</f>
        <v>0</v>
      </c>
    </row>
    <row r="632" s="2" customFormat="1" ht="30" customHeight="1">
      <c r="A632" s="40"/>
      <c r="B632" s="41"/>
      <c r="C632" s="206" t="s">
        <v>1138</v>
      </c>
      <c r="D632" s="206" t="s">
        <v>156</v>
      </c>
      <c r="E632" s="207" t="s">
        <v>1139</v>
      </c>
      <c r="F632" s="208" t="s">
        <v>1140</v>
      </c>
      <c r="G632" s="209" t="s">
        <v>169</v>
      </c>
      <c r="H632" s="210">
        <v>27.954999999999998</v>
      </c>
      <c r="I632" s="211"/>
      <c r="J632" s="212">
        <f>ROUND(I632*H632,2)</f>
        <v>0</v>
      </c>
      <c r="K632" s="208" t="s">
        <v>160</v>
      </c>
      <c r="L632" s="46"/>
      <c r="M632" s="213" t="s">
        <v>19</v>
      </c>
      <c r="N632" s="214" t="s">
        <v>47</v>
      </c>
      <c r="O632" s="86"/>
      <c r="P632" s="215">
        <f>O632*H632</f>
        <v>0</v>
      </c>
      <c r="Q632" s="215">
        <v>0.028660000000000001</v>
      </c>
      <c r="R632" s="215">
        <f>Q632*H632</f>
        <v>0.80119030000000002</v>
      </c>
      <c r="S632" s="215">
        <v>0</v>
      </c>
      <c r="T632" s="216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17" t="s">
        <v>231</v>
      </c>
      <c r="AT632" s="217" t="s">
        <v>156</v>
      </c>
      <c r="AU632" s="217" t="s">
        <v>86</v>
      </c>
      <c r="AY632" s="19" t="s">
        <v>154</v>
      </c>
      <c r="BE632" s="218">
        <f>IF(N632="základní",J632,0)</f>
        <v>0</v>
      </c>
      <c r="BF632" s="218">
        <f>IF(N632="snížená",J632,0)</f>
        <v>0</v>
      </c>
      <c r="BG632" s="218">
        <f>IF(N632="zákl. přenesená",J632,0)</f>
        <v>0</v>
      </c>
      <c r="BH632" s="218">
        <f>IF(N632="sníž. přenesená",J632,0)</f>
        <v>0</v>
      </c>
      <c r="BI632" s="218">
        <f>IF(N632="nulová",J632,0)</f>
        <v>0</v>
      </c>
      <c r="BJ632" s="19" t="s">
        <v>84</v>
      </c>
      <c r="BK632" s="218">
        <f>ROUND(I632*H632,2)</f>
        <v>0</v>
      </c>
      <c r="BL632" s="19" t="s">
        <v>231</v>
      </c>
      <c r="BM632" s="217" t="s">
        <v>1141</v>
      </c>
    </row>
    <row r="633" s="14" customFormat="1">
      <c r="A633" s="14"/>
      <c r="B633" s="231"/>
      <c r="C633" s="232"/>
      <c r="D633" s="221" t="s">
        <v>175</v>
      </c>
      <c r="E633" s="233" t="s">
        <v>19</v>
      </c>
      <c r="F633" s="234" t="s">
        <v>408</v>
      </c>
      <c r="G633" s="232"/>
      <c r="H633" s="233" t="s">
        <v>19</v>
      </c>
      <c r="I633" s="235"/>
      <c r="J633" s="232"/>
      <c r="K633" s="232"/>
      <c r="L633" s="236"/>
      <c r="M633" s="237"/>
      <c r="N633" s="238"/>
      <c r="O633" s="238"/>
      <c r="P633" s="238"/>
      <c r="Q633" s="238"/>
      <c r="R633" s="238"/>
      <c r="S633" s="238"/>
      <c r="T633" s="239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0" t="s">
        <v>175</v>
      </c>
      <c r="AU633" s="240" t="s">
        <v>86</v>
      </c>
      <c r="AV633" s="14" t="s">
        <v>84</v>
      </c>
      <c r="AW633" s="14" t="s">
        <v>35</v>
      </c>
      <c r="AX633" s="14" t="s">
        <v>76</v>
      </c>
      <c r="AY633" s="240" t="s">
        <v>154</v>
      </c>
    </row>
    <row r="634" s="13" customFormat="1">
      <c r="A634" s="13"/>
      <c r="B634" s="219"/>
      <c r="C634" s="220"/>
      <c r="D634" s="221" t="s">
        <v>175</v>
      </c>
      <c r="E634" s="222" t="s">
        <v>19</v>
      </c>
      <c r="F634" s="223" t="s">
        <v>1142</v>
      </c>
      <c r="G634" s="220"/>
      <c r="H634" s="224">
        <v>9.8119999999999994</v>
      </c>
      <c r="I634" s="225"/>
      <c r="J634" s="220"/>
      <c r="K634" s="220"/>
      <c r="L634" s="226"/>
      <c r="M634" s="227"/>
      <c r="N634" s="228"/>
      <c r="O634" s="228"/>
      <c r="P634" s="228"/>
      <c r="Q634" s="228"/>
      <c r="R634" s="228"/>
      <c r="S634" s="228"/>
      <c r="T634" s="22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0" t="s">
        <v>175</v>
      </c>
      <c r="AU634" s="230" t="s">
        <v>86</v>
      </c>
      <c r="AV634" s="13" t="s">
        <v>86</v>
      </c>
      <c r="AW634" s="13" t="s">
        <v>35</v>
      </c>
      <c r="AX634" s="13" t="s">
        <v>76</v>
      </c>
      <c r="AY634" s="230" t="s">
        <v>154</v>
      </c>
    </row>
    <row r="635" s="13" customFormat="1">
      <c r="A635" s="13"/>
      <c r="B635" s="219"/>
      <c r="C635" s="220"/>
      <c r="D635" s="221" t="s">
        <v>175</v>
      </c>
      <c r="E635" s="222" t="s">
        <v>19</v>
      </c>
      <c r="F635" s="223" t="s">
        <v>1143</v>
      </c>
      <c r="G635" s="220"/>
      <c r="H635" s="224">
        <v>9.1430000000000007</v>
      </c>
      <c r="I635" s="225"/>
      <c r="J635" s="220"/>
      <c r="K635" s="220"/>
      <c r="L635" s="226"/>
      <c r="M635" s="227"/>
      <c r="N635" s="228"/>
      <c r="O635" s="228"/>
      <c r="P635" s="228"/>
      <c r="Q635" s="228"/>
      <c r="R635" s="228"/>
      <c r="S635" s="228"/>
      <c r="T635" s="229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0" t="s">
        <v>175</v>
      </c>
      <c r="AU635" s="230" t="s">
        <v>86</v>
      </c>
      <c r="AV635" s="13" t="s">
        <v>86</v>
      </c>
      <c r="AW635" s="13" t="s">
        <v>35</v>
      </c>
      <c r="AX635" s="13" t="s">
        <v>76</v>
      </c>
      <c r="AY635" s="230" t="s">
        <v>154</v>
      </c>
    </row>
    <row r="636" s="14" customFormat="1">
      <c r="A636" s="14"/>
      <c r="B636" s="231"/>
      <c r="C636" s="232"/>
      <c r="D636" s="221" t="s">
        <v>175</v>
      </c>
      <c r="E636" s="233" t="s">
        <v>19</v>
      </c>
      <c r="F636" s="234" t="s">
        <v>1144</v>
      </c>
      <c r="G636" s="232"/>
      <c r="H636" s="233" t="s">
        <v>19</v>
      </c>
      <c r="I636" s="235"/>
      <c r="J636" s="232"/>
      <c r="K636" s="232"/>
      <c r="L636" s="236"/>
      <c r="M636" s="237"/>
      <c r="N636" s="238"/>
      <c r="O636" s="238"/>
      <c r="P636" s="238"/>
      <c r="Q636" s="238"/>
      <c r="R636" s="238"/>
      <c r="S636" s="238"/>
      <c r="T636" s="239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0" t="s">
        <v>175</v>
      </c>
      <c r="AU636" s="240" t="s">
        <v>86</v>
      </c>
      <c r="AV636" s="14" t="s">
        <v>84</v>
      </c>
      <c r="AW636" s="14" t="s">
        <v>35</v>
      </c>
      <c r="AX636" s="14" t="s">
        <v>76</v>
      </c>
      <c r="AY636" s="240" t="s">
        <v>154</v>
      </c>
    </row>
    <row r="637" s="13" customFormat="1">
      <c r="A637" s="13"/>
      <c r="B637" s="219"/>
      <c r="C637" s="220"/>
      <c r="D637" s="221" t="s">
        <v>175</v>
      </c>
      <c r="E637" s="222" t="s">
        <v>19</v>
      </c>
      <c r="F637" s="223" t="s">
        <v>1145</v>
      </c>
      <c r="G637" s="220"/>
      <c r="H637" s="224">
        <v>9</v>
      </c>
      <c r="I637" s="225"/>
      <c r="J637" s="220"/>
      <c r="K637" s="220"/>
      <c r="L637" s="226"/>
      <c r="M637" s="227"/>
      <c r="N637" s="228"/>
      <c r="O637" s="228"/>
      <c r="P637" s="228"/>
      <c r="Q637" s="228"/>
      <c r="R637" s="228"/>
      <c r="S637" s="228"/>
      <c r="T637" s="229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0" t="s">
        <v>175</v>
      </c>
      <c r="AU637" s="230" t="s">
        <v>86</v>
      </c>
      <c r="AV637" s="13" t="s">
        <v>86</v>
      </c>
      <c r="AW637" s="13" t="s">
        <v>35</v>
      </c>
      <c r="AX637" s="13" t="s">
        <v>76</v>
      </c>
      <c r="AY637" s="230" t="s">
        <v>154</v>
      </c>
    </row>
    <row r="638" s="15" customFormat="1">
      <c r="A638" s="15"/>
      <c r="B638" s="241"/>
      <c r="C638" s="242"/>
      <c r="D638" s="221" t="s">
        <v>175</v>
      </c>
      <c r="E638" s="243" t="s">
        <v>19</v>
      </c>
      <c r="F638" s="244" t="s">
        <v>202</v>
      </c>
      <c r="G638" s="242"/>
      <c r="H638" s="245">
        <v>27.954999999999998</v>
      </c>
      <c r="I638" s="246"/>
      <c r="J638" s="242"/>
      <c r="K638" s="242"/>
      <c r="L638" s="247"/>
      <c r="M638" s="248"/>
      <c r="N638" s="249"/>
      <c r="O638" s="249"/>
      <c r="P638" s="249"/>
      <c r="Q638" s="249"/>
      <c r="R638" s="249"/>
      <c r="S638" s="249"/>
      <c r="T638" s="250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51" t="s">
        <v>175</v>
      </c>
      <c r="AU638" s="251" t="s">
        <v>86</v>
      </c>
      <c r="AV638" s="15" t="s">
        <v>161</v>
      </c>
      <c r="AW638" s="15" t="s">
        <v>35</v>
      </c>
      <c r="AX638" s="15" t="s">
        <v>84</v>
      </c>
      <c r="AY638" s="251" t="s">
        <v>154</v>
      </c>
    </row>
    <row r="639" s="2" customFormat="1" ht="30" customHeight="1">
      <c r="A639" s="40"/>
      <c r="B639" s="41"/>
      <c r="C639" s="206" t="s">
        <v>1146</v>
      </c>
      <c r="D639" s="206" t="s">
        <v>156</v>
      </c>
      <c r="E639" s="207" t="s">
        <v>1147</v>
      </c>
      <c r="F639" s="208" t="s">
        <v>1148</v>
      </c>
      <c r="G639" s="209" t="s">
        <v>169</v>
      </c>
      <c r="H639" s="210">
        <v>112.583</v>
      </c>
      <c r="I639" s="211"/>
      <c r="J639" s="212">
        <f>ROUND(I639*H639,2)</f>
        <v>0</v>
      </c>
      <c r="K639" s="208" t="s">
        <v>160</v>
      </c>
      <c r="L639" s="46"/>
      <c r="M639" s="213" t="s">
        <v>19</v>
      </c>
      <c r="N639" s="214" t="s">
        <v>47</v>
      </c>
      <c r="O639" s="86"/>
      <c r="P639" s="215">
        <f>O639*H639</f>
        <v>0</v>
      </c>
      <c r="Q639" s="215">
        <v>0.045030000000000001</v>
      </c>
      <c r="R639" s="215">
        <f>Q639*H639</f>
        <v>5.0696124899999999</v>
      </c>
      <c r="S639" s="215">
        <v>0</v>
      </c>
      <c r="T639" s="216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17" t="s">
        <v>231</v>
      </c>
      <c r="AT639" s="217" t="s">
        <v>156</v>
      </c>
      <c r="AU639" s="217" t="s">
        <v>86</v>
      </c>
      <c r="AY639" s="19" t="s">
        <v>154</v>
      </c>
      <c r="BE639" s="218">
        <f>IF(N639="základní",J639,0)</f>
        <v>0</v>
      </c>
      <c r="BF639" s="218">
        <f>IF(N639="snížená",J639,0)</f>
        <v>0</v>
      </c>
      <c r="BG639" s="218">
        <f>IF(N639="zákl. přenesená",J639,0)</f>
        <v>0</v>
      </c>
      <c r="BH639" s="218">
        <f>IF(N639="sníž. přenesená",J639,0)</f>
        <v>0</v>
      </c>
      <c r="BI639" s="218">
        <f>IF(N639="nulová",J639,0)</f>
        <v>0</v>
      </c>
      <c r="BJ639" s="19" t="s">
        <v>84</v>
      </c>
      <c r="BK639" s="218">
        <f>ROUND(I639*H639,2)</f>
        <v>0</v>
      </c>
      <c r="BL639" s="19" t="s">
        <v>231</v>
      </c>
      <c r="BM639" s="217" t="s">
        <v>1149</v>
      </c>
    </row>
    <row r="640" s="14" customFormat="1">
      <c r="A640" s="14"/>
      <c r="B640" s="231"/>
      <c r="C640" s="232"/>
      <c r="D640" s="221" t="s">
        <v>175</v>
      </c>
      <c r="E640" s="233" t="s">
        <v>19</v>
      </c>
      <c r="F640" s="234" t="s">
        <v>1150</v>
      </c>
      <c r="G640" s="232"/>
      <c r="H640" s="233" t="s">
        <v>19</v>
      </c>
      <c r="I640" s="235"/>
      <c r="J640" s="232"/>
      <c r="K640" s="232"/>
      <c r="L640" s="236"/>
      <c r="M640" s="237"/>
      <c r="N640" s="238"/>
      <c r="O640" s="238"/>
      <c r="P640" s="238"/>
      <c r="Q640" s="238"/>
      <c r="R640" s="238"/>
      <c r="S640" s="238"/>
      <c r="T640" s="239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0" t="s">
        <v>175</v>
      </c>
      <c r="AU640" s="240" t="s">
        <v>86</v>
      </c>
      <c r="AV640" s="14" t="s">
        <v>84</v>
      </c>
      <c r="AW640" s="14" t="s">
        <v>35</v>
      </c>
      <c r="AX640" s="14" t="s">
        <v>76</v>
      </c>
      <c r="AY640" s="240" t="s">
        <v>154</v>
      </c>
    </row>
    <row r="641" s="14" customFormat="1">
      <c r="A641" s="14"/>
      <c r="B641" s="231"/>
      <c r="C641" s="232"/>
      <c r="D641" s="221" t="s">
        <v>175</v>
      </c>
      <c r="E641" s="233" t="s">
        <v>19</v>
      </c>
      <c r="F641" s="234" t="s">
        <v>409</v>
      </c>
      <c r="G641" s="232"/>
      <c r="H641" s="233" t="s">
        <v>19</v>
      </c>
      <c r="I641" s="235"/>
      <c r="J641" s="232"/>
      <c r="K641" s="232"/>
      <c r="L641" s="236"/>
      <c r="M641" s="237"/>
      <c r="N641" s="238"/>
      <c r="O641" s="238"/>
      <c r="P641" s="238"/>
      <c r="Q641" s="238"/>
      <c r="R641" s="238"/>
      <c r="S641" s="238"/>
      <c r="T641" s="239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0" t="s">
        <v>175</v>
      </c>
      <c r="AU641" s="240" t="s">
        <v>86</v>
      </c>
      <c r="AV641" s="14" t="s">
        <v>84</v>
      </c>
      <c r="AW641" s="14" t="s">
        <v>35</v>
      </c>
      <c r="AX641" s="14" t="s">
        <v>76</v>
      </c>
      <c r="AY641" s="240" t="s">
        <v>154</v>
      </c>
    </row>
    <row r="642" s="13" customFormat="1">
      <c r="A642" s="13"/>
      <c r="B642" s="219"/>
      <c r="C642" s="220"/>
      <c r="D642" s="221" t="s">
        <v>175</v>
      </c>
      <c r="E642" s="222" t="s">
        <v>19</v>
      </c>
      <c r="F642" s="223" t="s">
        <v>1151</v>
      </c>
      <c r="G642" s="220"/>
      <c r="H642" s="224">
        <v>28.263000000000002</v>
      </c>
      <c r="I642" s="225"/>
      <c r="J642" s="220"/>
      <c r="K642" s="220"/>
      <c r="L642" s="226"/>
      <c r="M642" s="227"/>
      <c r="N642" s="228"/>
      <c r="O642" s="228"/>
      <c r="P642" s="228"/>
      <c r="Q642" s="228"/>
      <c r="R642" s="228"/>
      <c r="S642" s="228"/>
      <c r="T642" s="22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0" t="s">
        <v>175</v>
      </c>
      <c r="AU642" s="230" t="s">
        <v>86</v>
      </c>
      <c r="AV642" s="13" t="s">
        <v>86</v>
      </c>
      <c r="AW642" s="13" t="s">
        <v>35</v>
      </c>
      <c r="AX642" s="13" t="s">
        <v>76</v>
      </c>
      <c r="AY642" s="230" t="s">
        <v>154</v>
      </c>
    </row>
    <row r="643" s="14" customFormat="1">
      <c r="A643" s="14"/>
      <c r="B643" s="231"/>
      <c r="C643" s="232"/>
      <c r="D643" s="221" t="s">
        <v>175</v>
      </c>
      <c r="E643" s="233" t="s">
        <v>19</v>
      </c>
      <c r="F643" s="234" t="s">
        <v>1144</v>
      </c>
      <c r="G643" s="232"/>
      <c r="H643" s="233" t="s">
        <v>19</v>
      </c>
      <c r="I643" s="235"/>
      <c r="J643" s="232"/>
      <c r="K643" s="232"/>
      <c r="L643" s="236"/>
      <c r="M643" s="237"/>
      <c r="N643" s="238"/>
      <c r="O643" s="238"/>
      <c r="P643" s="238"/>
      <c r="Q643" s="238"/>
      <c r="R643" s="238"/>
      <c r="S643" s="238"/>
      <c r="T643" s="239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0" t="s">
        <v>175</v>
      </c>
      <c r="AU643" s="240" t="s">
        <v>86</v>
      </c>
      <c r="AV643" s="14" t="s">
        <v>84</v>
      </c>
      <c r="AW643" s="14" t="s">
        <v>35</v>
      </c>
      <c r="AX643" s="14" t="s">
        <v>76</v>
      </c>
      <c r="AY643" s="240" t="s">
        <v>154</v>
      </c>
    </row>
    <row r="644" s="14" customFormat="1">
      <c r="A644" s="14"/>
      <c r="B644" s="231"/>
      <c r="C644" s="232"/>
      <c r="D644" s="221" t="s">
        <v>175</v>
      </c>
      <c r="E644" s="233" t="s">
        <v>19</v>
      </c>
      <c r="F644" s="234" t="s">
        <v>737</v>
      </c>
      <c r="G644" s="232"/>
      <c r="H644" s="233" t="s">
        <v>19</v>
      </c>
      <c r="I644" s="235"/>
      <c r="J644" s="232"/>
      <c r="K644" s="232"/>
      <c r="L644" s="236"/>
      <c r="M644" s="237"/>
      <c r="N644" s="238"/>
      <c r="O644" s="238"/>
      <c r="P644" s="238"/>
      <c r="Q644" s="238"/>
      <c r="R644" s="238"/>
      <c r="S644" s="238"/>
      <c r="T644" s="239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0" t="s">
        <v>175</v>
      </c>
      <c r="AU644" s="240" t="s">
        <v>86</v>
      </c>
      <c r="AV644" s="14" t="s">
        <v>84</v>
      </c>
      <c r="AW644" s="14" t="s">
        <v>35</v>
      </c>
      <c r="AX644" s="14" t="s">
        <v>76</v>
      </c>
      <c r="AY644" s="240" t="s">
        <v>154</v>
      </c>
    </row>
    <row r="645" s="13" customFormat="1">
      <c r="A645" s="13"/>
      <c r="B645" s="219"/>
      <c r="C645" s="220"/>
      <c r="D645" s="221" t="s">
        <v>175</v>
      </c>
      <c r="E645" s="222" t="s">
        <v>19</v>
      </c>
      <c r="F645" s="223" t="s">
        <v>1152</v>
      </c>
      <c r="G645" s="220"/>
      <c r="H645" s="224">
        <v>49.911999999999999</v>
      </c>
      <c r="I645" s="225"/>
      <c r="J645" s="220"/>
      <c r="K645" s="220"/>
      <c r="L645" s="226"/>
      <c r="M645" s="227"/>
      <c r="N645" s="228"/>
      <c r="O645" s="228"/>
      <c r="P645" s="228"/>
      <c r="Q645" s="228"/>
      <c r="R645" s="228"/>
      <c r="S645" s="228"/>
      <c r="T645" s="229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0" t="s">
        <v>175</v>
      </c>
      <c r="AU645" s="230" t="s">
        <v>86</v>
      </c>
      <c r="AV645" s="13" t="s">
        <v>86</v>
      </c>
      <c r="AW645" s="13" t="s">
        <v>35</v>
      </c>
      <c r="AX645" s="13" t="s">
        <v>76</v>
      </c>
      <c r="AY645" s="230" t="s">
        <v>154</v>
      </c>
    </row>
    <row r="646" s="13" customFormat="1">
      <c r="A646" s="13"/>
      <c r="B646" s="219"/>
      <c r="C646" s="220"/>
      <c r="D646" s="221" t="s">
        <v>175</v>
      </c>
      <c r="E646" s="222" t="s">
        <v>19</v>
      </c>
      <c r="F646" s="223" t="s">
        <v>1153</v>
      </c>
      <c r="G646" s="220"/>
      <c r="H646" s="224">
        <v>5.7460000000000004</v>
      </c>
      <c r="I646" s="225"/>
      <c r="J646" s="220"/>
      <c r="K646" s="220"/>
      <c r="L646" s="226"/>
      <c r="M646" s="227"/>
      <c r="N646" s="228"/>
      <c r="O646" s="228"/>
      <c r="P646" s="228"/>
      <c r="Q646" s="228"/>
      <c r="R646" s="228"/>
      <c r="S646" s="228"/>
      <c r="T646" s="229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0" t="s">
        <v>175</v>
      </c>
      <c r="AU646" s="230" t="s">
        <v>86</v>
      </c>
      <c r="AV646" s="13" t="s">
        <v>86</v>
      </c>
      <c r="AW646" s="13" t="s">
        <v>35</v>
      </c>
      <c r="AX646" s="13" t="s">
        <v>76</v>
      </c>
      <c r="AY646" s="230" t="s">
        <v>154</v>
      </c>
    </row>
    <row r="647" s="13" customFormat="1">
      <c r="A647" s="13"/>
      <c r="B647" s="219"/>
      <c r="C647" s="220"/>
      <c r="D647" s="221" t="s">
        <v>175</v>
      </c>
      <c r="E647" s="222" t="s">
        <v>19</v>
      </c>
      <c r="F647" s="223" t="s">
        <v>1154</v>
      </c>
      <c r="G647" s="220"/>
      <c r="H647" s="224">
        <v>28.661999999999999</v>
      </c>
      <c r="I647" s="225"/>
      <c r="J647" s="220"/>
      <c r="K647" s="220"/>
      <c r="L647" s="226"/>
      <c r="M647" s="227"/>
      <c r="N647" s="228"/>
      <c r="O647" s="228"/>
      <c r="P647" s="228"/>
      <c r="Q647" s="228"/>
      <c r="R647" s="228"/>
      <c r="S647" s="228"/>
      <c r="T647" s="22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0" t="s">
        <v>175</v>
      </c>
      <c r="AU647" s="230" t="s">
        <v>86</v>
      </c>
      <c r="AV647" s="13" t="s">
        <v>86</v>
      </c>
      <c r="AW647" s="13" t="s">
        <v>35</v>
      </c>
      <c r="AX647" s="13" t="s">
        <v>76</v>
      </c>
      <c r="AY647" s="230" t="s">
        <v>154</v>
      </c>
    </row>
    <row r="648" s="15" customFormat="1">
      <c r="A648" s="15"/>
      <c r="B648" s="241"/>
      <c r="C648" s="242"/>
      <c r="D648" s="221" t="s">
        <v>175</v>
      </c>
      <c r="E648" s="243" t="s">
        <v>19</v>
      </c>
      <c r="F648" s="244" t="s">
        <v>202</v>
      </c>
      <c r="G648" s="242"/>
      <c r="H648" s="245">
        <v>112.583</v>
      </c>
      <c r="I648" s="246"/>
      <c r="J648" s="242"/>
      <c r="K648" s="242"/>
      <c r="L648" s="247"/>
      <c r="M648" s="248"/>
      <c r="N648" s="249"/>
      <c r="O648" s="249"/>
      <c r="P648" s="249"/>
      <c r="Q648" s="249"/>
      <c r="R648" s="249"/>
      <c r="S648" s="249"/>
      <c r="T648" s="250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51" t="s">
        <v>175</v>
      </c>
      <c r="AU648" s="251" t="s">
        <v>86</v>
      </c>
      <c r="AV648" s="15" t="s">
        <v>161</v>
      </c>
      <c r="AW648" s="15" t="s">
        <v>35</v>
      </c>
      <c r="AX648" s="15" t="s">
        <v>84</v>
      </c>
      <c r="AY648" s="251" t="s">
        <v>154</v>
      </c>
    </row>
    <row r="649" s="2" customFormat="1" ht="30" customHeight="1">
      <c r="A649" s="40"/>
      <c r="B649" s="41"/>
      <c r="C649" s="206" t="s">
        <v>1155</v>
      </c>
      <c r="D649" s="206" t="s">
        <v>156</v>
      </c>
      <c r="E649" s="207" t="s">
        <v>1156</v>
      </c>
      <c r="F649" s="208" t="s">
        <v>1157</v>
      </c>
      <c r="G649" s="209" t="s">
        <v>169</v>
      </c>
      <c r="H649" s="210">
        <v>326.48099999999999</v>
      </c>
      <c r="I649" s="211"/>
      <c r="J649" s="212">
        <f>ROUND(I649*H649,2)</f>
        <v>0</v>
      </c>
      <c r="K649" s="208" t="s">
        <v>160</v>
      </c>
      <c r="L649" s="46"/>
      <c r="M649" s="213" t="s">
        <v>19</v>
      </c>
      <c r="N649" s="214" t="s">
        <v>47</v>
      </c>
      <c r="O649" s="86"/>
      <c r="P649" s="215">
        <f>O649*H649</f>
        <v>0</v>
      </c>
      <c r="Q649" s="215">
        <v>0.027900000000000001</v>
      </c>
      <c r="R649" s="215">
        <f>Q649*H649</f>
        <v>9.1088199000000003</v>
      </c>
      <c r="S649" s="215">
        <v>0</v>
      </c>
      <c r="T649" s="21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17" t="s">
        <v>231</v>
      </c>
      <c r="AT649" s="217" t="s">
        <v>156</v>
      </c>
      <c r="AU649" s="217" t="s">
        <v>86</v>
      </c>
      <c r="AY649" s="19" t="s">
        <v>154</v>
      </c>
      <c r="BE649" s="218">
        <f>IF(N649="základní",J649,0)</f>
        <v>0</v>
      </c>
      <c r="BF649" s="218">
        <f>IF(N649="snížená",J649,0)</f>
        <v>0</v>
      </c>
      <c r="BG649" s="218">
        <f>IF(N649="zákl. přenesená",J649,0)</f>
        <v>0</v>
      </c>
      <c r="BH649" s="218">
        <f>IF(N649="sníž. přenesená",J649,0)</f>
        <v>0</v>
      </c>
      <c r="BI649" s="218">
        <f>IF(N649="nulová",J649,0)</f>
        <v>0</v>
      </c>
      <c r="BJ649" s="19" t="s">
        <v>84</v>
      </c>
      <c r="BK649" s="218">
        <f>ROUND(I649*H649,2)</f>
        <v>0</v>
      </c>
      <c r="BL649" s="19" t="s">
        <v>231</v>
      </c>
      <c r="BM649" s="217" t="s">
        <v>1158</v>
      </c>
    </row>
    <row r="650" s="14" customFormat="1">
      <c r="A650" s="14"/>
      <c r="B650" s="231"/>
      <c r="C650" s="232"/>
      <c r="D650" s="221" t="s">
        <v>175</v>
      </c>
      <c r="E650" s="233" t="s">
        <v>19</v>
      </c>
      <c r="F650" s="234" t="s">
        <v>1159</v>
      </c>
      <c r="G650" s="232"/>
      <c r="H650" s="233" t="s">
        <v>19</v>
      </c>
      <c r="I650" s="235"/>
      <c r="J650" s="232"/>
      <c r="K650" s="232"/>
      <c r="L650" s="236"/>
      <c r="M650" s="237"/>
      <c r="N650" s="238"/>
      <c r="O650" s="238"/>
      <c r="P650" s="238"/>
      <c r="Q650" s="238"/>
      <c r="R650" s="238"/>
      <c r="S650" s="238"/>
      <c r="T650" s="23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0" t="s">
        <v>175</v>
      </c>
      <c r="AU650" s="240" t="s">
        <v>86</v>
      </c>
      <c r="AV650" s="14" t="s">
        <v>84</v>
      </c>
      <c r="AW650" s="14" t="s">
        <v>35</v>
      </c>
      <c r="AX650" s="14" t="s">
        <v>76</v>
      </c>
      <c r="AY650" s="240" t="s">
        <v>154</v>
      </c>
    </row>
    <row r="651" s="14" customFormat="1">
      <c r="A651" s="14"/>
      <c r="B651" s="231"/>
      <c r="C651" s="232"/>
      <c r="D651" s="221" t="s">
        <v>175</v>
      </c>
      <c r="E651" s="233" t="s">
        <v>19</v>
      </c>
      <c r="F651" s="234" t="s">
        <v>1160</v>
      </c>
      <c r="G651" s="232"/>
      <c r="H651" s="233" t="s">
        <v>19</v>
      </c>
      <c r="I651" s="235"/>
      <c r="J651" s="232"/>
      <c r="K651" s="232"/>
      <c r="L651" s="236"/>
      <c r="M651" s="237"/>
      <c r="N651" s="238"/>
      <c r="O651" s="238"/>
      <c r="P651" s="238"/>
      <c r="Q651" s="238"/>
      <c r="R651" s="238"/>
      <c r="S651" s="238"/>
      <c r="T651" s="239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0" t="s">
        <v>175</v>
      </c>
      <c r="AU651" s="240" t="s">
        <v>86</v>
      </c>
      <c r="AV651" s="14" t="s">
        <v>84</v>
      </c>
      <c r="AW651" s="14" t="s">
        <v>35</v>
      </c>
      <c r="AX651" s="14" t="s">
        <v>76</v>
      </c>
      <c r="AY651" s="240" t="s">
        <v>154</v>
      </c>
    </row>
    <row r="652" s="13" customFormat="1">
      <c r="A652" s="13"/>
      <c r="B652" s="219"/>
      <c r="C652" s="220"/>
      <c r="D652" s="221" t="s">
        <v>175</v>
      </c>
      <c r="E652" s="222" t="s">
        <v>19</v>
      </c>
      <c r="F652" s="223" t="s">
        <v>1161</v>
      </c>
      <c r="G652" s="220"/>
      <c r="H652" s="224">
        <v>48.235999999999997</v>
      </c>
      <c r="I652" s="225"/>
      <c r="J652" s="220"/>
      <c r="K652" s="220"/>
      <c r="L652" s="226"/>
      <c r="M652" s="227"/>
      <c r="N652" s="228"/>
      <c r="O652" s="228"/>
      <c r="P652" s="228"/>
      <c r="Q652" s="228"/>
      <c r="R652" s="228"/>
      <c r="S652" s="228"/>
      <c r="T652" s="22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0" t="s">
        <v>175</v>
      </c>
      <c r="AU652" s="230" t="s">
        <v>86</v>
      </c>
      <c r="AV652" s="13" t="s">
        <v>86</v>
      </c>
      <c r="AW652" s="13" t="s">
        <v>35</v>
      </c>
      <c r="AX652" s="13" t="s">
        <v>76</v>
      </c>
      <c r="AY652" s="230" t="s">
        <v>154</v>
      </c>
    </row>
    <row r="653" s="13" customFormat="1">
      <c r="A653" s="13"/>
      <c r="B653" s="219"/>
      <c r="C653" s="220"/>
      <c r="D653" s="221" t="s">
        <v>175</v>
      </c>
      <c r="E653" s="222" t="s">
        <v>19</v>
      </c>
      <c r="F653" s="223" t="s">
        <v>1162</v>
      </c>
      <c r="G653" s="220"/>
      <c r="H653" s="224">
        <v>37.892000000000003</v>
      </c>
      <c r="I653" s="225"/>
      <c r="J653" s="220"/>
      <c r="K653" s="220"/>
      <c r="L653" s="226"/>
      <c r="M653" s="227"/>
      <c r="N653" s="228"/>
      <c r="O653" s="228"/>
      <c r="P653" s="228"/>
      <c r="Q653" s="228"/>
      <c r="R653" s="228"/>
      <c r="S653" s="228"/>
      <c r="T653" s="22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0" t="s">
        <v>175</v>
      </c>
      <c r="AU653" s="230" t="s">
        <v>86</v>
      </c>
      <c r="AV653" s="13" t="s">
        <v>86</v>
      </c>
      <c r="AW653" s="13" t="s">
        <v>35</v>
      </c>
      <c r="AX653" s="13" t="s">
        <v>76</v>
      </c>
      <c r="AY653" s="230" t="s">
        <v>154</v>
      </c>
    </row>
    <row r="654" s="14" customFormat="1">
      <c r="A654" s="14"/>
      <c r="B654" s="231"/>
      <c r="C654" s="232"/>
      <c r="D654" s="221" t="s">
        <v>175</v>
      </c>
      <c r="E654" s="233" t="s">
        <v>19</v>
      </c>
      <c r="F654" s="234" t="s">
        <v>1163</v>
      </c>
      <c r="G654" s="232"/>
      <c r="H654" s="233" t="s">
        <v>19</v>
      </c>
      <c r="I654" s="235"/>
      <c r="J654" s="232"/>
      <c r="K654" s="232"/>
      <c r="L654" s="236"/>
      <c r="M654" s="237"/>
      <c r="N654" s="238"/>
      <c r="O654" s="238"/>
      <c r="P654" s="238"/>
      <c r="Q654" s="238"/>
      <c r="R654" s="238"/>
      <c r="S654" s="238"/>
      <c r="T654" s="239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0" t="s">
        <v>175</v>
      </c>
      <c r="AU654" s="240" t="s">
        <v>86</v>
      </c>
      <c r="AV654" s="14" t="s">
        <v>84</v>
      </c>
      <c r="AW654" s="14" t="s">
        <v>35</v>
      </c>
      <c r="AX654" s="14" t="s">
        <v>76</v>
      </c>
      <c r="AY654" s="240" t="s">
        <v>154</v>
      </c>
    </row>
    <row r="655" s="13" customFormat="1">
      <c r="A655" s="13"/>
      <c r="B655" s="219"/>
      <c r="C655" s="220"/>
      <c r="D655" s="221" t="s">
        <v>175</v>
      </c>
      <c r="E655" s="222" t="s">
        <v>19</v>
      </c>
      <c r="F655" s="223" t="s">
        <v>1164</v>
      </c>
      <c r="G655" s="220"/>
      <c r="H655" s="224">
        <v>8.2899999999999991</v>
      </c>
      <c r="I655" s="225"/>
      <c r="J655" s="220"/>
      <c r="K655" s="220"/>
      <c r="L655" s="226"/>
      <c r="M655" s="227"/>
      <c r="N655" s="228"/>
      <c r="O655" s="228"/>
      <c r="P655" s="228"/>
      <c r="Q655" s="228"/>
      <c r="R655" s="228"/>
      <c r="S655" s="228"/>
      <c r="T655" s="229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0" t="s">
        <v>175</v>
      </c>
      <c r="AU655" s="230" t="s">
        <v>86</v>
      </c>
      <c r="AV655" s="13" t="s">
        <v>86</v>
      </c>
      <c r="AW655" s="13" t="s">
        <v>35</v>
      </c>
      <c r="AX655" s="13" t="s">
        <v>76</v>
      </c>
      <c r="AY655" s="230" t="s">
        <v>154</v>
      </c>
    </row>
    <row r="656" s="14" customFormat="1">
      <c r="A656" s="14"/>
      <c r="B656" s="231"/>
      <c r="C656" s="232"/>
      <c r="D656" s="221" t="s">
        <v>175</v>
      </c>
      <c r="E656" s="233" t="s">
        <v>19</v>
      </c>
      <c r="F656" s="234" t="s">
        <v>1165</v>
      </c>
      <c r="G656" s="232"/>
      <c r="H656" s="233" t="s">
        <v>19</v>
      </c>
      <c r="I656" s="235"/>
      <c r="J656" s="232"/>
      <c r="K656" s="232"/>
      <c r="L656" s="236"/>
      <c r="M656" s="237"/>
      <c r="N656" s="238"/>
      <c r="O656" s="238"/>
      <c r="P656" s="238"/>
      <c r="Q656" s="238"/>
      <c r="R656" s="238"/>
      <c r="S656" s="238"/>
      <c r="T656" s="23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0" t="s">
        <v>175</v>
      </c>
      <c r="AU656" s="240" t="s">
        <v>86</v>
      </c>
      <c r="AV656" s="14" t="s">
        <v>84</v>
      </c>
      <c r="AW656" s="14" t="s">
        <v>35</v>
      </c>
      <c r="AX656" s="14" t="s">
        <v>76</v>
      </c>
      <c r="AY656" s="240" t="s">
        <v>154</v>
      </c>
    </row>
    <row r="657" s="13" customFormat="1">
      <c r="A657" s="13"/>
      <c r="B657" s="219"/>
      <c r="C657" s="220"/>
      <c r="D657" s="221" t="s">
        <v>175</v>
      </c>
      <c r="E657" s="222" t="s">
        <v>19</v>
      </c>
      <c r="F657" s="223" t="s">
        <v>1166</v>
      </c>
      <c r="G657" s="220"/>
      <c r="H657" s="224">
        <v>13.654</v>
      </c>
      <c r="I657" s="225"/>
      <c r="J657" s="220"/>
      <c r="K657" s="220"/>
      <c r="L657" s="226"/>
      <c r="M657" s="227"/>
      <c r="N657" s="228"/>
      <c r="O657" s="228"/>
      <c r="P657" s="228"/>
      <c r="Q657" s="228"/>
      <c r="R657" s="228"/>
      <c r="S657" s="228"/>
      <c r="T657" s="22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0" t="s">
        <v>175</v>
      </c>
      <c r="AU657" s="230" t="s">
        <v>86</v>
      </c>
      <c r="AV657" s="13" t="s">
        <v>86</v>
      </c>
      <c r="AW657" s="13" t="s">
        <v>35</v>
      </c>
      <c r="AX657" s="13" t="s">
        <v>76</v>
      </c>
      <c r="AY657" s="230" t="s">
        <v>154</v>
      </c>
    </row>
    <row r="658" s="14" customFormat="1">
      <c r="A658" s="14"/>
      <c r="B658" s="231"/>
      <c r="C658" s="232"/>
      <c r="D658" s="221" t="s">
        <v>175</v>
      </c>
      <c r="E658" s="233" t="s">
        <v>19</v>
      </c>
      <c r="F658" s="234" t="s">
        <v>1167</v>
      </c>
      <c r="G658" s="232"/>
      <c r="H658" s="233" t="s">
        <v>19</v>
      </c>
      <c r="I658" s="235"/>
      <c r="J658" s="232"/>
      <c r="K658" s="232"/>
      <c r="L658" s="236"/>
      <c r="M658" s="237"/>
      <c r="N658" s="238"/>
      <c r="O658" s="238"/>
      <c r="P658" s="238"/>
      <c r="Q658" s="238"/>
      <c r="R658" s="238"/>
      <c r="S658" s="238"/>
      <c r="T658" s="239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0" t="s">
        <v>175</v>
      </c>
      <c r="AU658" s="240" t="s">
        <v>86</v>
      </c>
      <c r="AV658" s="14" t="s">
        <v>84</v>
      </c>
      <c r="AW658" s="14" t="s">
        <v>35</v>
      </c>
      <c r="AX658" s="14" t="s">
        <v>76</v>
      </c>
      <c r="AY658" s="240" t="s">
        <v>154</v>
      </c>
    </row>
    <row r="659" s="13" customFormat="1">
      <c r="A659" s="13"/>
      <c r="B659" s="219"/>
      <c r="C659" s="220"/>
      <c r="D659" s="221" t="s">
        <v>175</v>
      </c>
      <c r="E659" s="222" t="s">
        <v>19</v>
      </c>
      <c r="F659" s="223" t="s">
        <v>1168</v>
      </c>
      <c r="G659" s="220"/>
      <c r="H659" s="224">
        <v>11.327</v>
      </c>
      <c r="I659" s="225"/>
      <c r="J659" s="220"/>
      <c r="K659" s="220"/>
      <c r="L659" s="226"/>
      <c r="M659" s="227"/>
      <c r="N659" s="228"/>
      <c r="O659" s="228"/>
      <c r="P659" s="228"/>
      <c r="Q659" s="228"/>
      <c r="R659" s="228"/>
      <c r="S659" s="228"/>
      <c r="T659" s="22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0" t="s">
        <v>175</v>
      </c>
      <c r="AU659" s="230" t="s">
        <v>86</v>
      </c>
      <c r="AV659" s="13" t="s">
        <v>86</v>
      </c>
      <c r="AW659" s="13" t="s">
        <v>35</v>
      </c>
      <c r="AX659" s="13" t="s">
        <v>76</v>
      </c>
      <c r="AY659" s="230" t="s">
        <v>154</v>
      </c>
    </row>
    <row r="660" s="14" customFormat="1">
      <c r="A660" s="14"/>
      <c r="B660" s="231"/>
      <c r="C660" s="232"/>
      <c r="D660" s="221" t="s">
        <v>175</v>
      </c>
      <c r="E660" s="233" t="s">
        <v>19</v>
      </c>
      <c r="F660" s="234" t="s">
        <v>1169</v>
      </c>
      <c r="G660" s="232"/>
      <c r="H660" s="233" t="s">
        <v>19</v>
      </c>
      <c r="I660" s="235"/>
      <c r="J660" s="232"/>
      <c r="K660" s="232"/>
      <c r="L660" s="236"/>
      <c r="M660" s="237"/>
      <c r="N660" s="238"/>
      <c r="O660" s="238"/>
      <c r="P660" s="238"/>
      <c r="Q660" s="238"/>
      <c r="R660" s="238"/>
      <c r="S660" s="238"/>
      <c r="T660" s="239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0" t="s">
        <v>175</v>
      </c>
      <c r="AU660" s="240" t="s">
        <v>86</v>
      </c>
      <c r="AV660" s="14" t="s">
        <v>84</v>
      </c>
      <c r="AW660" s="14" t="s">
        <v>35</v>
      </c>
      <c r="AX660" s="14" t="s">
        <v>76</v>
      </c>
      <c r="AY660" s="240" t="s">
        <v>154</v>
      </c>
    </row>
    <row r="661" s="13" customFormat="1">
      <c r="A661" s="13"/>
      <c r="B661" s="219"/>
      <c r="C661" s="220"/>
      <c r="D661" s="221" t="s">
        <v>175</v>
      </c>
      <c r="E661" s="222" t="s">
        <v>19</v>
      </c>
      <c r="F661" s="223" t="s">
        <v>1170</v>
      </c>
      <c r="G661" s="220"/>
      <c r="H661" s="224">
        <v>73.201999999999998</v>
      </c>
      <c r="I661" s="225"/>
      <c r="J661" s="220"/>
      <c r="K661" s="220"/>
      <c r="L661" s="226"/>
      <c r="M661" s="227"/>
      <c r="N661" s="228"/>
      <c r="O661" s="228"/>
      <c r="P661" s="228"/>
      <c r="Q661" s="228"/>
      <c r="R661" s="228"/>
      <c r="S661" s="228"/>
      <c r="T661" s="22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0" t="s">
        <v>175</v>
      </c>
      <c r="AU661" s="230" t="s">
        <v>86</v>
      </c>
      <c r="AV661" s="13" t="s">
        <v>86</v>
      </c>
      <c r="AW661" s="13" t="s">
        <v>35</v>
      </c>
      <c r="AX661" s="13" t="s">
        <v>76</v>
      </c>
      <c r="AY661" s="230" t="s">
        <v>154</v>
      </c>
    </row>
    <row r="662" s="14" customFormat="1">
      <c r="A662" s="14"/>
      <c r="B662" s="231"/>
      <c r="C662" s="232"/>
      <c r="D662" s="221" t="s">
        <v>175</v>
      </c>
      <c r="E662" s="233" t="s">
        <v>19</v>
      </c>
      <c r="F662" s="234" t="s">
        <v>1171</v>
      </c>
      <c r="G662" s="232"/>
      <c r="H662" s="233" t="s">
        <v>19</v>
      </c>
      <c r="I662" s="235"/>
      <c r="J662" s="232"/>
      <c r="K662" s="232"/>
      <c r="L662" s="236"/>
      <c r="M662" s="237"/>
      <c r="N662" s="238"/>
      <c r="O662" s="238"/>
      <c r="P662" s="238"/>
      <c r="Q662" s="238"/>
      <c r="R662" s="238"/>
      <c r="S662" s="238"/>
      <c r="T662" s="239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0" t="s">
        <v>175</v>
      </c>
      <c r="AU662" s="240" t="s">
        <v>86</v>
      </c>
      <c r="AV662" s="14" t="s">
        <v>84</v>
      </c>
      <c r="AW662" s="14" t="s">
        <v>35</v>
      </c>
      <c r="AX662" s="14" t="s">
        <v>76</v>
      </c>
      <c r="AY662" s="240" t="s">
        <v>154</v>
      </c>
    </row>
    <row r="663" s="13" customFormat="1">
      <c r="A663" s="13"/>
      <c r="B663" s="219"/>
      <c r="C663" s="220"/>
      <c r="D663" s="221" t="s">
        <v>175</v>
      </c>
      <c r="E663" s="222" t="s">
        <v>19</v>
      </c>
      <c r="F663" s="223" t="s">
        <v>1172</v>
      </c>
      <c r="G663" s="220"/>
      <c r="H663" s="224">
        <v>21.169</v>
      </c>
      <c r="I663" s="225"/>
      <c r="J663" s="220"/>
      <c r="K663" s="220"/>
      <c r="L663" s="226"/>
      <c r="M663" s="227"/>
      <c r="N663" s="228"/>
      <c r="O663" s="228"/>
      <c r="P663" s="228"/>
      <c r="Q663" s="228"/>
      <c r="R663" s="228"/>
      <c r="S663" s="228"/>
      <c r="T663" s="22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0" t="s">
        <v>175</v>
      </c>
      <c r="AU663" s="230" t="s">
        <v>86</v>
      </c>
      <c r="AV663" s="13" t="s">
        <v>86</v>
      </c>
      <c r="AW663" s="13" t="s">
        <v>35</v>
      </c>
      <c r="AX663" s="13" t="s">
        <v>76</v>
      </c>
      <c r="AY663" s="230" t="s">
        <v>154</v>
      </c>
    </row>
    <row r="664" s="14" customFormat="1">
      <c r="A664" s="14"/>
      <c r="B664" s="231"/>
      <c r="C664" s="232"/>
      <c r="D664" s="221" t="s">
        <v>175</v>
      </c>
      <c r="E664" s="233" t="s">
        <v>19</v>
      </c>
      <c r="F664" s="234" t="s">
        <v>1173</v>
      </c>
      <c r="G664" s="232"/>
      <c r="H664" s="233" t="s">
        <v>19</v>
      </c>
      <c r="I664" s="235"/>
      <c r="J664" s="232"/>
      <c r="K664" s="232"/>
      <c r="L664" s="236"/>
      <c r="M664" s="237"/>
      <c r="N664" s="238"/>
      <c r="O664" s="238"/>
      <c r="P664" s="238"/>
      <c r="Q664" s="238"/>
      <c r="R664" s="238"/>
      <c r="S664" s="238"/>
      <c r="T664" s="239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0" t="s">
        <v>175</v>
      </c>
      <c r="AU664" s="240" t="s">
        <v>86</v>
      </c>
      <c r="AV664" s="14" t="s">
        <v>84</v>
      </c>
      <c r="AW664" s="14" t="s">
        <v>35</v>
      </c>
      <c r="AX664" s="14" t="s">
        <v>76</v>
      </c>
      <c r="AY664" s="240" t="s">
        <v>154</v>
      </c>
    </row>
    <row r="665" s="13" customFormat="1">
      <c r="A665" s="13"/>
      <c r="B665" s="219"/>
      <c r="C665" s="220"/>
      <c r="D665" s="221" t="s">
        <v>175</v>
      </c>
      <c r="E665" s="222" t="s">
        <v>19</v>
      </c>
      <c r="F665" s="223" t="s">
        <v>1174</v>
      </c>
      <c r="G665" s="220"/>
      <c r="H665" s="224">
        <v>28.353000000000002</v>
      </c>
      <c r="I665" s="225"/>
      <c r="J665" s="220"/>
      <c r="K665" s="220"/>
      <c r="L665" s="226"/>
      <c r="M665" s="227"/>
      <c r="N665" s="228"/>
      <c r="O665" s="228"/>
      <c r="P665" s="228"/>
      <c r="Q665" s="228"/>
      <c r="R665" s="228"/>
      <c r="S665" s="228"/>
      <c r="T665" s="22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0" t="s">
        <v>175</v>
      </c>
      <c r="AU665" s="230" t="s">
        <v>86</v>
      </c>
      <c r="AV665" s="13" t="s">
        <v>86</v>
      </c>
      <c r="AW665" s="13" t="s">
        <v>35</v>
      </c>
      <c r="AX665" s="13" t="s">
        <v>76</v>
      </c>
      <c r="AY665" s="230" t="s">
        <v>154</v>
      </c>
    </row>
    <row r="666" s="14" customFormat="1">
      <c r="A666" s="14"/>
      <c r="B666" s="231"/>
      <c r="C666" s="232"/>
      <c r="D666" s="221" t="s">
        <v>175</v>
      </c>
      <c r="E666" s="233" t="s">
        <v>19</v>
      </c>
      <c r="F666" s="234" t="s">
        <v>1175</v>
      </c>
      <c r="G666" s="232"/>
      <c r="H666" s="233" t="s">
        <v>19</v>
      </c>
      <c r="I666" s="235"/>
      <c r="J666" s="232"/>
      <c r="K666" s="232"/>
      <c r="L666" s="236"/>
      <c r="M666" s="237"/>
      <c r="N666" s="238"/>
      <c r="O666" s="238"/>
      <c r="P666" s="238"/>
      <c r="Q666" s="238"/>
      <c r="R666" s="238"/>
      <c r="S666" s="238"/>
      <c r="T666" s="239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0" t="s">
        <v>175</v>
      </c>
      <c r="AU666" s="240" t="s">
        <v>86</v>
      </c>
      <c r="AV666" s="14" t="s">
        <v>84</v>
      </c>
      <c r="AW666" s="14" t="s">
        <v>35</v>
      </c>
      <c r="AX666" s="14" t="s">
        <v>76</v>
      </c>
      <c r="AY666" s="240" t="s">
        <v>154</v>
      </c>
    </row>
    <row r="667" s="13" customFormat="1">
      <c r="A667" s="13"/>
      <c r="B667" s="219"/>
      <c r="C667" s="220"/>
      <c r="D667" s="221" t="s">
        <v>175</v>
      </c>
      <c r="E667" s="222" t="s">
        <v>19</v>
      </c>
      <c r="F667" s="223" t="s">
        <v>1176</v>
      </c>
      <c r="G667" s="220"/>
      <c r="H667" s="224">
        <v>19.585999999999999</v>
      </c>
      <c r="I667" s="225"/>
      <c r="J667" s="220"/>
      <c r="K667" s="220"/>
      <c r="L667" s="226"/>
      <c r="M667" s="227"/>
      <c r="N667" s="228"/>
      <c r="O667" s="228"/>
      <c r="P667" s="228"/>
      <c r="Q667" s="228"/>
      <c r="R667" s="228"/>
      <c r="S667" s="228"/>
      <c r="T667" s="22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0" t="s">
        <v>175</v>
      </c>
      <c r="AU667" s="230" t="s">
        <v>86</v>
      </c>
      <c r="AV667" s="13" t="s">
        <v>86</v>
      </c>
      <c r="AW667" s="13" t="s">
        <v>35</v>
      </c>
      <c r="AX667" s="13" t="s">
        <v>76</v>
      </c>
      <c r="AY667" s="230" t="s">
        <v>154</v>
      </c>
    </row>
    <row r="668" s="13" customFormat="1">
      <c r="A668" s="13"/>
      <c r="B668" s="219"/>
      <c r="C668" s="220"/>
      <c r="D668" s="221" t="s">
        <v>175</v>
      </c>
      <c r="E668" s="222" t="s">
        <v>19</v>
      </c>
      <c r="F668" s="223" t="s">
        <v>1177</v>
      </c>
      <c r="G668" s="220"/>
      <c r="H668" s="224">
        <v>46.590000000000003</v>
      </c>
      <c r="I668" s="225"/>
      <c r="J668" s="220"/>
      <c r="K668" s="220"/>
      <c r="L668" s="226"/>
      <c r="M668" s="227"/>
      <c r="N668" s="228"/>
      <c r="O668" s="228"/>
      <c r="P668" s="228"/>
      <c r="Q668" s="228"/>
      <c r="R668" s="228"/>
      <c r="S668" s="228"/>
      <c r="T668" s="22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0" t="s">
        <v>175</v>
      </c>
      <c r="AU668" s="230" t="s">
        <v>86</v>
      </c>
      <c r="AV668" s="13" t="s">
        <v>86</v>
      </c>
      <c r="AW668" s="13" t="s">
        <v>35</v>
      </c>
      <c r="AX668" s="13" t="s">
        <v>76</v>
      </c>
      <c r="AY668" s="230" t="s">
        <v>154</v>
      </c>
    </row>
    <row r="669" s="13" customFormat="1">
      <c r="A669" s="13"/>
      <c r="B669" s="219"/>
      <c r="C669" s="220"/>
      <c r="D669" s="221" t="s">
        <v>175</v>
      </c>
      <c r="E669" s="222" t="s">
        <v>19</v>
      </c>
      <c r="F669" s="223" t="s">
        <v>1178</v>
      </c>
      <c r="G669" s="220"/>
      <c r="H669" s="224">
        <v>18.181999999999999</v>
      </c>
      <c r="I669" s="225"/>
      <c r="J669" s="220"/>
      <c r="K669" s="220"/>
      <c r="L669" s="226"/>
      <c r="M669" s="227"/>
      <c r="N669" s="228"/>
      <c r="O669" s="228"/>
      <c r="P669" s="228"/>
      <c r="Q669" s="228"/>
      <c r="R669" s="228"/>
      <c r="S669" s="228"/>
      <c r="T669" s="22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0" t="s">
        <v>175</v>
      </c>
      <c r="AU669" s="230" t="s">
        <v>86</v>
      </c>
      <c r="AV669" s="13" t="s">
        <v>86</v>
      </c>
      <c r="AW669" s="13" t="s">
        <v>35</v>
      </c>
      <c r="AX669" s="13" t="s">
        <v>76</v>
      </c>
      <c r="AY669" s="230" t="s">
        <v>154</v>
      </c>
    </row>
    <row r="670" s="15" customFormat="1">
      <c r="A670" s="15"/>
      <c r="B670" s="241"/>
      <c r="C670" s="242"/>
      <c r="D670" s="221" t="s">
        <v>175</v>
      </c>
      <c r="E670" s="243" t="s">
        <v>19</v>
      </c>
      <c r="F670" s="244" t="s">
        <v>202</v>
      </c>
      <c r="G670" s="242"/>
      <c r="H670" s="245">
        <v>326.48099999999999</v>
      </c>
      <c r="I670" s="246"/>
      <c r="J670" s="242"/>
      <c r="K670" s="242"/>
      <c r="L670" s="247"/>
      <c r="M670" s="248"/>
      <c r="N670" s="249"/>
      <c r="O670" s="249"/>
      <c r="P670" s="249"/>
      <c r="Q670" s="249"/>
      <c r="R670" s="249"/>
      <c r="S670" s="249"/>
      <c r="T670" s="250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51" t="s">
        <v>175</v>
      </c>
      <c r="AU670" s="251" t="s">
        <v>86</v>
      </c>
      <c r="AV670" s="15" t="s">
        <v>161</v>
      </c>
      <c r="AW670" s="15" t="s">
        <v>35</v>
      </c>
      <c r="AX670" s="15" t="s">
        <v>84</v>
      </c>
      <c r="AY670" s="251" t="s">
        <v>154</v>
      </c>
    </row>
    <row r="671" s="2" customFormat="1">
      <c r="A671" s="40"/>
      <c r="B671" s="41"/>
      <c r="C671" s="206" t="s">
        <v>1179</v>
      </c>
      <c r="D671" s="206" t="s">
        <v>156</v>
      </c>
      <c r="E671" s="207" t="s">
        <v>1180</v>
      </c>
      <c r="F671" s="208" t="s">
        <v>1181</v>
      </c>
      <c r="G671" s="209" t="s">
        <v>169</v>
      </c>
      <c r="H671" s="210">
        <v>296.62</v>
      </c>
      <c r="I671" s="211"/>
      <c r="J671" s="212">
        <f>ROUND(I671*H671,2)</f>
        <v>0</v>
      </c>
      <c r="K671" s="208" t="s">
        <v>160</v>
      </c>
      <c r="L671" s="46"/>
      <c r="M671" s="213" t="s">
        <v>19</v>
      </c>
      <c r="N671" s="214" t="s">
        <v>47</v>
      </c>
      <c r="O671" s="86"/>
      <c r="P671" s="215">
        <f>O671*H671</f>
        <v>0</v>
      </c>
      <c r="Q671" s="215">
        <v>0.016910000000000001</v>
      </c>
      <c r="R671" s="215">
        <f>Q671*H671</f>
        <v>5.0158442000000001</v>
      </c>
      <c r="S671" s="215">
        <v>0</v>
      </c>
      <c r="T671" s="216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17" t="s">
        <v>231</v>
      </c>
      <c r="AT671" s="217" t="s">
        <v>156</v>
      </c>
      <c r="AU671" s="217" t="s">
        <v>86</v>
      </c>
      <c r="AY671" s="19" t="s">
        <v>154</v>
      </c>
      <c r="BE671" s="218">
        <f>IF(N671="základní",J671,0)</f>
        <v>0</v>
      </c>
      <c r="BF671" s="218">
        <f>IF(N671="snížená",J671,0)</f>
        <v>0</v>
      </c>
      <c r="BG671" s="218">
        <f>IF(N671="zákl. přenesená",J671,0)</f>
        <v>0</v>
      </c>
      <c r="BH671" s="218">
        <f>IF(N671="sníž. přenesená",J671,0)</f>
        <v>0</v>
      </c>
      <c r="BI671" s="218">
        <f>IF(N671="nulová",J671,0)</f>
        <v>0</v>
      </c>
      <c r="BJ671" s="19" t="s">
        <v>84</v>
      </c>
      <c r="BK671" s="218">
        <f>ROUND(I671*H671,2)</f>
        <v>0</v>
      </c>
      <c r="BL671" s="19" t="s">
        <v>231</v>
      </c>
      <c r="BM671" s="217" t="s">
        <v>1182</v>
      </c>
    </row>
    <row r="672" s="14" customFormat="1">
      <c r="A672" s="14"/>
      <c r="B672" s="231"/>
      <c r="C672" s="232"/>
      <c r="D672" s="221" t="s">
        <v>175</v>
      </c>
      <c r="E672" s="233" t="s">
        <v>19</v>
      </c>
      <c r="F672" s="234" t="s">
        <v>506</v>
      </c>
      <c r="G672" s="232"/>
      <c r="H672" s="233" t="s">
        <v>19</v>
      </c>
      <c r="I672" s="235"/>
      <c r="J672" s="232"/>
      <c r="K672" s="232"/>
      <c r="L672" s="236"/>
      <c r="M672" s="237"/>
      <c r="N672" s="238"/>
      <c r="O672" s="238"/>
      <c r="P672" s="238"/>
      <c r="Q672" s="238"/>
      <c r="R672" s="238"/>
      <c r="S672" s="238"/>
      <c r="T672" s="239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0" t="s">
        <v>175</v>
      </c>
      <c r="AU672" s="240" t="s">
        <v>86</v>
      </c>
      <c r="AV672" s="14" t="s">
        <v>84</v>
      </c>
      <c r="AW672" s="14" t="s">
        <v>35</v>
      </c>
      <c r="AX672" s="14" t="s">
        <v>76</v>
      </c>
      <c r="AY672" s="240" t="s">
        <v>154</v>
      </c>
    </row>
    <row r="673" s="13" customFormat="1">
      <c r="A673" s="13"/>
      <c r="B673" s="219"/>
      <c r="C673" s="220"/>
      <c r="D673" s="221" t="s">
        <v>175</v>
      </c>
      <c r="E673" s="222" t="s">
        <v>19</v>
      </c>
      <c r="F673" s="223" t="s">
        <v>848</v>
      </c>
      <c r="G673" s="220"/>
      <c r="H673" s="224">
        <v>5.7300000000000004</v>
      </c>
      <c r="I673" s="225"/>
      <c r="J673" s="220"/>
      <c r="K673" s="220"/>
      <c r="L673" s="226"/>
      <c r="M673" s="227"/>
      <c r="N673" s="228"/>
      <c r="O673" s="228"/>
      <c r="P673" s="228"/>
      <c r="Q673" s="228"/>
      <c r="R673" s="228"/>
      <c r="S673" s="228"/>
      <c r="T673" s="22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0" t="s">
        <v>175</v>
      </c>
      <c r="AU673" s="230" t="s">
        <v>86</v>
      </c>
      <c r="AV673" s="13" t="s">
        <v>86</v>
      </c>
      <c r="AW673" s="13" t="s">
        <v>35</v>
      </c>
      <c r="AX673" s="13" t="s">
        <v>76</v>
      </c>
      <c r="AY673" s="230" t="s">
        <v>154</v>
      </c>
    </row>
    <row r="674" s="16" customFormat="1">
      <c r="A674" s="16"/>
      <c r="B674" s="266"/>
      <c r="C674" s="267"/>
      <c r="D674" s="221" t="s">
        <v>175</v>
      </c>
      <c r="E674" s="268" t="s">
        <v>19</v>
      </c>
      <c r="F674" s="269" t="s">
        <v>849</v>
      </c>
      <c r="G674" s="267"/>
      <c r="H674" s="270">
        <v>5.7300000000000004</v>
      </c>
      <c r="I674" s="271"/>
      <c r="J674" s="267"/>
      <c r="K674" s="267"/>
      <c r="L674" s="272"/>
      <c r="M674" s="273"/>
      <c r="N674" s="274"/>
      <c r="O674" s="274"/>
      <c r="P674" s="274"/>
      <c r="Q674" s="274"/>
      <c r="R674" s="274"/>
      <c r="S674" s="274"/>
      <c r="T674" s="275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T674" s="276" t="s">
        <v>175</v>
      </c>
      <c r="AU674" s="276" t="s">
        <v>86</v>
      </c>
      <c r="AV674" s="16" t="s">
        <v>166</v>
      </c>
      <c r="AW674" s="16" t="s">
        <v>35</v>
      </c>
      <c r="AX674" s="16" t="s">
        <v>76</v>
      </c>
      <c r="AY674" s="276" t="s">
        <v>154</v>
      </c>
    </row>
    <row r="675" s="14" customFormat="1">
      <c r="A675" s="14"/>
      <c r="B675" s="231"/>
      <c r="C675" s="232"/>
      <c r="D675" s="221" t="s">
        <v>175</v>
      </c>
      <c r="E675" s="233" t="s">
        <v>19</v>
      </c>
      <c r="F675" s="234" t="s">
        <v>409</v>
      </c>
      <c r="G675" s="232"/>
      <c r="H675" s="233" t="s">
        <v>19</v>
      </c>
      <c r="I675" s="235"/>
      <c r="J675" s="232"/>
      <c r="K675" s="232"/>
      <c r="L675" s="236"/>
      <c r="M675" s="237"/>
      <c r="N675" s="238"/>
      <c r="O675" s="238"/>
      <c r="P675" s="238"/>
      <c r="Q675" s="238"/>
      <c r="R675" s="238"/>
      <c r="S675" s="238"/>
      <c r="T675" s="239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0" t="s">
        <v>175</v>
      </c>
      <c r="AU675" s="240" t="s">
        <v>86</v>
      </c>
      <c r="AV675" s="14" t="s">
        <v>84</v>
      </c>
      <c r="AW675" s="14" t="s">
        <v>35</v>
      </c>
      <c r="AX675" s="14" t="s">
        <v>76</v>
      </c>
      <c r="AY675" s="240" t="s">
        <v>154</v>
      </c>
    </row>
    <row r="676" s="13" customFormat="1">
      <c r="A676" s="13"/>
      <c r="B676" s="219"/>
      <c r="C676" s="220"/>
      <c r="D676" s="221" t="s">
        <v>175</v>
      </c>
      <c r="E676" s="222" t="s">
        <v>19</v>
      </c>
      <c r="F676" s="223" t="s">
        <v>850</v>
      </c>
      <c r="G676" s="220"/>
      <c r="H676" s="224">
        <v>60.140000000000001</v>
      </c>
      <c r="I676" s="225"/>
      <c r="J676" s="220"/>
      <c r="K676" s="220"/>
      <c r="L676" s="226"/>
      <c r="M676" s="227"/>
      <c r="N676" s="228"/>
      <c r="O676" s="228"/>
      <c r="P676" s="228"/>
      <c r="Q676" s="228"/>
      <c r="R676" s="228"/>
      <c r="S676" s="228"/>
      <c r="T676" s="22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0" t="s">
        <v>175</v>
      </c>
      <c r="AU676" s="230" t="s">
        <v>86</v>
      </c>
      <c r="AV676" s="13" t="s">
        <v>86</v>
      </c>
      <c r="AW676" s="13" t="s">
        <v>35</v>
      </c>
      <c r="AX676" s="13" t="s">
        <v>76</v>
      </c>
      <c r="AY676" s="230" t="s">
        <v>154</v>
      </c>
    </row>
    <row r="677" s="13" customFormat="1">
      <c r="A677" s="13"/>
      <c r="B677" s="219"/>
      <c r="C677" s="220"/>
      <c r="D677" s="221" t="s">
        <v>175</v>
      </c>
      <c r="E677" s="222" t="s">
        <v>19</v>
      </c>
      <c r="F677" s="223" t="s">
        <v>851</v>
      </c>
      <c r="G677" s="220"/>
      <c r="H677" s="224">
        <v>46.600000000000001</v>
      </c>
      <c r="I677" s="225"/>
      <c r="J677" s="220"/>
      <c r="K677" s="220"/>
      <c r="L677" s="226"/>
      <c r="M677" s="227"/>
      <c r="N677" s="228"/>
      <c r="O677" s="228"/>
      <c r="P677" s="228"/>
      <c r="Q677" s="228"/>
      <c r="R677" s="228"/>
      <c r="S677" s="228"/>
      <c r="T677" s="22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0" t="s">
        <v>175</v>
      </c>
      <c r="AU677" s="230" t="s">
        <v>86</v>
      </c>
      <c r="AV677" s="13" t="s">
        <v>86</v>
      </c>
      <c r="AW677" s="13" t="s">
        <v>35</v>
      </c>
      <c r="AX677" s="13" t="s">
        <v>76</v>
      </c>
      <c r="AY677" s="230" t="s">
        <v>154</v>
      </c>
    </row>
    <row r="678" s="13" customFormat="1">
      <c r="A678" s="13"/>
      <c r="B678" s="219"/>
      <c r="C678" s="220"/>
      <c r="D678" s="221" t="s">
        <v>175</v>
      </c>
      <c r="E678" s="222" t="s">
        <v>19</v>
      </c>
      <c r="F678" s="223" t="s">
        <v>852</v>
      </c>
      <c r="G678" s="220"/>
      <c r="H678" s="224">
        <v>15.77</v>
      </c>
      <c r="I678" s="225"/>
      <c r="J678" s="220"/>
      <c r="K678" s="220"/>
      <c r="L678" s="226"/>
      <c r="M678" s="227"/>
      <c r="N678" s="228"/>
      <c r="O678" s="228"/>
      <c r="P678" s="228"/>
      <c r="Q678" s="228"/>
      <c r="R678" s="228"/>
      <c r="S678" s="228"/>
      <c r="T678" s="22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0" t="s">
        <v>175</v>
      </c>
      <c r="AU678" s="230" t="s">
        <v>86</v>
      </c>
      <c r="AV678" s="13" t="s">
        <v>86</v>
      </c>
      <c r="AW678" s="13" t="s">
        <v>35</v>
      </c>
      <c r="AX678" s="13" t="s">
        <v>76</v>
      </c>
      <c r="AY678" s="230" t="s">
        <v>154</v>
      </c>
    </row>
    <row r="679" s="13" customFormat="1">
      <c r="A679" s="13"/>
      <c r="B679" s="219"/>
      <c r="C679" s="220"/>
      <c r="D679" s="221" t="s">
        <v>175</v>
      </c>
      <c r="E679" s="222" t="s">
        <v>19</v>
      </c>
      <c r="F679" s="223" t="s">
        <v>853</v>
      </c>
      <c r="G679" s="220"/>
      <c r="H679" s="224">
        <v>46.840000000000003</v>
      </c>
      <c r="I679" s="225"/>
      <c r="J679" s="220"/>
      <c r="K679" s="220"/>
      <c r="L679" s="226"/>
      <c r="M679" s="227"/>
      <c r="N679" s="228"/>
      <c r="O679" s="228"/>
      <c r="P679" s="228"/>
      <c r="Q679" s="228"/>
      <c r="R679" s="228"/>
      <c r="S679" s="228"/>
      <c r="T679" s="22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0" t="s">
        <v>175</v>
      </c>
      <c r="AU679" s="230" t="s">
        <v>86</v>
      </c>
      <c r="AV679" s="13" t="s">
        <v>86</v>
      </c>
      <c r="AW679" s="13" t="s">
        <v>35</v>
      </c>
      <c r="AX679" s="13" t="s">
        <v>76</v>
      </c>
      <c r="AY679" s="230" t="s">
        <v>154</v>
      </c>
    </row>
    <row r="680" s="16" customFormat="1">
      <c r="A680" s="16"/>
      <c r="B680" s="266"/>
      <c r="C680" s="267"/>
      <c r="D680" s="221" t="s">
        <v>175</v>
      </c>
      <c r="E680" s="268" t="s">
        <v>19</v>
      </c>
      <c r="F680" s="269" t="s">
        <v>849</v>
      </c>
      <c r="G680" s="267"/>
      <c r="H680" s="270">
        <v>169.35000000000002</v>
      </c>
      <c r="I680" s="271"/>
      <c r="J680" s="267"/>
      <c r="K680" s="267"/>
      <c r="L680" s="272"/>
      <c r="M680" s="273"/>
      <c r="N680" s="274"/>
      <c r="O680" s="274"/>
      <c r="P680" s="274"/>
      <c r="Q680" s="274"/>
      <c r="R680" s="274"/>
      <c r="S680" s="274"/>
      <c r="T680" s="275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T680" s="276" t="s">
        <v>175</v>
      </c>
      <c r="AU680" s="276" t="s">
        <v>86</v>
      </c>
      <c r="AV680" s="16" t="s">
        <v>166</v>
      </c>
      <c r="AW680" s="16" t="s">
        <v>35</v>
      </c>
      <c r="AX680" s="16" t="s">
        <v>76</v>
      </c>
      <c r="AY680" s="276" t="s">
        <v>154</v>
      </c>
    </row>
    <row r="681" s="14" customFormat="1">
      <c r="A681" s="14"/>
      <c r="B681" s="231"/>
      <c r="C681" s="232"/>
      <c r="D681" s="221" t="s">
        <v>175</v>
      </c>
      <c r="E681" s="233" t="s">
        <v>19</v>
      </c>
      <c r="F681" s="234" t="s">
        <v>737</v>
      </c>
      <c r="G681" s="232"/>
      <c r="H681" s="233" t="s">
        <v>19</v>
      </c>
      <c r="I681" s="235"/>
      <c r="J681" s="232"/>
      <c r="K681" s="232"/>
      <c r="L681" s="236"/>
      <c r="M681" s="237"/>
      <c r="N681" s="238"/>
      <c r="O681" s="238"/>
      <c r="P681" s="238"/>
      <c r="Q681" s="238"/>
      <c r="R681" s="238"/>
      <c r="S681" s="238"/>
      <c r="T681" s="239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0" t="s">
        <v>175</v>
      </c>
      <c r="AU681" s="240" t="s">
        <v>86</v>
      </c>
      <c r="AV681" s="14" t="s">
        <v>84</v>
      </c>
      <c r="AW681" s="14" t="s">
        <v>35</v>
      </c>
      <c r="AX681" s="14" t="s">
        <v>76</v>
      </c>
      <c r="AY681" s="240" t="s">
        <v>154</v>
      </c>
    </row>
    <row r="682" s="13" customFormat="1">
      <c r="A682" s="13"/>
      <c r="B682" s="219"/>
      <c r="C682" s="220"/>
      <c r="D682" s="221" t="s">
        <v>175</v>
      </c>
      <c r="E682" s="222" t="s">
        <v>19</v>
      </c>
      <c r="F682" s="223" t="s">
        <v>854</v>
      </c>
      <c r="G682" s="220"/>
      <c r="H682" s="224">
        <v>49.32</v>
      </c>
      <c r="I682" s="225"/>
      <c r="J682" s="220"/>
      <c r="K682" s="220"/>
      <c r="L682" s="226"/>
      <c r="M682" s="227"/>
      <c r="N682" s="228"/>
      <c r="O682" s="228"/>
      <c r="P682" s="228"/>
      <c r="Q682" s="228"/>
      <c r="R682" s="228"/>
      <c r="S682" s="228"/>
      <c r="T682" s="22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0" t="s">
        <v>175</v>
      </c>
      <c r="AU682" s="230" t="s">
        <v>86</v>
      </c>
      <c r="AV682" s="13" t="s">
        <v>86</v>
      </c>
      <c r="AW682" s="13" t="s">
        <v>35</v>
      </c>
      <c r="AX682" s="13" t="s">
        <v>76</v>
      </c>
      <c r="AY682" s="230" t="s">
        <v>154</v>
      </c>
    </row>
    <row r="683" s="13" customFormat="1">
      <c r="A683" s="13"/>
      <c r="B683" s="219"/>
      <c r="C683" s="220"/>
      <c r="D683" s="221" t="s">
        <v>175</v>
      </c>
      <c r="E683" s="222" t="s">
        <v>19</v>
      </c>
      <c r="F683" s="223" t="s">
        <v>855</v>
      </c>
      <c r="G683" s="220"/>
      <c r="H683" s="224">
        <v>21.25</v>
      </c>
      <c r="I683" s="225"/>
      <c r="J683" s="220"/>
      <c r="K683" s="220"/>
      <c r="L683" s="226"/>
      <c r="M683" s="227"/>
      <c r="N683" s="228"/>
      <c r="O683" s="228"/>
      <c r="P683" s="228"/>
      <c r="Q683" s="228"/>
      <c r="R683" s="228"/>
      <c r="S683" s="228"/>
      <c r="T683" s="22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0" t="s">
        <v>175</v>
      </c>
      <c r="AU683" s="230" t="s">
        <v>86</v>
      </c>
      <c r="AV683" s="13" t="s">
        <v>86</v>
      </c>
      <c r="AW683" s="13" t="s">
        <v>35</v>
      </c>
      <c r="AX683" s="13" t="s">
        <v>76</v>
      </c>
      <c r="AY683" s="230" t="s">
        <v>154</v>
      </c>
    </row>
    <row r="684" s="13" customFormat="1">
      <c r="A684" s="13"/>
      <c r="B684" s="219"/>
      <c r="C684" s="220"/>
      <c r="D684" s="221" t="s">
        <v>175</v>
      </c>
      <c r="E684" s="222" t="s">
        <v>19</v>
      </c>
      <c r="F684" s="223" t="s">
        <v>856</v>
      </c>
      <c r="G684" s="220"/>
      <c r="H684" s="224">
        <v>50.969999999999999</v>
      </c>
      <c r="I684" s="225"/>
      <c r="J684" s="220"/>
      <c r="K684" s="220"/>
      <c r="L684" s="226"/>
      <c r="M684" s="227"/>
      <c r="N684" s="228"/>
      <c r="O684" s="228"/>
      <c r="P684" s="228"/>
      <c r="Q684" s="228"/>
      <c r="R684" s="228"/>
      <c r="S684" s="228"/>
      <c r="T684" s="229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0" t="s">
        <v>175</v>
      </c>
      <c r="AU684" s="230" t="s">
        <v>86</v>
      </c>
      <c r="AV684" s="13" t="s">
        <v>86</v>
      </c>
      <c r="AW684" s="13" t="s">
        <v>35</v>
      </c>
      <c r="AX684" s="13" t="s">
        <v>76</v>
      </c>
      <c r="AY684" s="230" t="s">
        <v>154</v>
      </c>
    </row>
    <row r="685" s="16" customFormat="1">
      <c r="A685" s="16"/>
      <c r="B685" s="266"/>
      <c r="C685" s="267"/>
      <c r="D685" s="221" t="s">
        <v>175</v>
      </c>
      <c r="E685" s="268" t="s">
        <v>19</v>
      </c>
      <c r="F685" s="269" t="s">
        <v>849</v>
      </c>
      <c r="G685" s="267"/>
      <c r="H685" s="270">
        <v>121.53999999999999</v>
      </c>
      <c r="I685" s="271"/>
      <c r="J685" s="267"/>
      <c r="K685" s="267"/>
      <c r="L685" s="272"/>
      <c r="M685" s="273"/>
      <c r="N685" s="274"/>
      <c r="O685" s="274"/>
      <c r="P685" s="274"/>
      <c r="Q685" s="274"/>
      <c r="R685" s="274"/>
      <c r="S685" s="274"/>
      <c r="T685" s="275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76" t="s">
        <v>175</v>
      </c>
      <c r="AU685" s="276" t="s">
        <v>86</v>
      </c>
      <c r="AV685" s="16" t="s">
        <v>166</v>
      </c>
      <c r="AW685" s="16" t="s">
        <v>35</v>
      </c>
      <c r="AX685" s="16" t="s">
        <v>76</v>
      </c>
      <c r="AY685" s="276" t="s">
        <v>154</v>
      </c>
    </row>
    <row r="686" s="15" customFormat="1">
      <c r="A686" s="15"/>
      <c r="B686" s="241"/>
      <c r="C686" s="242"/>
      <c r="D686" s="221" t="s">
        <v>175</v>
      </c>
      <c r="E686" s="243" t="s">
        <v>19</v>
      </c>
      <c r="F686" s="244" t="s">
        <v>202</v>
      </c>
      <c r="G686" s="242"/>
      <c r="H686" s="245">
        <v>296.62</v>
      </c>
      <c r="I686" s="246"/>
      <c r="J686" s="242"/>
      <c r="K686" s="242"/>
      <c r="L686" s="247"/>
      <c r="M686" s="248"/>
      <c r="N686" s="249"/>
      <c r="O686" s="249"/>
      <c r="P686" s="249"/>
      <c r="Q686" s="249"/>
      <c r="R686" s="249"/>
      <c r="S686" s="249"/>
      <c r="T686" s="250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51" t="s">
        <v>175</v>
      </c>
      <c r="AU686" s="251" t="s">
        <v>86</v>
      </c>
      <c r="AV686" s="15" t="s">
        <v>161</v>
      </c>
      <c r="AW686" s="15" t="s">
        <v>35</v>
      </c>
      <c r="AX686" s="15" t="s">
        <v>84</v>
      </c>
      <c r="AY686" s="251" t="s">
        <v>154</v>
      </c>
    </row>
    <row r="687" s="2" customFormat="1">
      <c r="A687" s="40"/>
      <c r="B687" s="41"/>
      <c r="C687" s="206" t="s">
        <v>1183</v>
      </c>
      <c r="D687" s="206" t="s">
        <v>156</v>
      </c>
      <c r="E687" s="207" t="s">
        <v>1184</v>
      </c>
      <c r="F687" s="208" t="s">
        <v>1185</v>
      </c>
      <c r="G687" s="209" t="s">
        <v>292</v>
      </c>
      <c r="H687" s="210">
        <v>12.67</v>
      </c>
      <c r="I687" s="211"/>
      <c r="J687" s="212">
        <f>ROUND(I687*H687,2)</f>
        <v>0</v>
      </c>
      <c r="K687" s="208" t="s">
        <v>160</v>
      </c>
      <c r="L687" s="46"/>
      <c r="M687" s="213" t="s">
        <v>19</v>
      </c>
      <c r="N687" s="214" t="s">
        <v>47</v>
      </c>
      <c r="O687" s="86"/>
      <c r="P687" s="215">
        <f>O687*H687</f>
        <v>0</v>
      </c>
      <c r="Q687" s="215">
        <v>0.010019999999999999</v>
      </c>
      <c r="R687" s="215">
        <f>Q687*H687</f>
        <v>0.12695339999999999</v>
      </c>
      <c r="S687" s="215">
        <v>0</v>
      </c>
      <c r="T687" s="216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7" t="s">
        <v>231</v>
      </c>
      <c r="AT687" s="217" t="s">
        <v>156</v>
      </c>
      <c r="AU687" s="217" t="s">
        <v>86</v>
      </c>
      <c r="AY687" s="19" t="s">
        <v>154</v>
      </c>
      <c r="BE687" s="218">
        <f>IF(N687="základní",J687,0)</f>
        <v>0</v>
      </c>
      <c r="BF687" s="218">
        <f>IF(N687="snížená",J687,0)</f>
        <v>0</v>
      </c>
      <c r="BG687" s="218">
        <f>IF(N687="zákl. přenesená",J687,0)</f>
        <v>0</v>
      </c>
      <c r="BH687" s="218">
        <f>IF(N687="sníž. přenesená",J687,0)</f>
        <v>0</v>
      </c>
      <c r="BI687" s="218">
        <f>IF(N687="nulová",J687,0)</f>
        <v>0</v>
      </c>
      <c r="BJ687" s="19" t="s">
        <v>84</v>
      </c>
      <c r="BK687" s="218">
        <f>ROUND(I687*H687,2)</f>
        <v>0</v>
      </c>
      <c r="BL687" s="19" t="s">
        <v>231</v>
      </c>
      <c r="BM687" s="217" t="s">
        <v>1186</v>
      </c>
    </row>
    <row r="688" s="13" customFormat="1">
      <c r="A688" s="13"/>
      <c r="B688" s="219"/>
      <c r="C688" s="220"/>
      <c r="D688" s="221" t="s">
        <v>175</v>
      </c>
      <c r="E688" s="222" t="s">
        <v>19</v>
      </c>
      <c r="F688" s="223" t="s">
        <v>1187</v>
      </c>
      <c r="G688" s="220"/>
      <c r="H688" s="224">
        <v>4.3700000000000001</v>
      </c>
      <c r="I688" s="225"/>
      <c r="J688" s="220"/>
      <c r="K688" s="220"/>
      <c r="L688" s="226"/>
      <c r="M688" s="227"/>
      <c r="N688" s="228"/>
      <c r="O688" s="228"/>
      <c r="P688" s="228"/>
      <c r="Q688" s="228"/>
      <c r="R688" s="228"/>
      <c r="S688" s="228"/>
      <c r="T688" s="229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0" t="s">
        <v>175</v>
      </c>
      <c r="AU688" s="230" t="s">
        <v>86</v>
      </c>
      <c r="AV688" s="13" t="s">
        <v>86</v>
      </c>
      <c r="AW688" s="13" t="s">
        <v>35</v>
      </c>
      <c r="AX688" s="13" t="s">
        <v>76</v>
      </c>
      <c r="AY688" s="230" t="s">
        <v>154</v>
      </c>
    </row>
    <row r="689" s="13" customFormat="1">
      <c r="A689" s="13"/>
      <c r="B689" s="219"/>
      <c r="C689" s="220"/>
      <c r="D689" s="221" t="s">
        <v>175</v>
      </c>
      <c r="E689" s="222" t="s">
        <v>19</v>
      </c>
      <c r="F689" s="223" t="s">
        <v>1188</v>
      </c>
      <c r="G689" s="220"/>
      <c r="H689" s="224">
        <v>8.3000000000000007</v>
      </c>
      <c r="I689" s="225"/>
      <c r="J689" s="220"/>
      <c r="K689" s="220"/>
      <c r="L689" s="226"/>
      <c r="M689" s="227"/>
      <c r="N689" s="228"/>
      <c r="O689" s="228"/>
      <c r="P689" s="228"/>
      <c r="Q689" s="228"/>
      <c r="R689" s="228"/>
      <c r="S689" s="228"/>
      <c r="T689" s="22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0" t="s">
        <v>175</v>
      </c>
      <c r="AU689" s="230" t="s">
        <v>86</v>
      </c>
      <c r="AV689" s="13" t="s">
        <v>86</v>
      </c>
      <c r="AW689" s="13" t="s">
        <v>35</v>
      </c>
      <c r="AX689" s="13" t="s">
        <v>76</v>
      </c>
      <c r="AY689" s="230" t="s">
        <v>154</v>
      </c>
    </row>
    <row r="690" s="15" customFormat="1">
      <c r="A690" s="15"/>
      <c r="B690" s="241"/>
      <c r="C690" s="242"/>
      <c r="D690" s="221" t="s">
        <v>175</v>
      </c>
      <c r="E690" s="243" t="s">
        <v>19</v>
      </c>
      <c r="F690" s="244" t="s">
        <v>202</v>
      </c>
      <c r="G690" s="242"/>
      <c r="H690" s="245">
        <v>12.670000000000002</v>
      </c>
      <c r="I690" s="246"/>
      <c r="J690" s="242"/>
      <c r="K690" s="242"/>
      <c r="L690" s="247"/>
      <c r="M690" s="248"/>
      <c r="N690" s="249"/>
      <c r="O690" s="249"/>
      <c r="P690" s="249"/>
      <c r="Q690" s="249"/>
      <c r="R690" s="249"/>
      <c r="S690" s="249"/>
      <c r="T690" s="250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51" t="s">
        <v>175</v>
      </c>
      <c r="AU690" s="251" t="s">
        <v>86</v>
      </c>
      <c r="AV690" s="15" t="s">
        <v>161</v>
      </c>
      <c r="AW690" s="15" t="s">
        <v>35</v>
      </c>
      <c r="AX690" s="15" t="s">
        <v>84</v>
      </c>
      <c r="AY690" s="251" t="s">
        <v>154</v>
      </c>
    </row>
    <row r="691" s="2" customFormat="1">
      <c r="A691" s="40"/>
      <c r="B691" s="41"/>
      <c r="C691" s="206" t="s">
        <v>1189</v>
      </c>
      <c r="D691" s="206" t="s">
        <v>156</v>
      </c>
      <c r="E691" s="207" t="s">
        <v>1190</v>
      </c>
      <c r="F691" s="208" t="s">
        <v>1191</v>
      </c>
      <c r="G691" s="209" t="s">
        <v>292</v>
      </c>
      <c r="H691" s="210">
        <v>8.3000000000000007</v>
      </c>
      <c r="I691" s="211"/>
      <c r="J691" s="212">
        <f>ROUND(I691*H691,2)</f>
        <v>0</v>
      </c>
      <c r="K691" s="208" t="s">
        <v>160</v>
      </c>
      <c r="L691" s="46"/>
      <c r="M691" s="213" t="s">
        <v>19</v>
      </c>
      <c r="N691" s="214" t="s">
        <v>47</v>
      </c>
      <c r="O691" s="86"/>
      <c r="P691" s="215">
        <f>O691*H691</f>
        <v>0</v>
      </c>
      <c r="Q691" s="215">
        <v>0.0082900000000000005</v>
      </c>
      <c r="R691" s="215">
        <f>Q691*H691</f>
        <v>0.068807000000000007</v>
      </c>
      <c r="S691" s="215">
        <v>0</v>
      </c>
      <c r="T691" s="216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7" t="s">
        <v>231</v>
      </c>
      <c r="AT691" s="217" t="s">
        <v>156</v>
      </c>
      <c r="AU691" s="217" t="s">
        <v>86</v>
      </c>
      <c r="AY691" s="19" t="s">
        <v>154</v>
      </c>
      <c r="BE691" s="218">
        <f>IF(N691="základní",J691,0)</f>
        <v>0</v>
      </c>
      <c r="BF691" s="218">
        <f>IF(N691="snížená",J691,0)</f>
        <v>0</v>
      </c>
      <c r="BG691" s="218">
        <f>IF(N691="zákl. přenesená",J691,0)</f>
        <v>0</v>
      </c>
      <c r="BH691" s="218">
        <f>IF(N691="sníž. přenesená",J691,0)</f>
        <v>0</v>
      </c>
      <c r="BI691" s="218">
        <f>IF(N691="nulová",J691,0)</f>
        <v>0</v>
      </c>
      <c r="BJ691" s="19" t="s">
        <v>84</v>
      </c>
      <c r="BK691" s="218">
        <f>ROUND(I691*H691,2)</f>
        <v>0</v>
      </c>
      <c r="BL691" s="19" t="s">
        <v>231</v>
      </c>
      <c r="BM691" s="217" t="s">
        <v>1192</v>
      </c>
    </row>
    <row r="692" s="13" customFormat="1">
      <c r="A692" s="13"/>
      <c r="B692" s="219"/>
      <c r="C692" s="220"/>
      <c r="D692" s="221" t="s">
        <v>175</v>
      </c>
      <c r="E692" s="222" t="s">
        <v>19</v>
      </c>
      <c r="F692" s="223" t="s">
        <v>1193</v>
      </c>
      <c r="G692" s="220"/>
      <c r="H692" s="224">
        <v>8.3000000000000007</v>
      </c>
      <c r="I692" s="225"/>
      <c r="J692" s="220"/>
      <c r="K692" s="220"/>
      <c r="L692" s="226"/>
      <c r="M692" s="227"/>
      <c r="N692" s="228"/>
      <c r="O692" s="228"/>
      <c r="P692" s="228"/>
      <c r="Q692" s="228"/>
      <c r="R692" s="228"/>
      <c r="S692" s="228"/>
      <c r="T692" s="22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0" t="s">
        <v>175</v>
      </c>
      <c r="AU692" s="230" t="s">
        <v>86</v>
      </c>
      <c r="AV692" s="13" t="s">
        <v>86</v>
      </c>
      <c r="AW692" s="13" t="s">
        <v>35</v>
      </c>
      <c r="AX692" s="13" t="s">
        <v>84</v>
      </c>
      <c r="AY692" s="230" t="s">
        <v>154</v>
      </c>
    </row>
    <row r="693" s="2" customFormat="1" ht="14.4" customHeight="1">
      <c r="A693" s="40"/>
      <c r="B693" s="41"/>
      <c r="C693" s="206" t="s">
        <v>1194</v>
      </c>
      <c r="D693" s="206" t="s">
        <v>156</v>
      </c>
      <c r="E693" s="207" t="s">
        <v>1195</v>
      </c>
      <c r="F693" s="208" t="s">
        <v>1196</v>
      </c>
      <c r="G693" s="209" t="s">
        <v>159</v>
      </c>
      <c r="H693" s="210">
        <v>3</v>
      </c>
      <c r="I693" s="211"/>
      <c r="J693" s="212">
        <f>ROUND(I693*H693,2)</f>
        <v>0</v>
      </c>
      <c r="K693" s="208" t="s">
        <v>160</v>
      </c>
      <c r="L693" s="46"/>
      <c r="M693" s="213" t="s">
        <v>19</v>
      </c>
      <c r="N693" s="214" t="s">
        <v>47</v>
      </c>
      <c r="O693" s="86"/>
      <c r="P693" s="215">
        <f>O693*H693</f>
        <v>0</v>
      </c>
      <c r="Q693" s="215">
        <v>0.00022000000000000001</v>
      </c>
      <c r="R693" s="215">
        <f>Q693*H693</f>
        <v>0.00066</v>
      </c>
      <c r="S693" s="215">
        <v>0</v>
      </c>
      <c r="T693" s="216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17" t="s">
        <v>231</v>
      </c>
      <c r="AT693" s="217" t="s">
        <v>156</v>
      </c>
      <c r="AU693" s="217" t="s">
        <v>86</v>
      </c>
      <c r="AY693" s="19" t="s">
        <v>154</v>
      </c>
      <c r="BE693" s="218">
        <f>IF(N693="základní",J693,0)</f>
        <v>0</v>
      </c>
      <c r="BF693" s="218">
        <f>IF(N693="snížená",J693,0)</f>
        <v>0</v>
      </c>
      <c r="BG693" s="218">
        <f>IF(N693="zákl. přenesená",J693,0)</f>
        <v>0</v>
      </c>
      <c r="BH693" s="218">
        <f>IF(N693="sníž. přenesená",J693,0)</f>
        <v>0</v>
      </c>
      <c r="BI693" s="218">
        <f>IF(N693="nulová",J693,0)</f>
        <v>0</v>
      </c>
      <c r="BJ693" s="19" t="s">
        <v>84</v>
      </c>
      <c r="BK693" s="218">
        <f>ROUND(I693*H693,2)</f>
        <v>0</v>
      </c>
      <c r="BL693" s="19" t="s">
        <v>231</v>
      </c>
      <c r="BM693" s="217" t="s">
        <v>1197</v>
      </c>
    </row>
    <row r="694" s="2" customFormat="1" ht="19.8" customHeight="1">
      <c r="A694" s="40"/>
      <c r="B694" s="41"/>
      <c r="C694" s="256" t="s">
        <v>1198</v>
      </c>
      <c r="D694" s="256" t="s">
        <v>428</v>
      </c>
      <c r="E694" s="257" t="s">
        <v>1199</v>
      </c>
      <c r="F694" s="258" t="s">
        <v>1200</v>
      </c>
      <c r="G694" s="259" t="s">
        <v>159</v>
      </c>
      <c r="H694" s="260">
        <v>1</v>
      </c>
      <c r="I694" s="261"/>
      <c r="J694" s="262">
        <f>ROUND(I694*H694,2)</f>
        <v>0</v>
      </c>
      <c r="K694" s="258" t="s">
        <v>19</v>
      </c>
      <c r="L694" s="263"/>
      <c r="M694" s="264" t="s">
        <v>19</v>
      </c>
      <c r="N694" s="265" t="s">
        <v>47</v>
      </c>
      <c r="O694" s="86"/>
      <c r="P694" s="215">
        <f>O694*H694</f>
        <v>0</v>
      </c>
      <c r="Q694" s="215">
        <v>0.01553</v>
      </c>
      <c r="R694" s="215">
        <f>Q694*H694</f>
        <v>0.01553</v>
      </c>
      <c r="S694" s="215">
        <v>0</v>
      </c>
      <c r="T694" s="216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17" t="s">
        <v>330</v>
      </c>
      <c r="AT694" s="217" t="s">
        <v>428</v>
      </c>
      <c r="AU694" s="217" t="s">
        <v>86</v>
      </c>
      <c r="AY694" s="19" t="s">
        <v>154</v>
      </c>
      <c r="BE694" s="218">
        <f>IF(N694="základní",J694,0)</f>
        <v>0</v>
      </c>
      <c r="BF694" s="218">
        <f>IF(N694="snížená",J694,0)</f>
        <v>0</v>
      </c>
      <c r="BG694" s="218">
        <f>IF(N694="zákl. přenesená",J694,0)</f>
        <v>0</v>
      </c>
      <c r="BH694" s="218">
        <f>IF(N694="sníž. přenesená",J694,0)</f>
        <v>0</v>
      </c>
      <c r="BI694" s="218">
        <f>IF(N694="nulová",J694,0)</f>
        <v>0</v>
      </c>
      <c r="BJ694" s="19" t="s">
        <v>84</v>
      </c>
      <c r="BK694" s="218">
        <f>ROUND(I694*H694,2)</f>
        <v>0</v>
      </c>
      <c r="BL694" s="19" t="s">
        <v>231</v>
      </c>
      <c r="BM694" s="217" t="s">
        <v>1201</v>
      </c>
    </row>
    <row r="695" s="2" customFormat="1">
      <c r="A695" s="40"/>
      <c r="B695" s="41"/>
      <c r="C695" s="256" t="s">
        <v>1202</v>
      </c>
      <c r="D695" s="256" t="s">
        <v>428</v>
      </c>
      <c r="E695" s="257" t="s">
        <v>1203</v>
      </c>
      <c r="F695" s="258" t="s">
        <v>1204</v>
      </c>
      <c r="G695" s="259" t="s">
        <v>159</v>
      </c>
      <c r="H695" s="260">
        <v>2</v>
      </c>
      <c r="I695" s="261"/>
      <c r="J695" s="262">
        <f>ROUND(I695*H695,2)</f>
        <v>0</v>
      </c>
      <c r="K695" s="258" t="s">
        <v>19</v>
      </c>
      <c r="L695" s="263"/>
      <c r="M695" s="264" t="s">
        <v>19</v>
      </c>
      <c r="N695" s="265" t="s">
        <v>47</v>
      </c>
      <c r="O695" s="86"/>
      <c r="P695" s="215">
        <f>O695*H695</f>
        <v>0</v>
      </c>
      <c r="Q695" s="215">
        <v>0.01272</v>
      </c>
      <c r="R695" s="215">
        <f>Q695*H695</f>
        <v>0.025440000000000001</v>
      </c>
      <c r="S695" s="215">
        <v>0</v>
      </c>
      <c r="T695" s="216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17" t="s">
        <v>330</v>
      </c>
      <c r="AT695" s="217" t="s">
        <v>428</v>
      </c>
      <c r="AU695" s="217" t="s">
        <v>86</v>
      </c>
      <c r="AY695" s="19" t="s">
        <v>154</v>
      </c>
      <c r="BE695" s="218">
        <f>IF(N695="základní",J695,0)</f>
        <v>0</v>
      </c>
      <c r="BF695" s="218">
        <f>IF(N695="snížená",J695,0)</f>
        <v>0</v>
      </c>
      <c r="BG695" s="218">
        <f>IF(N695="zákl. přenesená",J695,0)</f>
        <v>0</v>
      </c>
      <c r="BH695" s="218">
        <f>IF(N695="sníž. přenesená",J695,0)</f>
        <v>0</v>
      </c>
      <c r="BI695" s="218">
        <f>IF(N695="nulová",J695,0)</f>
        <v>0</v>
      </c>
      <c r="BJ695" s="19" t="s">
        <v>84</v>
      </c>
      <c r="BK695" s="218">
        <f>ROUND(I695*H695,2)</f>
        <v>0</v>
      </c>
      <c r="BL695" s="19" t="s">
        <v>231</v>
      </c>
      <c r="BM695" s="217" t="s">
        <v>1205</v>
      </c>
    </row>
    <row r="696" s="2" customFormat="1">
      <c r="A696" s="40"/>
      <c r="B696" s="41"/>
      <c r="C696" s="206" t="s">
        <v>1206</v>
      </c>
      <c r="D696" s="206" t="s">
        <v>156</v>
      </c>
      <c r="E696" s="207" t="s">
        <v>1207</v>
      </c>
      <c r="F696" s="208" t="s">
        <v>1208</v>
      </c>
      <c r="G696" s="209" t="s">
        <v>990</v>
      </c>
      <c r="H696" s="277"/>
      <c r="I696" s="211"/>
      <c r="J696" s="212">
        <f>ROUND(I696*H696,2)</f>
        <v>0</v>
      </c>
      <c r="K696" s="208" t="s">
        <v>160</v>
      </c>
      <c r="L696" s="46"/>
      <c r="M696" s="213" t="s">
        <v>19</v>
      </c>
      <c r="N696" s="214" t="s">
        <v>47</v>
      </c>
      <c r="O696" s="86"/>
      <c r="P696" s="215">
        <f>O696*H696</f>
        <v>0</v>
      </c>
      <c r="Q696" s="215">
        <v>0</v>
      </c>
      <c r="R696" s="215">
        <f>Q696*H696</f>
        <v>0</v>
      </c>
      <c r="S696" s="215">
        <v>0</v>
      </c>
      <c r="T696" s="216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17" t="s">
        <v>231</v>
      </c>
      <c r="AT696" s="217" t="s">
        <v>156</v>
      </c>
      <c r="AU696" s="217" t="s">
        <v>86</v>
      </c>
      <c r="AY696" s="19" t="s">
        <v>154</v>
      </c>
      <c r="BE696" s="218">
        <f>IF(N696="základní",J696,0)</f>
        <v>0</v>
      </c>
      <c r="BF696" s="218">
        <f>IF(N696="snížená",J696,0)</f>
        <v>0</v>
      </c>
      <c r="BG696" s="218">
        <f>IF(N696="zákl. přenesená",J696,0)</f>
        <v>0</v>
      </c>
      <c r="BH696" s="218">
        <f>IF(N696="sníž. přenesená",J696,0)</f>
        <v>0</v>
      </c>
      <c r="BI696" s="218">
        <f>IF(N696="nulová",J696,0)</f>
        <v>0</v>
      </c>
      <c r="BJ696" s="19" t="s">
        <v>84</v>
      </c>
      <c r="BK696" s="218">
        <f>ROUND(I696*H696,2)</f>
        <v>0</v>
      </c>
      <c r="BL696" s="19" t="s">
        <v>231</v>
      </c>
      <c r="BM696" s="217" t="s">
        <v>1209</v>
      </c>
    </row>
    <row r="697" s="12" customFormat="1" ht="22.8" customHeight="1">
      <c r="A697" s="12"/>
      <c r="B697" s="190"/>
      <c r="C697" s="191"/>
      <c r="D697" s="192" t="s">
        <v>75</v>
      </c>
      <c r="E697" s="204" t="s">
        <v>1210</v>
      </c>
      <c r="F697" s="204" t="s">
        <v>1211</v>
      </c>
      <c r="G697" s="191"/>
      <c r="H697" s="191"/>
      <c r="I697" s="194"/>
      <c r="J697" s="205">
        <f>BK697</f>
        <v>0</v>
      </c>
      <c r="K697" s="191"/>
      <c r="L697" s="196"/>
      <c r="M697" s="197"/>
      <c r="N697" s="198"/>
      <c r="O697" s="198"/>
      <c r="P697" s="199">
        <f>SUM(P698:P723)</f>
        <v>0</v>
      </c>
      <c r="Q697" s="198"/>
      <c r="R697" s="199">
        <f>SUM(R698:R723)</f>
        <v>1.8954821</v>
      </c>
      <c r="S697" s="198"/>
      <c r="T697" s="200">
        <f>SUM(T698:T723)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01" t="s">
        <v>86</v>
      </c>
      <c r="AT697" s="202" t="s">
        <v>75</v>
      </c>
      <c r="AU697" s="202" t="s">
        <v>84</v>
      </c>
      <c r="AY697" s="201" t="s">
        <v>154</v>
      </c>
      <c r="BK697" s="203">
        <f>SUM(BK698:BK723)</f>
        <v>0</v>
      </c>
    </row>
    <row r="698" s="2" customFormat="1" ht="14.4" customHeight="1">
      <c r="A698" s="40"/>
      <c r="B698" s="41"/>
      <c r="C698" s="206" t="s">
        <v>1212</v>
      </c>
      <c r="D698" s="206" t="s">
        <v>156</v>
      </c>
      <c r="E698" s="207" t="s">
        <v>1213</v>
      </c>
      <c r="F698" s="208" t="s">
        <v>1214</v>
      </c>
      <c r="G698" s="209" t="s">
        <v>292</v>
      </c>
      <c r="H698" s="210">
        <v>12</v>
      </c>
      <c r="I698" s="211"/>
      <c r="J698" s="212">
        <f>ROUND(I698*H698,2)</f>
        <v>0</v>
      </c>
      <c r="K698" s="208" t="s">
        <v>19</v>
      </c>
      <c r="L698" s="46"/>
      <c r="M698" s="213" t="s">
        <v>19</v>
      </c>
      <c r="N698" s="214" t="s">
        <v>47</v>
      </c>
      <c r="O698" s="86"/>
      <c r="P698" s="215">
        <f>O698*H698</f>
        <v>0</v>
      </c>
      <c r="Q698" s="215">
        <v>0.00106</v>
      </c>
      <c r="R698" s="215">
        <f>Q698*H698</f>
        <v>0.012719999999999999</v>
      </c>
      <c r="S698" s="215">
        <v>0</v>
      </c>
      <c r="T698" s="216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17" t="s">
        <v>231</v>
      </c>
      <c r="AT698" s="217" t="s">
        <v>156</v>
      </c>
      <c r="AU698" s="217" t="s">
        <v>86</v>
      </c>
      <c r="AY698" s="19" t="s">
        <v>154</v>
      </c>
      <c r="BE698" s="218">
        <f>IF(N698="základní",J698,0)</f>
        <v>0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9" t="s">
        <v>84</v>
      </c>
      <c r="BK698" s="218">
        <f>ROUND(I698*H698,2)</f>
        <v>0</v>
      </c>
      <c r="BL698" s="19" t="s">
        <v>231</v>
      </c>
      <c r="BM698" s="217" t="s">
        <v>1215</v>
      </c>
    </row>
    <row r="699" s="2" customFormat="1" ht="19.8" customHeight="1">
      <c r="A699" s="40"/>
      <c r="B699" s="41"/>
      <c r="C699" s="206" t="s">
        <v>1216</v>
      </c>
      <c r="D699" s="206" t="s">
        <v>156</v>
      </c>
      <c r="E699" s="207" t="s">
        <v>1217</v>
      </c>
      <c r="F699" s="208" t="s">
        <v>1218</v>
      </c>
      <c r="G699" s="209" t="s">
        <v>169</v>
      </c>
      <c r="H699" s="210">
        <v>58.560000000000002</v>
      </c>
      <c r="I699" s="211"/>
      <c r="J699" s="212">
        <f>ROUND(I699*H699,2)</f>
        <v>0</v>
      </c>
      <c r="K699" s="208" t="s">
        <v>19</v>
      </c>
      <c r="L699" s="46"/>
      <c r="M699" s="213" t="s">
        <v>19</v>
      </c>
      <c r="N699" s="214" t="s">
        <v>47</v>
      </c>
      <c r="O699" s="86"/>
      <c r="P699" s="215">
        <f>O699*H699</f>
        <v>0</v>
      </c>
      <c r="Q699" s="215">
        <v>0.0078300000000000002</v>
      </c>
      <c r="R699" s="215">
        <f>Q699*H699</f>
        <v>0.45852480000000001</v>
      </c>
      <c r="S699" s="215">
        <v>0</v>
      </c>
      <c r="T699" s="216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17" t="s">
        <v>231</v>
      </c>
      <c r="AT699" s="217" t="s">
        <v>156</v>
      </c>
      <c r="AU699" s="217" t="s">
        <v>86</v>
      </c>
      <c r="AY699" s="19" t="s">
        <v>154</v>
      </c>
      <c r="BE699" s="218">
        <f>IF(N699="základní",J699,0)</f>
        <v>0</v>
      </c>
      <c r="BF699" s="218">
        <f>IF(N699="snížená",J699,0)</f>
        <v>0</v>
      </c>
      <c r="BG699" s="218">
        <f>IF(N699="zákl. přenesená",J699,0)</f>
        <v>0</v>
      </c>
      <c r="BH699" s="218">
        <f>IF(N699="sníž. přenesená",J699,0)</f>
        <v>0</v>
      </c>
      <c r="BI699" s="218">
        <f>IF(N699="nulová",J699,0)</f>
        <v>0</v>
      </c>
      <c r="BJ699" s="19" t="s">
        <v>84</v>
      </c>
      <c r="BK699" s="218">
        <f>ROUND(I699*H699,2)</f>
        <v>0</v>
      </c>
      <c r="BL699" s="19" t="s">
        <v>231</v>
      </c>
      <c r="BM699" s="217" t="s">
        <v>1219</v>
      </c>
    </row>
    <row r="700" s="13" customFormat="1">
      <c r="A700" s="13"/>
      <c r="B700" s="219"/>
      <c r="C700" s="220"/>
      <c r="D700" s="221" t="s">
        <v>175</v>
      </c>
      <c r="E700" s="222" t="s">
        <v>19</v>
      </c>
      <c r="F700" s="223" t="s">
        <v>1220</v>
      </c>
      <c r="G700" s="220"/>
      <c r="H700" s="224">
        <v>58.560000000000002</v>
      </c>
      <c r="I700" s="225"/>
      <c r="J700" s="220"/>
      <c r="K700" s="220"/>
      <c r="L700" s="226"/>
      <c r="M700" s="227"/>
      <c r="N700" s="228"/>
      <c r="O700" s="228"/>
      <c r="P700" s="228"/>
      <c r="Q700" s="228"/>
      <c r="R700" s="228"/>
      <c r="S700" s="228"/>
      <c r="T700" s="22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0" t="s">
        <v>175</v>
      </c>
      <c r="AU700" s="230" t="s">
        <v>86</v>
      </c>
      <c r="AV700" s="13" t="s">
        <v>86</v>
      </c>
      <c r="AW700" s="13" t="s">
        <v>35</v>
      </c>
      <c r="AX700" s="13" t="s">
        <v>84</v>
      </c>
      <c r="AY700" s="230" t="s">
        <v>154</v>
      </c>
    </row>
    <row r="701" s="2" customFormat="1" ht="14.4" customHeight="1">
      <c r="A701" s="40"/>
      <c r="B701" s="41"/>
      <c r="C701" s="206" t="s">
        <v>1221</v>
      </c>
      <c r="D701" s="206" t="s">
        <v>156</v>
      </c>
      <c r="E701" s="207" t="s">
        <v>1222</v>
      </c>
      <c r="F701" s="208" t="s">
        <v>1223</v>
      </c>
      <c r="G701" s="209" t="s">
        <v>292</v>
      </c>
      <c r="H701" s="210">
        <v>6</v>
      </c>
      <c r="I701" s="211"/>
      <c r="J701" s="212">
        <f>ROUND(I701*H701,2)</f>
        <v>0</v>
      </c>
      <c r="K701" s="208" t="s">
        <v>19</v>
      </c>
      <c r="L701" s="46"/>
      <c r="M701" s="213" t="s">
        <v>19</v>
      </c>
      <c r="N701" s="214" t="s">
        <v>47</v>
      </c>
      <c r="O701" s="86"/>
      <c r="P701" s="215">
        <f>O701*H701</f>
        <v>0</v>
      </c>
      <c r="Q701" s="215">
        <v>0.0011000000000000001</v>
      </c>
      <c r="R701" s="215">
        <f>Q701*H701</f>
        <v>0.0066</v>
      </c>
      <c r="S701" s="215">
        <v>0</v>
      </c>
      <c r="T701" s="216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17" t="s">
        <v>231</v>
      </c>
      <c r="AT701" s="217" t="s">
        <v>156</v>
      </c>
      <c r="AU701" s="217" t="s">
        <v>86</v>
      </c>
      <c r="AY701" s="19" t="s">
        <v>154</v>
      </c>
      <c r="BE701" s="218">
        <f>IF(N701="základní",J701,0)</f>
        <v>0</v>
      </c>
      <c r="BF701" s="218">
        <f>IF(N701="snížená",J701,0)</f>
        <v>0</v>
      </c>
      <c r="BG701" s="218">
        <f>IF(N701="zákl. přenesená",J701,0)</f>
        <v>0</v>
      </c>
      <c r="BH701" s="218">
        <f>IF(N701="sníž. přenesená",J701,0)</f>
        <v>0</v>
      </c>
      <c r="BI701" s="218">
        <f>IF(N701="nulová",J701,0)</f>
        <v>0</v>
      </c>
      <c r="BJ701" s="19" t="s">
        <v>84</v>
      </c>
      <c r="BK701" s="218">
        <f>ROUND(I701*H701,2)</f>
        <v>0</v>
      </c>
      <c r="BL701" s="19" t="s">
        <v>231</v>
      </c>
      <c r="BM701" s="217" t="s">
        <v>1224</v>
      </c>
    </row>
    <row r="702" s="13" customFormat="1">
      <c r="A702" s="13"/>
      <c r="B702" s="219"/>
      <c r="C702" s="220"/>
      <c r="D702" s="221" t="s">
        <v>175</v>
      </c>
      <c r="E702" s="222" t="s">
        <v>19</v>
      </c>
      <c r="F702" s="223" t="s">
        <v>1225</v>
      </c>
      <c r="G702" s="220"/>
      <c r="H702" s="224">
        <v>6</v>
      </c>
      <c r="I702" s="225"/>
      <c r="J702" s="220"/>
      <c r="K702" s="220"/>
      <c r="L702" s="226"/>
      <c r="M702" s="227"/>
      <c r="N702" s="228"/>
      <c r="O702" s="228"/>
      <c r="P702" s="228"/>
      <c r="Q702" s="228"/>
      <c r="R702" s="228"/>
      <c r="S702" s="228"/>
      <c r="T702" s="22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0" t="s">
        <v>175</v>
      </c>
      <c r="AU702" s="230" t="s">
        <v>86</v>
      </c>
      <c r="AV702" s="13" t="s">
        <v>86</v>
      </c>
      <c r="AW702" s="13" t="s">
        <v>35</v>
      </c>
      <c r="AX702" s="13" t="s">
        <v>84</v>
      </c>
      <c r="AY702" s="230" t="s">
        <v>154</v>
      </c>
    </row>
    <row r="703" s="2" customFormat="1" ht="14.4" customHeight="1">
      <c r="A703" s="40"/>
      <c r="B703" s="41"/>
      <c r="C703" s="206" t="s">
        <v>1226</v>
      </c>
      <c r="D703" s="206" t="s">
        <v>156</v>
      </c>
      <c r="E703" s="207" t="s">
        <v>1227</v>
      </c>
      <c r="F703" s="208" t="s">
        <v>1228</v>
      </c>
      <c r="G703" s="209" t="s">
        <v>292</v>
      </c>
      <c r="H703" s="210">
        <v>3</v>
      </c>
      <c r="I703" s="211"/>
      <c r="J703" s="212">
        <f>ROUND(I703*H703,2)</f>
        <v>0</v>
      </c>
      <c r="K703" s="208" t="s">
        <v>19</v>
      </c>
      <c r="L703" s="46"/>
      <c r="M703" s="213" t="s">
        <v>19</v>
      </c>
      <c r="N703" s="214" t="s">
        <v>47</v>
      </c>
      <c r="O703" s="86"/>
      <c r="P703" s="215">
        <f>O703*H703</f>
        <v>0</v>
      </c>
      <c r="Q703" s="215">
        <v>0.0026900000000000001</v>
      </c>
      <c r="R703" s="215">
        <f>Q703*H703</f>
        <v>0.0080700000000000008</v>
      </c>
      <c r="S703" s="215">
        <v>0</v>
      </c>
      <c r="T703" s="216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17" t="s">
        <v>231</v>
      </c>
      <c r="AT703" s="217" t="s">
        <v>156</v>
      </c>
      <c r="AU703" s="217" t="s">
        <v>86</v>
      </c>
      <c r="AY703" s="19" t="s">
        <v>154</v>
      </c>
      <c r="BE703" s="218">
        <f>IF(N703="základní",J703,0)</f>
        <v>0</v>
      </c>
      <c r="BF703" s="218">
        <f>IF(N703="snížená",J703,0)</f>
        <v>0</v>
      </c>
      <c r="BG703" s="218">
        <f>IF(N703="zákl. přenesená",J703,0)</f>
        <v>0</v>
      </c>
      <c r="BH703" s="218">
        <f>IF(N703="sníž. přenesená",J703,0)</f>
        <v>0</v>
      </c>
      <c r="BI703" s="218">
        <f>IF(N703="nulová",J703,0)</f>
        <v>0</v>
      </c>
      <c r="BJ703" s="19" t="s">
        <v>84</v>
      </c>
      <c r="BK703" s="218">
        <f>ROUND(I703*H703,2)</f>
        <v>0</v>
      </c>
      <c r="BL703" s="19" t="s">
        <v>231</v>
      </c>
      <c r="BM703" s="217" t="s">
        <v>1229</v>
      </c>
    </row>
    <row r="704" s="2" customFormat="1" ht="19.8" customHeight="1">
      <c r="A704" s="40"/>
      <c r="B704" s="41"/>
      <c r="C704" s="206" t="s">
        <v>1230</v>
      </c>
      <c r="D704" s="206" t="s">
        <v>156</v>
      </c>
      <c r="E704" s="207" t="s">
        <v>1231</v>
      </c>
      <c r="F704" s="208" t="s">
        <v>1232</v>
      </c>
      <c r="G704" s="209" t="s">
        <v>292</v>
      </c>
      <c r="H704" s="210">
        <v>25.5</v>
      </c>
      <c r="I704" s="211"/>
      <c r="J704" s="212">
        <f>ROUND(I704*H704,2)</f>
        <v>0</v>
      </c>
      <c r="K704" s="208" t="s">
        <v>19</v>
      </c>
      <c r="L704" s="46"/>
      <c r="M704" s="213" t="s">
        <v>19</v>
      </c>
      <c r="N704" s="214" t="s">
        <v>47</v>
      </c>
      <c r="O704" s="86"/>
      <c r="P704" s="215">
        <f>O704*H704</f>
        <v>0</v>
      </c>
      <c r="Q704" s="215">
        <v>0.0035200000000000001</v>
      </c>
      <c r="R704" s="215">
        <f>Q704*H704</f>
        <v>0.089760000000000006</v>
      </c>
      <c r="S704" s="215">
        <v>0</v>
      </c>
      <c r="T704" s="216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17" t="s">
        <v>231</v>
      </c>
      <c r="AT704" s="217" t="s">
        <v>156</v>
      </c>
      <c r="AU704" s="217" t="s">
        <v>86</v>
      </c>
      <c r="AY704" s="19" t="s">
        <v>154</v>
      </c>
      <c r="BE704" s="218">
        <f>IF(N704="základní",J704,0)</f>
        <v>0</v>
      </c>
      <c r="BF704" s="218">
        <f>IF(N704="snížená",J704,0)</f>
        <v>0</v>
      </c>
      <c r="BG704" s="218">
        <f>IF(N704="zákl. přenesená",J704,0)</f>
        <v>0</v>
      </c>
      <c r="BH704" s="218">
        <f>IF(N704="sníž. přenesená",J704,0)</f>
        <v>0</v>
      </c>
      <c r="BI704" s="218">
        <f>IF(N704="nulová",J704,0)</f>
        <v>0</v>
      </c>
      <c r="BJ704" s="19" t="s">
        <v>84</v>
      </c>
      <c r="BK704" s="218">
        <f>ROUND(I704*H704,2)</f>
        <v>0</v>
      </c>
      <c r="BL704" s="19" t="s">
        <v>231</v>
      </c>
      <c r="BM704" s="217" t="s">
        <v>1233</v>
      </c>
    </row>
    <row r="705" s="13" customFormat="1">
      <c r="A705" s="13"/>
      <c r="B705" s="219"/>
      <c r="C705" s="220"/>
      <c r="D705" s="221" t="s">
        <v>175</v>
      </c>
      <c r="E705" s="222" t="s">
        <v>19</v>
      </c>
      <c r="F705" s="223" t="s">
        <v>1234</v>
      </c>
      <c r="G705" s="220"/>
      <c r="H705" s="224">
        <v>25.5</v>
      </c>
      <c r="I705" s="225"/>
      <c r="J705" s="220"/>
      <c r="K705" s="220"/>
      <c r="L705" s="226"/>
      <c r="M705" s="227"/>
      <c r="N705" s="228"/>
      <c r="O705" s="228"/>
      <c r="P705" s="228"/>
      <c r="Q705" s="228"/>
      <c r="R705" s="228"/>
      <c r="S705" s="228"/>
      <c r="T705" s="22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0" t="s">
        <v>175</v>
      </c>
      <c r="AU705" s="230" t="s">
        <v>86</v>
      </c>
      <c r="AV705" s="13" t="s">
        <v>86</v>
      </c>
      <c r="AW705" s="13" t="s">
        <v>35</v>
      </c>
      <c r="AX705" s="13" t="s">
        <v>84</v>
      </c>
      <c r="AY705" s="230" t="s">
        <v>154</v>
      </c>
    </row>
    <row r="706" s="2" customFormat="1" ht="14.4" customHeight="1">
      <c r="A706" s="40"/>
      <c r="B706" s="41"/>
      <c r="C706" s="206" t="s">
        <v>1235</v>
      </c>
      <c r="D706" s="206" t="s">
        <v>156</v>
      </c>
      <c r="E706" s="207" t="s">
        <v>1236</v>
      </c>
      <c r="F706" s="208" t="s">
        <v>1237</v>
      </c>
      <c r="G706" s="209" t="s">
        <v>292</v>
      </c>
      <c r="H706" s="210">
        <v>22</v>
      </c>
      <c r="I706" s="211"/>
      <c r="J706" s="212">
        <f>ROUND(I706*H706,2)</f>
        <v>0</v>
      </c>
      <c r="K706" s="208" t="s">
        <v>19</v>
      </c>
      <c r="L706" s="46"/>
      <c r="M706" s="213" t="s">
        <v>19</v>
      </c>
      <c r="N706" s="214" t="s">
        <v>47</v>
      </c>
      <c r="O706" s="86"/>
      <c r="P706" s="215">
        <f>O706*H706</f>
        <v>0</v>
      </c>
      <c r="Q706" s="215">
        <v>0.0035200000000000001</v>
      </c>
      <c r="R706" s="215">
        <f>Q706*H706</f>
        <v>0.077440000000000009</v>
      </c>
      <c r="S706" s="215">
        <v>0</v>
      </c>
      <c r="T706" s="216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17" t="s">
        <v>231</v>
      </c>
      <c r="AT706" s="217" t="s">
        <v>156</v>
      </c>
      <c r="AU706" s="217" t="s">
        <v>86</v>
      </c>
      <c r="AY706" s="19" t="s">
        <v>154</v>
      </c>
      <c r="BE706" s="218">
        <f>IF(N706="základní",J706,0)</f>
        <v>0</v>
      </c>
      <c r="BF706" s="218">
        <f>IF(N706="snížená",J706,0)</f>
        <v>0</v>
      </c>
      <c r="BG706" s="218">
        <f>IF(N706="zákl. přenesená",J706,0)</f>
        <v>0</v>
      </c>
      <c r="BH706" s="218">
        <f>IF(N706="sníž. přenesená",J706,0)</f>
        <v>0</v>
      </c>
      <c r="BI706" s="218">
        <f>IF(N706="nulová",J706,0)</f>
        <v>0</v>
      </c>
      <c r="BJ706" s="19" t="s">
        <v>84</v>
      </c>
      <c r="BK706" s="218">
        <f>ROUND(I706*H706,2)</f>
        <v>0</v>
      </c>
      <c r="BL706" s="19" t="s">
        <v>231</v>
      </c>
      <c r="BM706" s="217" t="s">
        <v>1238</v>
      </c>
    </row>
    <row r="707" s="2" customFormat="1" ht="14.4" customHeight="1">
      <c r="A707" s="40"/>
      <c r="B707" s="41"/>
      <c r="C707" s="206" t="s">
        <v>1239</v>
      </c>
      <c r="D707" s="206" t="s">
        <v>156</v>
      </c>
      <c r="E707" s="207" t="s">
        <v>1240</v>
      </c>
      <c r="F707" s="208" t="s">
        <v>1241</v>
      </c>
      <c r="G707" s="209" t="s">
        <v>292</v>
      </c>
      <c r="H707" s="210">
        <v>46</v>
      </c>
      <c r="I707" s="211"/>
      <c r="J707" s="212">
        <f>ROUND(I707*H707,2)</f>
        <v>0</v>
      </c>
      <c r="K707" s="208" t="s">
        <v>19</v>
      </c>
      <c r="L707" s="46"/>
      <c r="M707" s="213" t="s">
        <v>19</v>
      </c>
      <c r="N707" s="214" t="s">
        <v>47</v>
      </c>
      <c r="O707" s="86"/>
      <c r="P707" s="215">
        <f>O707*H707</f>
        <v>0</v>
      </c>
      <c r="Q707" s="215">
        <v>0.0029099999999999998</v>
      </c>
      <c r="R707" s="215">
        <f>Q707*H707</f>
        <v>0.13385999999999998</v>
      </c>
      <c r="S707" s="215">
        <v>0</v>
      </c>
      <c r="T707" s="216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17" t="s">
        <v>231</v>
      </c>
      <c r="AT707" s="217" t="s">
        <v>156</v>
      </c>
      <c r="AU707" s="217" t="s">
        <v>86</v>
      </c>
      <c r="AY707" s="19" t="s">
        <v>154</v>
      </c>
      <c r="BE707" s="218">
        <f>IF(N707="základní",J707,0)</f>
        <v>0</v>
      </c>
      <c r="BF707" s="218">
        <f>IF(N707="snížená",J707,0)</f>
        <v>0</v>
      </c>
      <c r="BG707" s="218">
        <f>IF(N707="zákl. přenesená",J707,0)</f>
        <v>0</v>
      </c>
      <c r="BH707" s="218">
        <f>IF(N707="sníž. přenesená",J707,0)</f>
        <v>0</v>
      </c>
      <c r="BI707" s="218">
        <f>IF(N707="nulová",J707,0)</f>
        <v>0</v>
      </c>
      <c r="BJ707" s="19" t="s">
        <v>84</v>
      </c>
      <c r="BK707" s="218">
        <f>ROUND(I707*H707,2)</f>
        <v>0</v>
      </c>
      <c r="BL707" s="19" t="s">
        <v>231</v>
      </c>
      <c r="BM707" s="217" t="s">
        <v>1242</v>
      </c>
    </row>
    <row r="708" s="2" customFormat="1" ht="14.4" customHeight="1">
      <c r="A708" s="40"/>
      <c r="B708" s="41"/>
      <c r="C708" s="206" t="s">
        <v>1243</v>
      </c>
      <c r="D708" s="206" t="s">
        <v>156</v>
      </c>
      <c r="E708" s="207" t="s">
        <v>1244</v>
      </c>
      <c r="F708" s="208" t="s">
        <v>1245</v>
      </c>
      <c r="G708" s="209" t="s">
        <v>292</v>
      </c>
      <c r="H708" s="210">
        <v>45</v>
      </c>
      <c r="I708" s="211"/>
      <c r="J708" s="212">
        <f>ROUND(I708*H708,2)</f>
        <v>0</v>
      </c>
      <c r="K708" s="208" t="s">
        <v>19</v>
      </c>
      <c r="L708" s="46"/>
      <c r="M708" s="213" t="s">
        <v>19</v>
      </c>
      <c r="N708" s="214" t="s">
        <v>47</v>
      </c>
      <c r="O708" s="86"/>
      <c r="P708" s="215">
        <f>O708*H708</f>
        <v>0</v>
      </c>
      <c r="Q708" s="215">
        <v>0.0029099999999999998</v>
      </c>
      <c r="R708" s="215">
        <f>Q708*H708</f>
        <v>0.13094999999999998</v>
      </c>
      <c r="S708" s="215">
        <v>0</v>
      </c>
      <c r="T708" s="216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17" t="s">
        <v>231</v>
      </c>
      <c r="AT708" s="217" t="s">
        <v>156</v>
      </c>
      <c r="AU708" s="217" t="s">
        <v>86</v>
      </c>
      <c r="AY708" s="19" t="s">
        <v>154</v>
      </c>
      <c r="BE708" s="218">
        <f>IF(N708="základní",J708,0)</f>
        <v>0</v>
      </c>
      <c r="BF708" s="218">
        <f>IF(N708="snížená",J708,0)</f>
        <v>0</v>
      </c>
      <c r="BG708" s="218">
        <f>IF(N708="zákl. přenesená",J708,0)</f>
        <v>0</v>
      </c>
      <c r="BH708" s="218">
        <f>IF(N708="sníž. přenesená",J708,0)</f>
        <v>0</v>
      </c>
      <c r="BI708" s="218">
        <f>IF(N708="nulová",J708,0)</f>
        <v>0</v>
      </c>
      <c r="BJ708" s="19" t="s">
        <v>84</v>
      </c>
      <c r="BK708" s="218">
        <f>ROUND(I708*H708,2)</f>
        <v>0</v>
      </c>
      <c r="BL708" s="19" t="s">
        <v>231</v>
      </c>
      <c r="BM708" s="217" t="s">
        <v>1246</v>
      </c>
    </row>
    <row r="709" s="2" customFormat="1" ht="14.4" customHeight="1">
      <c r="A709" s="40"/>
      <c r="B709" s="41"/>
      <c r="C709" s="206" t="s">
        <v>1247</v>
      </c>
      <c r="D709" s="206" t="s">
        <v>156</v>
      </c>
      <c r="E709" s="207" t="s">
        <v>1248</v>
      </c>
      <c r="F709" s="208" t="s">
        <v>1249</v>
      </c>
      <c r="G709" s="209" t="s">
        <v>292</v>
      </c>
      <c r="H709" s="210">
        <v>37.670000000000002</v>
      </c>
      <c r="I709" s="211"/>
      <c r="J709" s="212">
        <f>ROUND(I709*H709,2)</f>
        <v>0</v>
      </c>
      <c r="K709" s="208" t="s">
        <v>19</v>
      </c>
      <c r="L709" s="46"/>
      <c r="M709" s="213" t="s">
        <v>19</v>
      </c>
      <c r="N709" s="214" t="s">
        <v>47</v>
      </c>
      <c r="O709" s="86"/>
      <c r="P709" s="215">
        <f>O709*H709</f>
        <v>0</v>
      </c>
      <c r="Q709" s="215">
        <v>0.0029099999999999998</v>
      </c>
      <c r="R709" s="215">
        <f>Q709*H709</f>
        <v>0.1096197</v>
      </c>
      <c r="S709" s="215">
        <v>0</v>
      </c>
      <c r="T709" s="216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17" t="s">
        <v>231</v>
      </c>
      <c r="AT709" s="217" t="s">
        <v>156</v>
      </c>
      <c r="AU709" s="217" t="s">
        <v>86</v>
      </c>
      <c r="AY709" s="19" t="s">
        <v>154</v>
      </c>
      <c r="BE709" s="218">
        <f>IF(N709="základní",J709,0)</f>
        <v>0</v>
      </c>
      <c r="BF709" s="218">
        <f>IF(N709="snížená",J709,0)</f>
        <v>0</v>
      </c>
      <c r="BG709" s="218">
        <f>IF(N709="zákl. přenesená",J709,0)</f>
        <v>0</v>
      </c>
      <c r="BH709" s="218">
        <f>IF(N709="sníž. přenesená",J709,0)</f>
        <v>0</v>
      </c>
      <c r="BI709" s="218">
        <f>IF(N709="nulová",J709,0)</f>
        <v>0</v>
      </c>
      <c r="BJ709" s="19" t="s">
        <v>84</v>
      </c>
      <c r="BK709" s="218">
        <f>ROUND(I709*H709,2)</f>
        <v>0</v>
      </c>
      <c r="BL709" s="19" t="s">
        <v>231</v>
      </c>
      <c r="BM709" s="217" t="s">
        <v>1250</v>
      </c>
    </row>
    <row r="710" s="13" customFormat="1">
      <c r="A710" s="13"/>
      <c r="B710" s="219"/>
      <c r="C710" s="220"/>
      <c r="D710" s="221" t="s">
        <v>175</v>
      </c>
      <c r="E710" s="222" t="s">
        <v>19</v>
      </c>
      <c r="F710" s="223" t="s">
        <v>1251</v>
      </c>
      <c r="G710" s="220"/>
      <c r="H710" s="224">
        <v>37.670000000000002</v>
      </c>
      <c r="I710" s="225"/>
      <c r="J710" s="220"/>
      <c r="K710" s="220"/>
      <c r="L710" s="226"/>
      <c r="M710" s="227"/>
      <c r="N710" s="228"/>
      <c r="O710" s="228"/>
      <c r="P710" s="228"/>
      <c r="Q710" s="228"/>
      <c r="R710" s="228"/>
      <c r="S710" s="228"/>
      <c r="T710" s="22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0" t="s">
        <v>175</v>
      </c>
      <c r="AU710" s="230" t="s">
        <v>86</v>
      </c>
      <c r="AV710" s="13" t="s">
        <v>86</v>
      </c>
      <c r="AW710" s="13" t="s">
        <v>35</v>
      </c>
      <c r="AX710" s="13" t="s">
        <v>84</v>
      </c>
      <c r="AY710" s="230" t="s">
        <v>154</v>
      </c>
    </row>
    <row r="711" s="2" customFormat="1" ht="14.4" customHeight="1">
      <c r="A711" s="40"/>
      <c r="B711" s="41"/>
      <c r="C711" s="206" t="s">
        <v>1252</v>
      </c>
      <c r="D711" s="206" t="s">
        <v>156</v>
      </c>
      <c r="E711" s="207" t="s">
        <v>1253</v>
      </c>
      <c r="F711" s="208" t="s">
        <v>1254</v>
      </c>
      <c r="G711" s="209" t="s">
        <v>159</v>
      </c>
      <c r="H711" s="210">
        <v>2</v>
      </c>
      <c r="I711" s="211"/>
      <c r="J711" s="212">
        <f>ROUND(I711*H711,2)</f>
        <v>0</v>
      </c>
      <c r="K711" s="208" t="s">
        <v>160</v>
      </c>
      <c r="L711" s="46"/>
      <c r="M711" s="213" t="s">
        <v>19</v>
      </c>
      <c r="N711" s="214" t="s">
        <v>47</v>
      </c>
      <c r="O711" s="86"/>
      <c r="P711" s="215">
        <f>O711*H711</f>
        <v>0</v>
      </c>
      <c r="Q711" s="215">
        <v>0</v>
      </c>
      <c r="R711" s="215">
        <f>Q711*H711</f>
        <v>0</v>
      </c>
      <c r="S711" s="215">
        <v>0</v>
      </c>
      <c r="T711" s="216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17" t="s">
        <v>231</v>
      </c>
      <c r="AT711" s="217" t="s">
        <v>156</v>
      </c>
      <c r="AU711" s="217" t="s">
        <v>86</v>
      </c>
      <c r="AY711" s="19" t="s">
        <v>154</v>
      </c>
      <c r="BE711" s="218">
        <f>IF(N711="základní",J711,0)</f>
        <v>0</v>
      </c>
      <c r="BF711" s="218">
        <f>IF(N711="snížená",J711,0)</f>
        <v>0</v>
      </c>
      <c r="BG711" s="218">
        <f>IF(N711="zákl. přenesená",J711,0)</f>
        <v>0</v>
      </c>
      <c r="BH711" s="218">
        <f>IF(N711="sníž. přenesená",J711,0)</f>
        <v>0</v>
      </c>
      <c r="BI711" s="218">
        <f>IF(N711="nulová",J711,0)</f>
        <v>0</v>
      </c>
      <c r="BJ711" s="19" t="s">
        <v>84</v>
      </c>
      <c r="BK711" s="218">
        <f>ROUND(I711*H711,2)</f>
        <v>0</v>
      </c>
      <c r="BL711" s="19" t="s">
        <v>231</v>
      </c>
      <c r="BM711" s="217" t="s">
        <v>1255</v>
      </c>
    </row>
    <row r="712" s="2" customFormat="1" ht="14.4" customHeight="1">
      <c r="A712" s="40"/>
      <c r="B712" s="41"/>
      <c r="C712" s="256" t="s">
        <v>1256</v>
      </c>
      <c r="D712" s="256" t="s">
        <v>428</v>
      </c>
      <c r="E712" s="257" t="s">
        <v>1257</v>
      </c>
      <c r="F712" s="258" t="s">
        <v>1258</v>
      </c>
      <c r="G712" s="259" t="s">
        <v>159</v>
      </c>
      <c r="H712" s="260">
        <v>2</v>
      </c>
      <c r="I712" s="261"/>
      <c r="J712" s="262">
        <f>ROUND(I712*H712,2)</f>
        <v>0</v>
      </c>
      <c r="K712" s="258" t="s">
        <v>160</v>
      </c>
      <c r="L712" s="263"/>
      <c r="M712" s="264" t="s">
        <v>19</v>
      </c>
      <c r="N712" s="265" t="s">
        <v>47</v>
      </c>
      <c r="O712" s="86"/>
      <c r="P712" s="215">
        <f>O712*H712</f>
        <v>0</v>
      </c>
      <c r="Q712" s="215">
        <v>0.0054000000000000003</v>
      </c>
      <c r="R712" s="215">
        <f>Q712*H712</f>
        <v>0.010800000000000001</v>
      </c>
      <c r="S712" s="215">
        <v>0</v>
      </c>
      <c r="T712" s="216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17" t="s">
        <v>330</v>
      </c>
      <c r="AT712" s="217" t="s">
        <v>428</v>
      </c>
      <c r="AU712" s="217" t="s">
        <v>86</v>
      </c>
      <c r="AY712" s="19" t="s">
        <v>154</v>
      </c>
      <c r="BE712" s="218">
        <f>IF(N712="základní",J712,0)</f>
        <v>0</v>
      </c>
      <c r="BF712" s="218">
        <f>IF(N712="snížená",J712,0)</f>
        <v>0</v>
      </c>
      <c r="BG712" s="218">
        <f>IF(N712="zákl. přenesená",J712,0)</f>
        <v>0</v>
      </c>
      <c r="BH712" s="218">
        <f>IF(N712="sníž. přenesená",J712,0)</f>
        <v>0</v>
      </c>
      <c r="BI712" s="218">
        <f>IF(N712="nulová",J712,0)</f>
        <v>0</v>
      </c>
      <c r="BJ712" s="19" t="s">
        <v>84</v>
      </c>
      <c r="BK712" s="218">
        <f>ROUND(I712*H712,2)</f>
        <v>0</v>
      </c>
      <c r="BL712" s="19" t="s">
        <v>231</v>
      </c>
      <c r="BM712" s="217" t="s">
        <v>1259</v>
      </c>
    </row>
    <row r="713" s="2" customFormat="1" ht="19.8" customHeight="1">
      <c r="A713" s="40"/>
      <c r="B713" s="41"/>
      <c r="C713" s="206" t="s">
        <v>1260</v>
      </c>
      <c r="D713" s="206" t="s">
        <v>156</v>
      </c>
      <c r="E713" s="207" t="s">
        <v>1261</v>
      </c>
      <c r="F713" s="208" t="s">
        <v>1262</v>
      </c>
      <c r="G713" s="209" t="s">
        <v>292</v>
      </c>
      <c r="H713" s="210">
        <v>58.840000000000003</v>
      </c>
      <c r="I713" s="211"/>
      <c r="J713" s="212">
        <f>ROUND(I713*H713,2)</f>
        <v>0</v>
      </c>
      <c r="K713" s="208" t="s">
        <v>19</v>
      </c>
      <c r="L713" s="46"/>
      <c r="M713" s="213" t="s">
        <v>19</v>
      </c>
      <c r="N713" s="214" t="s">
        <v>47</v>
      </c>
      <c r="O713" s="86"/>
      <c r="P713" s="215">
        <f>O713*H713</f>
        <v>0</v>
      </c>
      <c r="Q713" s="215">
        <v>0.0028900000000000002</v>
      </c>
      <c r="R713" s="215">
        <f>Q713*H713</f>
        <v>0.17004760000000002</v>
      </c>
      <c r="S713" s="215">
        <v>0</v>
      </c>
      <c r="T713" s="216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17" t="s">
        <v>231</v>
      </c>
      <c r="AT713" s="217" t="s">
        <v>156</v>
      </c>
      <c r="AU713" s="217" t="s">
        <v>86</v>
      </c>
      <c r="AY713" s="19" t="s">
        <v>154</v>
      </c>
      <c r="BE713" s="218">
        <f>IF(N713="základní",J713,0)</f>
        <v>0</v>
      </c>
      <c r="BF713" s="218">
        <f>IF(N713="snížená",J713,0)</f>
        <v>0</v>
      </c>
      <c r="BG713" s="218">
        <f>IF(N713="zákl. přenesená",J713,0)</f>
        <v>0</v>
      </c>
      <c r="BH713" s="218">
        <f>IF(N713="sníž. přenesená",J713,0)</f>
        <v>0</v>
      </c>
      <c r="BI713" s="218">
        <f>IF(N713="nulová",J713,0)</f>
        <v>0</v>
      </c>
      <c r="BJ713" s="19" t="s">
        <v>84</v>
      </c>
      <c r="BK713" s="218">
        <f>ROUND(I713*H713,2)</f>
        <v>0</v>
      </c>
      <c r="BL713" s="19" t="s">
        <v>231</v>
      </c>
      <c r="BM713" s="217" t="s">
        <v>1263</v>
      </c>
    </row>
    <row r="714" s="13" customFormat="1">
      <c r="A714" s="13"/>
      <c r="B714" s="219"/>
      <c r="C714" s="220"/>
      <c r="D714" s="221" t="s">
        <v>175</v>
      </c>
      <c r="E714" s="222" t="s">
        <v>19</v>
      </c>
      <c r="F714" s="223" t="s">
        <v>1264</v>
      </c>
      <c r="G714" s="220"/>
      <c r="H714" s="224">
        <v>58.840000000000003</v>
      </c>
      <c r="I714" s="225"/>
      <c r="J714" s="220"/>
      <c r="K714" s="220"/>
      <c r="L714" s="226"/>
      <c r="M714" s="227"/>
      <c r="N714" s="228"/>
      <c r="O714" s="228"/>
      <c r="P714" s="228"/>
      <c r="Q714" s="228"/>
      <c r="R714" s="228"/>
      <c r="S714" s="228"/>
      <c r="T714" s="22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0" t="s">
        <v>175</v>
      </c>
      <c r="AU714" s="230" t="s">
        <v>86</v>
      </c>
      <c r="AV714" s="13" t="s">
        <v>86</v>
      </c>
      <c r="AW714" s="13" t="s">
        <v>35</v>
      </c>
      <c r="AX714" s="13" t="s">
        <v>84</v>
      </c>
      <c r="AY714" s="230" t="s">
        <v>154</v>
      </c>
    </row>
    <row r="715" s="2" customFormat="1" ht="14.4" customHeight="1">
      <c r="A715" s="40"/>
      <c r="B715" s="41"/>
      <c r="C715" s="206" t="s">
        <v>1265</v>
      </c>
      <c r="D715" s="206" t="s">
        <v>156</v>
      </c>
      <c r="E715" s="207" t="s">
        <v>1266</v>
      </c>
      <c r="F715" s="208" t="s">
        <v>1267</v>
      </c>
      <c r="G715" s="209" t="s">
        <v>292</v>
      </c>
      <c r="H715" s="210">
        <v>12</v>
      </c>
      <c r="I715" s="211"/>
      <c r="J715" s="212">
        <f>ROUND(I715*H715,2)</f>
        <v>0</v>
      </c>
      <c r="K715" s="208" t="s">
        <v>19</v>
      </c>
      <c r="L715" s="46"/>
      <c r="M715" s="213" t="s">
        <v>19</v>
      </c>
      <c r="N715" s="214" t="s">
        <v>47</v>
      </c>
      <c r="O715" s="86"/>
      <c r="P715" s="215">
        <f>O715*H715</f>
        <v>0</v>
      </c>
      <c r="Q715" s="215">
        <v>0.0043600000000000002</v>
      </c>
      <c r="R715" s="215">
        <f>Q715*H715</f>
        <v>0.052320000000000005</v>
      </c>
      <c r="S715" s="215">
        <v>0</v>
      </c>
      <c r="T715" s="216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17" t="s">
        <v>231</v>
      </c>
      <c r="AT715" s="217" t="s">
        <v>156</v>
      </c>
      <c r="AU715" s="217" t="s">
        <v>86</v>
      </c>
      <c r="AY715" s="19" t="s">
        <v>154</v>
      </c>
      <c r="BE715" s="218">
        <f>IF(N715="základní",J715,0)</f>
        <v>0</v>
      </c>
      <c r="BF715" s="218">
        <f>IF(N715="snížená",J715,0)</f>
        <v>0</v>
      </c>
      <c r="BG715" s="218">
        <f>IF(N715="zákl. přenesená",J715,0)</f>
        <v>0</v>
      </c>
      <c r="BH715" s="218">
        <f>IF(N715="sníž. přenesená",J715,0)</f>
        <v>0</v>
      </c>
      <c r="BI715" s="218">
        <f>IF(N715="nulová",J715,0)</f>
        <v>0</v>
      </c>
      <c r="BJ715" s="19" t="s">
        <v>84</v>
      </c>
      <c r="BK715" s="218">
        <f>ROUND(I715*H715,2)</f>
        <v>0</v>
      </c>
      <c r="BL715" s="19" t="s">
        <v>231</v>
      </c>
      <c r="BM715" s="217" t="s">
        <v>1268</v>
      </c>
    </row>
    <row r="716" s="2" customFormat="1" ht="19.8" customHeight="1">
      <c r="A716" s="40"/>
      <c r="B716" s="41"/>
      <c r="C716" s="206" t="s">
        <v>1269</v>
      </c>
      <c r="D716" s="206" t="s">
        <v>156</v>
      </c>
      <c r="E716" s="207" t="s">
        <v>1270</v>
      </c>
      <c r="F716" s="208" t="s">
        <v>1271</v>
      </c>
      <c r="G716" s="209" t="s">
        <v>292</v>
      </c>
      <c r="H716" s="210">
        <v>46</v>
      </c>
      <c r="I716" s="211"/>
      <c r="J716" s="212">
        <f>ROUND(I716*H716,2)</f>
        <v>0</v>
      </c>
      <c r="K716" s="208" t="s">
        <v>19</v>
      </c>
      <c r="L716" s="46"/>
      <c r="M716" s="213" t="s">
        <v>19</v>
      </c>
      <c r="N716" s="214" t="s">
        <v>47</v>
      </c>
      <c r="O716" s="86"/>
      <c r="P716" s="215">
        <f>O716*H716</f>
        <v>0</v>
      </c>
      <c r="Q716" s="215">
        <v>0.0043600000000000002</v>
      </c>
      <c r="R716" s="215">
        <f>Q716*H716</f>
        <v>0.20056000000000002</v>
      </c>
      <c r="S716" s="215">
        <v>0</v>
      </c>
      <c r="T716" s="216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17" t="s">
        <v>231</v>
      </c>
      <c r="AT716" s="217" t="s">
        <v>156</v>
      </c>
      <c r="AU716" s="217" t="s">
        <v>86</v>
      </c>
      <c r="AY716" s="19" t="s">
        <v>154</v>
      </c>
      <c r="BE716" s="218">
        <f>IF(N716="základní",J716,0)</f>
        <v>0</v>
      </c>
      <c r="BF716" s="218">
        <f>IF(N716="snížená",J716,0)</f>
        <v>0</v>
      </c>
      <c r="BG716" s="218">
        <f>IF(N716="zákl. přenesená",J716,0)</f>
        <v>0</v>
      </c>
      <c r="BH716" s="218">
        <f>IF(N716="sníž. přenesená",J716,0)</f>
        <v>0</v>
      </c>
      <c r="BI716" s="218">
        <f>IF(N716="nulová",J716,0)</f>
        <v>0</v>
      </c>
      <c r="BJ716" s="19" t="s">
        <v>84</v>
      </c>
      <c r="BK716" s="218">
        <f>ROUND(I716*H716,2)</f>
        <v>0</v>
      </c>
      <c r="BL716" s="19" t="s">
        <v>231</v>
      </c>
      <c r="BM716" s="217" t="s">
        <v>1272</v>
      </c>
    </row>
    <row r="717" s="2" customFormat="1" ht="14.4" customHeight="1">
      <c r="A717" s="40"/>
      <c r="B717" s="41"/>
      <c r="C717" s="206" t="s">
        <v>1273</v>
      </c>
      <c r="D717" s="206" t="s">
        <v>156</v>
      </c>
      <c r="E717" s="207" t="s">
        <v>1274</v>
      </c>
      <c r="F717" s="208" t="s">
        <v>1275</v>
      </c>
      <c r="G717" s="209" t="s">
        <v>292</v>
      </c>
      <c r="H717" s="210">
        <v>48</v>
      </c>
      <c r="I717" s="211"/>
      <c r="J717" s="212">
        <f>ROUND(I717*H717,2)</f>
        <v>0</v>
      </c>
      <c r="K717" s="208" t="s">
        <v>19</v>
      </c>
      <c r="L717" s="46"/>
      <c r="M717" s="213" t="s">
        <v>19</v>
      </c>
      <c r="N717" s="214" t="s">
        <v>47</v>
      </c>
      <c r="O717" s="86"/>
      <c r="P717" s="215">
        <f>O717*H717</f>
        <v>0</v>
      </c>
      <c r="Q717" s="215">
        <v>0.0028900000000000002</v>
      </c>
      <c r="R717" s="215">
        <f>Q717*H717</f>
        <v>0.13872000000000001</v>
      </c>
      <c r="S717" s="215">
        <v>0</v>
      </c>
      <c r="T717" s="216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17" t="s">
        <v>231</v>
      </c>
      <c r="AT717" s="217" t="s">
        <v>156</v>
      </c>
      <c r="AU717" s="217" t="s">
        <v>86</v>
      </c>
      <c r="AY717" s="19" t="s">
        <v>154</v>
      </c>
      <c r="BE717" s="218">
        <f>IF(N717="základní",J717,0)</f>
        <v>0</v>
      </c>
      <c r="BF717" s="218">
        <f>IF(N717="snížená",J717,0)</f>
        <v>0</v>
      </c>
      <c r="BG717" s="218">
        <f>IF(N717="zákl. přenesená",J717,0)</f>
        <v>0</v>
      </c>
      <c r="BH717" s="218">
        <f>IF(N717="sníž. přenesená",J717,0)</f>
        <v>0</v>
      </c>
      <c r="BI717" s="218">
        <f>IF(N717="nulová",J717,0)</f>
        <v>0</v>
      </c>
      <c r="BJ717" s="19" t="s">
        <v>84</v>
      </c>
      <c r="BK717" s="218">
        <f>ROUND(I717*H717,2)</f>
        <v>0</v>
      </c>
      <c r="BL717" s="19" t="s">
        <v>231</v>
      </c>
      <c r="BM717" s="217" t="s">
        <v>1276</v>
      </c>
    </row>
    <row r="718" s="2" customFormat="1" ht="14.4" customHeight="1">
      <c r="A718" s="40"/>
      <c r="B718" s="41"/>
      <c r="C718" s="206" t="s">
        <v>1277</v>
      </c>
      <c r="D718" s="206" t="s">
        <v>156</v>
      </c>
      <c r="E718" s="207" t="s">
        <v>1278</v>
      </c>
      <c r="F718" s="208" t="s">
        <v>1279</v>
      </c>
      <c r="G718" s="209" t="s">
        <v>292</v>
      </c>
      <c r="H718" s="210">
        <v>12</v>
      </c>
      <c r="I718" s="211"/>
      <c r="J718" s="212">
        <f>ROUND(I718*H718,2)</f>
        <v>0</v>
      </c>
      <c r="K718" s="208" t="s">
        <v>19</v>
      </c>
      <c r="L718" s="46"/>
      <c r="M718" s="213" t="s">
        <v>19</v>
      </c>
      <c r="N718" s="214" t="s">
        <v>47</v>
      </c>
      <c r="O718" s="86"/>
      <c r="P718" s="215">
        <f>O718*H718</f>
        <v>0</v>
      </c>
      <c r="Q718" s="215">
        <v>0.0022000000000000001</v>
      </c>
      <c r="R718" s="215">
        <f>Q718*H718</f>
        <v>0.0264</v>
      </c>
      <c r="S718" s="215">
        <v>0</v>
      </c>
      <c r="T718" s="216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17" t="s">
        <v>231</v>
      </c>
      <c r="AT718" s="217" t="s">
        <v>156</v>
      </c>
      <c r="AU718" s="217" t="s">
        <v>86</v>
      </c>
      <c r="AY718" s="19" t="s">
        <v>154</v>
      </c>
      <c r="BE718" s="218">
        <f>IF(N718="základní",J718,0)</f>
        <v>0</v>
      </c>
      <c r="BF718" s="218">
        <f>IF(N718="snížená",J718,0)</f>
        <v>0</v>
      </c>
      <c r="BG718" s="218">
        <f>IF(N718="zákl. přenesená",J718,0)</f>
        <v>0</v>
      </c>
      <c r="BH718" s="218">
        <f>IF(N718="sníž. přenesená",J718,0)</f>
        <v>0</v>
      </c>
      <c r="BI718" s="218">
        <f>IF(N718="nulová",J718,0)</f>
        <v>0</v>
      </c>
      <c r="BJ718" s="19" t="s">
        <v>84</v>
      </c>
      <c r="BK718" s="218">
        <f>ROUND(I718*H718,2)</f>
        <v>0</v>
      </c>
      <c r="BL718" s="19" t="s">
        <v>231</v>
      </c>
      <c r="BM718" s="217" t="s">
        <v>1280</v>
      </c>
    </row>
    <row r="719" s="2" customFormat="1" ht="14.4" customHeight="1">
      <c r="A719" s="40"/>
      <c r="B719" s="41"/>
      <c r="C719" s="206" t="s">
        <v>1281</v>
      </c>
      <c r="D719" s="206" t="s">
        <v>156</v>
      </c>
      <c r="E719" s="207" t="s">
        <v>1282</v>
      </c>
      <c r="F719" s="208" t="s">
        <v>1283</v>
      </c>
      <c r="G719" s="209" t="s">
        <v>292</v>
      </c>
      <c r="H719" s="210">
        <v>37</v>
      </c>
      <c r="I719" s="211"/>
      <c r="J719" s="212">
        <f>ROUND(I719*H719,2)</f>
        <v>0</v>
      </c>
      <c r="K719" s="208" t="s">
        <v>19</v>
      </c>
      <c r="L719" s="46"/>
      <c r="M719" s="213" t="s">
        <v>19</v>
      </c>
      <c r="N719" s="214" t="s">
        <v>47</v>
      </c>
      <c r="O719" s="86"/>
      <c r="P719" s="215">
        <f>O719*H719</f>
        <v>0</v>
      </c>
      <c r="Q719" s="215">
        <v>0.0035000000000000001</v>
      </c>
      <c r="R719" s="215">
        <f>Q719*H719</f>
        <v>0.1295</v>
      </c>
      <c r="S719" s="215">
        <v>0</v>
      </c>
      <c r="T719" s="216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17" t="s">
        <v>231</v>
      </c>
      <c r="AT719" s="217" t="s">
        <v>156</v>
      </c>
      <c r="AU719" s="217" t="s">
        <v>86</v>
      </c>
      <c r="AY719" s="19" t="s">
        <v>154</v>
      </c>
      <c r="BE719" s="218">
        <f>IF(N719="základní",J719,0)</f>
        <v>0</v>
      </c>
      <c r="BF719" s="218">
        <f>IF(N719="snížená",J719,0)</f>
        <v>0</v>
      </c>
      <c r="BG719" s="218">
        <f>IF(N719="zákl. přenesená",J719,0)</f>
        <v>0</v>
      </c>
      <c r="BH719" s="218">
        <f>IF(N719="sníž. přenesená",J719,0)</f>
        <v>0</v>
      </c>
      <c r="BI719" s="218">
        <f>IF(N719="nulová",J719,0)</f>
        <v>0</v>
      </c>
      <c r="BJ719" s="19" t="s">
        <v>84</v>
      </c>
      <c r="BK719" s="218">
        <f>ROUND(I719*H719,2)</f>
        <v>0</v>
      </c>
      <c r="BL719" s="19" t="s">
        <v>231</v>
      </c>
      <c r="BM719" s="217" t="s">
        <v>1284</v>
      </c>
    </row>
    <row r="720" s="2" customFormat="1" ht="14.4" customHeight="1">
      <c r="A720" s="40"/>
      <c r="B720" s="41"/>
      <c r="C720" s="206" t="s">
        <v>1285</v>
      </c>
      <c r="D720" s="206" t="s">
        <v>156</v>
      </c>
      <c r="E720" s="207" t="s">
        <v>1286</v>
      </c>
      <c r="F720" s="208" t="s">
        <v>1287</v>
      </c>
      <c r="G720" s="209" t="s">
        <v>292</v>
      </c>
      <c r="H720" s="210">
        <v>49</v>
      </c>
      <c r="I720" s="211"/>
      <c r="J720" s="212">
        <f>ROUND(I720*H720,2)</f>
        <v>0</v>
      </c>
      <c r="K720" s="208" t="s">
        <v>19</v>
      </c>
      <c r="L720" s="46"/>
      <c r="M720" s="213" t="s">
        <v>19</v>
      </c>
      <c r="N720" s="214" t="s">
        <v>47</v>
      </c>
      <c r="O720" s="86"/>
      <c r="P720" s="215">
        <f>O720*H720</f>
        <v>0</v>
      </c>
      <c r="Q720" s="215">
        <v>0.0022000000000000001</v>
      </c>
      <c r="R720" s="215">
        <f>Q720*H720</f>
        <v>0.10780000000000001</v>
      </c>
      <c r="S720" s="215">
        <v>0</v>
      </c>
      <c r="T720" s="216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17" t="s">
        <v>231</v>
      </c>
      <c r="AT720" s="217" t="s">
        <v>156</v>
      </c>
      <c r="AU720" s="217" t="s">
        <v>86</v>
      </c>
      <c r="AY720" s="19" t="s">
        <v>154</v>
      </c>
      <c r="BE720" s="218">
        <f>IF(N720="základní",J720,0)</f>
        <v>0</v>
      </c>
      <c r="BF720" s="218">
        <f>IF(N720="snížená",J720,0)</f>
        <v>0</v>
      </c>
      <c r="BG720" s="218">
        <f>IF(N720="zákl. přenesená",J720,0)</f>
        <v>0</v>
      </c>
      <c r="BH720" s="218">
        <f>IF(N720="sníž. přenesená",J720,0)</f>
        <v>0</v>
      </c>
      <c r="BI720" s="218">
        <f>IF(N720="nulová",J720,0)</f>
        <v>0</v>
      </c>
      <c r="BJ720" s="19" t="s">
        <v>84</v>
      </c>
      <c r="BK720" s="218">
        <f>ROUND(I720*H720,2)</f>
        <v>0</v>
      </c>
      <c r="BL720" s="19" t="s">
        <v>231</v>
      </c>
      <c r="BM720" s="217" t="s">
        <v>1288</v>
      </c>
    </row>
    <row r="721" s="2" customFormat="1" ht="14.4" customHeight="1">
      <c r="A721" s="40"/>
      <c r="B721" s="41"/>
      <c r="C721" s="206" t="s">
        <v>1289</v>
      </c>
      <c r="D721" s="206" t="s">
        <v>156</v>
      </c>
      <c r="E721" s="207" t="s">
        <v>1290</v>
      </c>
      <c r="F721" s="208" t="s">
        <v>1291</v>
      </c>
      <c r="G721" s="209" t="s">
        <v>292</v>
      </c>
      <c r="H721" s="210">
        <v>12</v>
      </c>
      <c r="I721" s="211"/>
      <c r="J721" s="212">
        <f>ROUND(I721*H721,2)</f>
        <v>0</v>
      </c>
      <c r="K721" s="208" t="s">
        <v>19</v>
      </c>
      <c r="L721" s="46"/>
      <c r="M721" s="213" t="s">
        <v>19</v>
      </c>
      <c r="N721" s="214" t="s">
        <v>47</v>
      </c>
      <c r="O721" s="86"/>
      <c r="P721" s="215">
        <f>O721*H721</f>
        <v>0</v>
      </c>
      <c r="Q721" s="215">
        <v>0.0022000000000000001</v>
      </c>
      <c r="R721" s="215">
        <f>Q721*H721</f>
        <v>0.0264</v>
      </c>
      <c r="S721" s="215">
        <v>0</v>
      </c>
      <c r="T721" s="216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17" t="s">
        <v>231</v>
      </c>
      <c r="AT721" s="217" t="s">
        <v>156</v>
      </c>
      <c r="AU721" s="217" t="s">
        <v>86</v>
      </c>
      <c r="AY721" s="19" t="s">
        <v>154</v>
      </c>
      <c r="BE721" s="218">
        <f>IF(N721="základní",J721,0)</f>
        <v>0</v>
      </c>
      <c r="BF721" s="218">
        <f>IF(N721="snížená",J721,0)</f>
        <v>0</v>
      </c>
      <c r="BG721" s="218">
        <f>IF(N721="zákl. přenesená",J721,0)</f>
        <v>0</v>
      </c>
      <c r="BH721" s="218">
        <f>IF(N721="sníž. přenesená",J721,0)</f>
        <v>0</v>
      </c>
      <c r="BI721" s="218">
        <f>IF(N721="nulová",J721,0)</f>
        <v>0</v>
      </c>
      <c r="BJ721" s="19" t="s">
        <v>84</v>
      </c>
      <c r="BK721" s="218">
        <f>ROUND(I721*H721,2)</f>
        <v>0</v>
      </c>
      <c r="BL721" s="19" t="s">
        <v>231</v>
      </c>
      <c r="BM721" s="217" t="s">
        <v>1292</v>
      </c>
    </row>
    <row r="722" s="2" customFormat="1" ht="14.4" customHeight="1">
      <c r="A722" s="40"/>
      <c r="B722" s="41"/>
      <c r="C722" s="206" t="s">
        <v>1293</v>
      </c>
      <c r="D722" s="206" t="s">
        <v>156</v>
      </c>
      <c r="E722" s="207" t="s">
        <v>1294</v>
      </c>
      <c r="F722" s="208" t="s">
        <v>1295</v>
      </c>
      <c r="G722" s="209" t="s">
        <v>159</v>
      </c>
      <c r="H722" s="210">
        <v>77</v>
      </c>
      <c r="I722" s="211"/>
      <c r="J722" s="212">
        <f>ROUND(I722*H722,2)</f>
        <v>0</v>
      </c>
      <c r="K722" s="208" t="s">
        <v>19</v>
      </c>
      <c r="L722" s="46"/>
      <c r="M722" s="213" t="s">
        <v>19</v>
      </c>
      <c r="N722" s="214" t="s">
        <v>47</v>
      </c>
      <c r="O722" s="86"/>
      <c r="P722" s="215">
        <f>O722*H722</f>
        <v>0</v>
      </c>
      <c r="Q722" s="215">
        <v>6.9999999999999994E-05</v>
      </c>
      <c r="R722" s="215">
        <f>Q722*H722</f>
        <v>0.0053899999999999998</v>
      </c>
      <c r="S722" s="215">
        <v>0</v>
      </c>
      <c r="T722" s="216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17" t="s">
        <v>231</v>
      </c>
      <c r="AT722" s="217" t="s">
        <v>156</v>
      </c>
      <c r="AU722" s="217" t="s">
        <v>86</v>
      </c>
      <c r="AY722" s="19" t="s">
        <v>154</v>
      </c>
      <c r="BE722" s="218">
        <f>IF(N722="základní",J722,0)</f>
        <v>0</v>
      </c>
      <c r="BF722" s="218">
        <f>IF(N722="snížená",J722,0)</f>
        <v>0</v>
      </c>
      <c r="BG722" s="218">
        <f>IF(N722="zákl. přenesená",J722,0)</f>
        <v>0</v>
      </c>
      <c r="BH722" s="218">
        <f>IF(N722="sníž. přenesená",J722,0)</f>
        <v>0</v>
      </c>
      <c r="BI722" s="218">
        <f>IF(N722="nulová",J722,0)</f>
        <v>0</v>
      </c>
      <c r="BJ722" s="19" t="s">
        <v>84</v>
      </c>
      <c r="BK722" s="218">
        <f>ROUND(I722*H722,2)</f>
        <v>0</v>
      </c>
      <c r="BL722" s="19" t="s">
        <v>231</v>
      </c>
      <c r="BM722" s="217" t="s">
        <v>1296</v>
      </c>
    </row>
    <row r="723" s="2" customFormat="1">
      <c r="A723" s="40"/>
      <c r="B723" s="41"/>
      <c r="C723" s="206" t="s">
        <v>1297</v>
      </c>
      <c r="D723" s="206" t="s">
        <v>156</v>
      </c>
      <c r="E723" s="207" t="s">
        <v>1298</v>
      </c>
      <c r="F723" s="208" t="s">
        <v>1299</v>
      </c>
      <c r="G723" s="209" t="s">
        <v>990</v>
      </c>
      <c r="H723" s="277"/>
      <c r="I723" s="211"/>
      <c r="J723" s="212">
        <f>ROUND(I723*H723,2)</f>
        <v>0</v>
      </c>
      <c r="K723" s="208" t="s">
        <v>160</v>
      </c>
      <c r="L723" s="46"/>
      <c r="M723" s="213" t="s">
        <v>19</v>
      </c>
      <c r="N723" s="214" t="s">
        <v>47</v>
      </c>
      <c r="O723" s="86"/>
      <c r="P723" s="215">
        <f>O723*H723</f>
        <v>0</v>
      </c>
      <c r="Q723" s="215">
        <v>0</v>
      </c>
      <c r="R723" s="215">
        <f>Q723*H723</f>
        <v>0</v>
      </c>
      <c r="S723" s="215">
        <v>0</v>
      </c>
      <c r="T723" s="216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17" t="s">
        <v>231</v>
      </c>
      <c r="AT723" s="217" t="s">
        <v>156</v>
      </c>
      <c r="AU723" s="217" t="s">
        <v>86</v>
      </c>
      <c r="AY723" s="19" t="s">
        <v>154</v>
      </c>
      <c r="BE723" s="218">
        <f>IF(N723="základní",J723,0)</f>
        <v>0</v>
      </c>
      <c r="BF723" s="218">
        <f>IF(N723="snížená",J723,0)</f>
        <v>0</v>
      </c>
      <c r="BG723" s="218">
        <f>IF(N723="zákl. přenesená",J723,0)</f>
        <v>0</v>
      </c>
      <c r="BH723" s="218">
        <f>IF(N723="sníž. přenesená",J723,0)</f>
        <v>0</v>
      </c>
      <c r="BI723" s="218">
        <f>IF(N723="nulová",J723,0)</f>
        <v>0</v>
      </c>
      <c r="BJ723" s="19" t="s">
        <v>84</v>
      </c>
      <c r="BK723" s="218">
        <f>ROUND(I723*H723,2)</f>
        <v>0</v>
      </c>
      <c r="BL723" s="19" t="s">
        <v>231</v>
      </c>
      <c r="BM723" s="217" t="s">
        <v>1300</v>
      </c>
    </row>
    <row r="724" s="12" customFormat="1" ht="22.8" customHeight="1">
      <c r="A724" s="12"/>
      <c r="B724" s="190"/>
      <c r="C724" s="191"/>
      <c r="D724" s="192" t="s">
        <v>75</v>
      </c>
      <c r="E724" s="204" t="s">
        <v>1301</v>
      </c>
      <c r="F724" s="204" t="s">
        <v>1302</v>
      </c>
      <c r="G724" s="191"/>
      <c r="H724" s="191"/>
      <c r="I724" s="194"/>
      <c r="J724" s="205">
        <f>BK724</f>
        <v>0</v>
      </c>
      <c r="K724" s="191"/>
      <c r="L724" s="196"/>
      <c r="M724" s="197"/>
      <c r="N724" s="198"/>
      <c r="O724" s="198"/>
      <c r="P724" s="199">
        <f>SUM(P725:P771)</f>
        <v>0</v>
      </c>
      <c r="Q724" s="198"/>
      <c r="R724" s="199">
        <f>SUM(R725:R771)</f>
        <v>2.7377655000000001</v>
      </c>
      <c r="S724" s="198"/>
      <c r="T724" s="200">
        <f>SUM(T725:T771)</f>
        <v>0</v>
      </c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R724" s="201" t="s">
        <v>86</v>
      </c>
      <c r="AT724" s="202" t="s">
        <v>75</v>
      </c>
      <c r="AU724" s="202" t="s">
        <v>84</v>
      </c>
      <c r="AY724" s="201" t="s">
        <v>154</v>
      </c>
      <c r="BK724" s="203">
        <f>SUM(BK725:BK771)</f>
        <v>0</v>
      </c>
    </row>
    <row r="725" s="2" customFormat="1" ht="14.4" customHeight="1">
      <c r="A725" s="40"/>
      <c r="B725" s="41"/>
      <c r="C725" s="206" t="s">
        <v>1303</v>
      </c>
      <c r="D725" s="206" t="s">
        <v>156</v>
      </c>
      <c r="E725" s="207" t="s">
        <v>1304</v>
      </c>
      <c r="F725" s="208" t="s">
        <v>1305</v>
      </c>
      <c r="G725" s="209" t="s">
        <v>169</v>
      </c>
      <c r="H725" s="210">
        <v>14.85</v>
      </c>
      <c r="I725" s="211"/>
      <c r="J725" s="212">
        <f>ROUND(I725*H725,2)</f>
        <v>0</v>
      </c>
      <c r="K725" s="208" t="s">
        <v>160</v>
      </c>
      <c r="L725" s="46"/>
      <c r="M725" s="213" t="s">
        <v>19</v>
      </c>
      <c r="N725" s="214" t="s">
        <v>47</v>
      </c>
      <c r="O725" s="86"/>
      <c r="P725" s="215">
        <f>O725*H725</f>
        <v>0</v>
      </c>
      <c r="Q725" s="215">
        <v>0</v>
      </c>
      <c r="R725" s="215">
        <f>Q725*H725</f>
        <v>0</v>
      </c>
      <c r="S725" s="215">
        <v>0</v>
      </c>
      <c r="T725" s="216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17" t="s">
        <v>231</v>
      </c>
      <c r="AT725" s="217" t="s">
        <v>156</v>
      </c>
      <c r="AU725" s="217" t="s">
        <v>86</v>
      </c>
      <c r="AY725" s="19" t="s">
        <v>154</v>
      </c>
      <c r="BE725" s="218">
        <f>IF(N725="základní",J725,0)</f>
        <v>0</v>
      </c>
      <c r="BF725" s="218">
        <f>IF(N725="snížená",J725,0)</f>
        <v>0</v>
      </c>
      <c r="BG725" s="218">
        <f>IF(N725="zákl. přenesená",J725,0)</f>
        <v>0</v>
      </c>
      <c r="BH725" s="218">
        <f>IF(N725="sníž. přenesená",J725,0)</f>
        <v>0</v>
      </c>
      <c r="BI725" s="218">
        <f>IF(N725="nulová",J725,0)</f>
        <v>0</v>
      </c>
      <c r="BJ725" s="19" t="s">
        <v>84</v>
      </c>
      <c r="BK725" s="218">
        <f>ROUND(I725*H725,2)</f>
        <v>0</v>
      </c>
      <c r="BL725" s="19" t="s">
        <v>231</v>
      </c>
      <c r="BM725" s="217" t="s">
        <v>1306</v>
      </c>
    </row>
    <row r="726" s="13" customFormat="1">
      <c r="A726" s="13"/>
      <c r="B726" s="219"/>
      <c r="C726" s="220"/>
      <c r="D726" s="221" t="s">
        <v>175</v>
      </c>
      <c r="E726" s="222" t="s">
        <v>19</v>
      </c>
      <c r="F726" s="223" t="s">
        <v>1307</v>
      </c>
      <c r="G726" s="220"/>
      <c r="H726" s="224">
        <v>14.85</v>
      </c>
      <c r="I726" s="225"/>
      <c r="J726" s="220"/>
      <c r="K726" s="220"/>
      <c r="L726" s="226"/>
      <c r="M726" s="227"/>
      <c r="N726" s="228"/>
      <c r="O726" s="228"/>
      <c r="P726" s="228"/>
      <c r="Q726" s="228"/>
      <c r="R726" s="228"/>
      <c r="S726" s="228"/>
      <c r="T726" s="229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0" t="s">
        <v>175</v>
      </c>
      <c r="AU726" s="230" t="s">
        <v>86</v>
      </c>
      <c r="AV726" s="13" t="s">
        <v>86</v>
      </c>
      <c r="AW726" s="13" t="s">
        <v>35</v>
      </c>
      <c r="AX726" s="13" t="s">
        <v>84</v>
      </c>
      <c r="AY726" s="230" t="s">
        <v>154</v>
      </c>
    </row>
    <row r="727" s="2" customFormat="1">
      <c r="A727" s="40"/>
      <c r="B727" s="41"/>
      <c r="C727" s="256" t="s">
        <v>1308</v>
      </c>
      <c r="D727" s="256" t="s">
        <v>428</v>
      </c>
      <c r="E727" s="257" t="s">
        <v>1309</v>
      </c>
      <c r="F727" s="258" t="s">
        <v>1310</v>
      </c>
      <c r="G727" s="259" t="s">
        <v>169</v>
      </c>
      <c r="H727" s="260">
        <v>14.85</v>
      </c>
      <c r="I727" s="261"/>
      <c r="J727" s="262">
        <f>ROUND(I727*H727,2)</f>
        <v>0</v>
      </c>
      <c r="K727" s="258" t="s">
        <v>19</v>
      </c>
      <c r="L727" s="263"/>
      <c r="M727" s="264" t="s">
        <v>19</v>
      </c>
      <c r="N727" s="265" t="s">
        <v>47</v>
      </c>
      <c r="O727" s="86"/>
      <c r="P727" s="215">
        <f>O727*H727</f>
        <v>0</v>
      </c>
      <c r="Q727" s="215">
        <v>0.03065</v>
      </c>
      <c r="R727" s="215">
        <f>Q727*H727</f>
        <v>0.45515250000000002</v>
      </c>
      <c r="S727" s="215">
        <v>0</v>
      </c>
      <c r="T727" s="216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17" t="s">
        <v>330</v>
      </c>
      <c r="AT727" s="217" t="s">
        <v>428</v>
      </c>
      <c r="AU727" s="217" t="s">
        <v>86</v>
      </c>
      <c r="AY727" s="19" t="s">
        <v>154</v>
      </c>
      <c r="BE727" s="218">
        <f>IF(N727="základní",J727,0)</f>
        <v>0</v>
      </c>
      <c r="BF727" s="218">
        <f>IF(N727="snížená",J727,0)</f>
        <v>0</v>
      </c>
      <c r="BG727" s="218">
        <f>IF(N727="zákl. přenesená",J727,0)</f>
        <v>0</v>
      </c>
      <c r="BH727" s="218">
        <f>IF(N727="sníž. přenesená",J727,0)</f>
        <v>0</v>
      </c>
      <c r="BI727" s="218">
        <f>IF(N727="nulová",J727,0)</f>
        <v>0</v>
      </c>
      <c r="BJ727" s="19" t="s">
        <v>84</v>
      </c>
      <c r="BK727" s="218">
        <f>ROUND(I727*H727,2)</f>
        <v>0</v>
      </c>
      <c r="BL727" s="19" t="s">
        <v>231</v>
      </c>
      <c r="BM727" s="217" t="s">
        <v>1311</v>
      </c>
    </row>
    <row r="728" s="2" customFormat="1" ht="19.8" customHeight="1">
      <c r="A728" s="40"/>
      <c r="B728" s="41"/>
      <c r="C728" s="206" t="s">
        <v>1312</v>
      </c>
      <c r="D728" s="206" t="s">
        <v>156</v>
      </c>
      <c r="E728" s="207" t="s">
        <v>1313</v>
      </c>
      <c r="F728" s="208" t="s">
        <v>1314</v>
      </c>
      <c r="G728" s="209" t="s">
        <v>169</v>
      </c>
      <c r="H728" s="210">
        <v>3</v>
      </c>
      <c r="I728" s="211"/>
      <c r="J728" s="212">
        <f>ROUND(I728*H728,2)</f>
        <v>0</v>
      </c>
      <c r="K728" s="208" t="s">
        <v>160</v>
      </c>
      <c r="L728" s="46"/>
      <c r="M728" s="213" t="s">
        <v>19</v>
      </c>
      <c r="N728" s="214" t="s">
        <v>47</v>
      </c>
      <c r="O728" s="86"/>
      <c r="P728" s="215">
        <f>O728*H728</f>
        <v>0</v>
      </c>
      <c r="Q728" s="215">
        <v>0.00027</v>
      </c>
      <c r="R728" s="215">
        <f>Q728*H728</f>
        <v>0.00080999999999999996</v>
      </c>
      <c r="S728" s="215">
        <v>0</v>
      </c>
      <c r="T728" s="216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17" t="s">
        <v>231</v>
      </c>
      <c r="AT728" s="217" t="s">
        <v>156</v>
      </c>
      <c r="AU728" s="217" t="s">
        <v>86</v>
      </c>
      <c r="AY728" s="19" t="s">
        <v>154</v>
      </c>
      <c r="BE728" s="218">
        <f>IF(N728="základní",J728,0)</f>
        <v>0</v>
      </c>
      <c r="BF728" s="218">
        <f>IF(N728="snížená",J728,0)</f>
        <v>0</v>
      </c>
      <c r="BG728" s="218">
        <f>IF(N728="zákl. přenesená",J728,0)</f>
        <v>0</v>
      </c>
      <c r="BH728" s="218">
        <f>IF(N728="sníž. přenesená",J728,0)</f>
        <v>0</v>
      </c>
      <c r="BI728" s="218">
        <f>IF(N728="nulová",J728,0)</f>
        <v>0</v>
      </c>
      <c r="BJ728" s="19" t="s">
        <v>84</v>
      </c>
      <c r="BK728" s="218">
        <f>ROUND(I728*H728,2)</f>
        <v>0</v>
      </c>
      <c r="BL728" s="19" t="s">
        <v>231</v>
      </c>
      <c r="BM728" s="217" t="s">
        <v>1315</v>
      </c>
    </row>
    <row r="729" s="13" customFormat="1">
      <c r="A729" s="13"/>
      <c r="B729" s="219"/>
      <c r="C729" s="220"/>
      <c r="D729" s="221" t="s">
        <v>175</v>
      </c>
      <c r="E729" s="222" t="s">
        <v>19</v>
      </c>
      <c r="F729" s="223" t="s">
        <v>1316</v>
      </c>
      <c r="G729" s="220"/>
      <c r="H729" s="224">
        <v>3</v>
      </c>
      <c r="I729" s="225"/>
      <c r="J729" s="220"/>
      <c r="K729" s="220"/>
      <c r="L729" s="226"/>
      <c r="M729" s="227"/>
      <c r="N729" s="228"/>
      <c r="O729" s="228"/>
      <c r="P729" s="228"/>
      <c r="Q729" s="228"/>
      <c r="R729" s="228"/>
      <c r="S729" s="228"/>
      <c r="T729" s="22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0" t="s">
        <v>175</v>
      </c>
      <c r="AU729" s="230" t="s">
        <v>86</v>
      </c>
      <c r="AV729" s="13" t="s">
        <v>86</v>
      </c>
      <c r="AW729" s="13" t="s">
        <v>35</v>
      </c>
      <c r="AX729" s="13" t="s">
        <v>84</v>
      </c>
      <c r="AY729" s="230" t="s">
        <v>154</v>
      </c>
    </row>
    <row r="730" s="2" customFormat="1" ht="19.8" customHeight="1">
      <c r="A730" s="40"/>
      <c r="B730" s="41"/>
      <c r="C730" s="206" t="s">
        <v>1317</v>
      </c>
      <c r="D730" s="206" t="s">
        <v>156</v>
      </c>
      <c r="E730" s="207" t="s">
        <v>1318</v>
      </c>
      <c r="F730" s="208" t="s">
        <v>1319</v>
      </c>
      <c r="G730" s="209" t="s">
        <v>169</v>
      </c>
      <c r="H730" s="210">
        <v>19.949999999999999</v>
      </c>
      <c r="I730" s="211"/>
      <c r="J730" s="212">
        <f>ROUND(I730*H730,2)</f>
        <v>0</v>
      </c>
      <c r="K730" s="208" t="s">
        <v>160</v>
      </c>
      <c r="L730" s="46"/>
      <c r="M730" s="213" t="s">
        <v>19</v>
      </c>
      <c r="N730" s="214" t="s">
        <v>47</v>
      </c>
      <c r="O730" s="86"/>
      <c r="P730" s="215">
        <f>O730*H730</f>
        <v>0</v>
      </c>
      <c r="Q730" s="215">
        <v>0.00025999999999999998</v>
      </c>
      <c r="R730" s="215">
        <f>Q730*H730</f>
        <v>0.0051869999999999998</v>
      </c>
      <c r="S730" s="215">
        <v>0</v>
      </c>
      <c r="T730" s="216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17" t="s">
        <v>231</v>
      </c>
      <c r="AT730" s="217" t="s">
        <v>156</v>
      </c>
      <c r="AU730" s="217" t="s">
        <v>86</v>
      </c>
      <c r="AY730" s="19" t="s">
        <v>154</v>
      </c>
      <c r="BE730" s="218">
        <f>IF(N730="základní",J730,0)</f>
        <v>0</v>
      </c>
      <c r="BF730" s="218">
        <f>IF(N730="snížená",J730,0)</f>
        <v>0</v>
      </c>
      <c r="BG730" s="218">
        <f>IF(N730="zákl. přenesená",J730,0)</f>
        <v>0</v>
      </c>
      <c r="BH730" s="218">
        <f>IF(N730="sníž. přenesená",J730,0)</f>
        <v>0</v>
      </c>
      <c r="BI730" s="218">
        <f>IF(N730="nulová",J730,0)</f>
        <v>0</v>
      </c>
      <c r="BJ730" s="19" t="s">
        <v>84</v>
      </c>
      <c r="BK730" s="218">
        <f>ROUND(I730*H730,2)</f>
        <v>0</v>
      </c>
      <c r="BL730" s="19" t="s">
        <v>231</v>
      </c>
      <c r="BM730" s="217" t="s">
        <v>1320</v>
      </c>
    </row>
    <row r="731" s="13" customFormat="1">
      <c r="A731" s="13"/>
      <c r="B731" s="219"/>
      <c r="C731" s="220"/>
      <c r="D731" s="221" t="s">
        <v>175</v>
      </c>
      <c r="E731" s="222" t="s">
        <v>19</v>
      </c>
      <c r="F731" s="223" t="s">
        <v>1321</v>
      </c>
      <c r="G731" s="220"/>
      <c r="H731" s="224">
        <v>9.4499999999999993</v>
      </c>
      <c r="I731" s="225"/>
      <c r="J731" s="220"/>
      <c r="K731" s="220"/>
      <c r="L731" s="226"/>
      <c r="M731" s="227"/>
      <c r="N731" s="228"/>
      <c r="O731" s="228"/>
      <c r="P731" s="228"/>
      <c r="Q731" s="228"/>
      <c r="R731" s="228"/>
      <c r="S731" s="228"/>
      <c r="T731" s="22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0" t="s">
        <v>175</v>
      </c>
      <c r="AU731" s="230" t="s">
        <v>86</v>
      </c>
      <c r="AV731" s="13" t="s">
        <v>86</v>
      </c>
      <c r="AW731" s="13" t="s">
        <v>35</v>
      </c>
      <c r="AX731" s="13" t="s">
        <v>76</v>
      </c>
      <c r="AY731" s="230" t="s">
        <v>154</v>
      </c>
    </row>
    <row r="732" s="13" customFormat="1">
      <c r="A732" s="13"/>
      <c r="B732" s="219"/>
      <c r="C732" s="220"/>
      <c r="D732" s="221" t="s">
        <v>175</v>
      </c>
      <c r="E732" s="222" t="s">
        <v>19</v>
      </c>
      <c r="F732" s="223" t="s">
        <v>1322</v>
      </c>
      <c r="G732" s="220"/>
      <c r="H732" s="224">
        <v>6.2999999999999998</v>
      </c>
      <c r="I732" s="225"/>
      <c r="J732" s="220"/>
      <c r="K732" s="220"/>
      <c r="L732" s="226"/>
      <c r="M732" s="227"/>
      <c r="N732" s="228"/>
      <c r="O732" s="228"/>
      <c r="P732" s="228"/>
      <c r="Q732" s="228"/>
      <c r="R732" s="228"/>
      <c r="S732" s="228"/>
      <c r="T732" s="229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0" t="s">
        <v>175</v>
      </c>
      <c r="AU732" s="230" t="s">
        <v>86</v>
      </c>
      <c r="AV732" s="13" t="s">
        <v>86</v>
      </c>
      <c r="AW732" s="13" t="s">
        <v>35</v>
      </c>
      <c r="AX732" s="13" t="s">
        <v>76</v>
      </c>
      <c r="AY732" s="230" t="s">
        <v>154</v>
      </c>
    </row>
    <row r="733" s="13" customFormat="1">
      <c r="A733" s="13"/>
      <c r="B733" s="219"/>
      <c r="C733" s="220"/>
      <c r="D733" s="221" t="s">
        <v>175</v>
      </c>
      <c r="E733" s="222" t="s">
        <v>19</v>
      </c>
      <c r="F733" s="223" t="s">
        <v>1323</v>
      </c>
      <c r="G733" s="220"/>
      <c r="H733" s="224">
        <v>4.2000000000000002</v>
      </c>
      <c r="I733" s="225"/>
      <c r="J733" s="220"/>
      <c r="K733" s="220"/>
      <c r="L733" s="226"/>
      <c r="M733" s="227"/>
      <c r="N733" s="228"/>
      <c r="O733" s="228"/>
      <c r="P733" s="228"/>
      <c r="Q733" s="228"/>
      <c r="R733" s="228"/>
      <c r="S733" s="228"/>
      <c r="T733" s="22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0" t="s">
        <v>175</v>
      </c>
      <c r="AU733" s="230" t="s">
        <v>86</v>
      </c>
      <c r="AV733" s="13" t="s">
        <v>86</v>
      </c>
      <c r="AW733" s="13" t="s">
        <v>35</v>
      </c>
      <c r="AX733" s="13" t="s">
        <v>76</v>
      </c>
      <c r="AY733" s="230" t="s">
        <v>154</v>
      </c>
    </row>
    <row r="734" s="15" customFormat="1">
      <c r="A734" s="15"/>
      <c r="B734" s="241"/>
      <c r="C734" s="242"/>
      <c r="D734" s="221" t="s">
        <v>175</v>
      </c>
      <c r="E734" s="243" t="s">
        <v>19</v>
      </c>
      <c r="F734" s="244" t="s">
        <v>202</v>
      </c>
      <c r="G734" s="242"/>
      <c r="H734" s="245">
        <v>19.949999999999999</v>
      </c>
      <c r="I734" s="246"/>
      <c r="J734" s="242"/>
      <c r="K734" s="242"/>
      <c r="L734" s="247"/>
      <c r="M734" s="248"/>
      <c r="N734" s="249"/>
      <c r="O734" s="249"/>
      <c r="P734" s="249"/>
      <c r="Q734" s="249"/>
      <c r="R734" s="249"/>
      <c r="S734" s="249"/>
      <c r="T734" s="250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51" t="s">
        <v>175</v>
      </c>
      <c r="AU734" s="251" t="s">
        <v>86</v>
      </c>
      <c r="AV734" s="15" t="s">
        <v>161</v>
      </c>
      <c r="AW734" s="15" t="s">
        <v>35</v>
      </c>
      <c r="AX734" s="15" t="s">
        <v>84</v>
      </c>
      <c r="AY734" s="251" t="s">
        <v>154</v>
      </c>
    </row>
    <row r="735" s="2" customFormat="1" ht="14.4" customHeight="1">
      <c r="A735" s="40"/>
      <c r="B735" s="41"/>
      <c r="C735" s="256" t="s">
        <v>1324</v>
      </c>
      <c r="D735" s="256" t="s">
        <v>428</v>
      </c>
      <c r="E735" s="257" t="s">
        <v>1325</v>
      </c>
      <c r="F735" s="258" t="s">
        <v>1326</v>
      </c>
      <c r="G735" s="259" t="s">
        <v>169</v>
      </c>
      <c r="H735" s="260">
        <v>9.4499999999999993</v>
      </c>
      <c r="I735" s="261"/>
      <c r="J735" s="262">
        <f>ROUND(I735*H735,2)</f>
        <v>0</v>
      </c>
      <c r="K735" s="258" t="s">
        <v>19</v>
      </c>
      <c r="L735" s="263"/>
      <c r="M735" s="264" t="s">
        <v>19</v>
      </c>
      <c r="N735" s="265" t="s">
        <v>47</v>
      </c>
      <c r="O735" s="86"/>
      <c r="P735" s="215">
        <f>O735*H735</f>
        <v>0</v>
      </c>
      <c r="Q735" s="215">
        <v>0.036420000000000001</v>
      </c>
      <c r="R735" s="215">
        <f>Q735*H735</f>
        <v>0.344169</v>
      </c>
      <c r="S735" s="215">
        <v>0</v>
      </c>
      <c r="T735" s="216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17" t="s">
        <v>330</v>
      </c>
      <c r="AT735" s="217" t="s">
        <v>428</v>
      </c>
      <c r="AU735" s="217" t="s">
        <v>86</v>
      </c>
      <c r="AY735" s="19" t="s">
        <v>154</v>
      </c>
      <c r="BE735" s="218">
        <f>IF(N735="základní",J735,0)</f>
        <v>0</v>
      </c>
      <c r="BF735" s="218">
        <f>IF(N735="snížená",J735,0)</f>
        <v>0</v>
      </c>
      <c r="BG735" s="218">
        <f>IF(N735="zákl. přenesená",J735,0)</f>
        <v>0</v>
      </c>
      <c r="BH735" s="218">
        <f>IF(N735="sníž. přenesená",J735,0)</f>
        <v>0</v>
      </c>
      <c r="BI735" s="218">
        <f>IF(N735="nulová",J735,0)</f>
        <v>0</v>
      </c>
      <c r="BJ735" s="19" t="s">
        <v>84</v>
      </c>
      <c r="BK735" s="218">
        <f>ROUND(I735*H735,2)</f>
        <v>0</v>
      </c>
      <c r="BL735" s="19" t="s">
        <v>231</v>
      </c>
      <c r="BM735" s="217" t="s">
        <v>1327</v>
      </c>
    </row>
    <row r="736" s="13" customFormat="1">
      <c r="A736" s="13"/>
      <c r="B736" s="219"/>
      <c r="C736" s="220"/>
      <c r="D736" s="221" t="s">
        <v>175</v>
      </c>
      <c r="E736" s="222" t="s">
        <v>19</v>
      </c>
      <c r="F736" s="223" t="s">
        <v>1321</v>
      </c>
      <c r="G736" s="220"/>
      <c r="H736" s="224">
        <v>9.4499999999999993</v>
      </c>
      <c r="I736" s="225"/>
      <c r="J736" s="220"/>
      <c r="K736" s="220"/>
      <c r="L736" s="226"/>
      <c r="M736" s="227"/>
      <c r="N736" s="228"/>
      <c r="O736" s="228"/>
      <c r="P736" s="228"/>
      <c r="Q736" s="228"/>
      <c r="R736" s="228"/>
      <c r="S736" s="228"/>
      <c r="T736" s="229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0" t="s">
        <v>175</v>
      </c>
      <c r="AU736" s="230" t="s">
        <v>86</v>
      </c>
      <c r="AV736" s="13" t="s">
        <v>86</v>
      </c>
      <c r="AW736" s="13" t="s">
        <v>35</v>
      </c>
      <c r="AX736" s="13" t="s">
        <v>84</v>
      </c>
      <c r="AY736" s="230" t="s">
        <v>154</v>
      </c>
    </row>
    <row r="737" s="2" customFormat="1" ht="14.4" customHeight="1">
      <c r="A737" s="40"/>
      <c r="B737" s="41"/>
      <c r="C737" s="256" t="s">
        <v>1328</v>
      </c>
      <c r="D737" s="256" t="s">
        <v>428</v>
      </c>
      <c r="E737" s="257" t="s">
        <v>1329</v>
      </c>
      <c r="F737" s="258" t="s">
        <v>1330</v>
      </c>
      <c r="G737" s="259" t="s">
        <v>169</v>
      </c>
      <c r="H737" s="260">
        <v>6.2999999999999998</v>
      </c>
      <c r="I737" s="261"/>
      <c r="J737" s="262">
        <f>ROUND(I737*H737,2)</f>
        <v>0</v>
      </c>
      <c r="K737" s="258" t="s">
        <v>19</v>
      </c>
      <c r="L737" s="263"/>
      <c r="M737" s="264" t="s">
        <v>19</v>
      </c>
      <c r="N737" s="265" t="s">
        <v>47</v>
      </c>
      <c r="O737" s="86"/>
      <c r="P737" s="215">
        <f>O737*H737</f>
        <v>0</v>
      </c>
      <c r="Q737" s="215">
        <v>0.036420000000000001</v>
      </c>
      <c r="R737" s="215">
        <f>Q737*H737</f>
        <v>0.22944600000000001</v>
      </c>
      <c r="S737" s="215">
        <v>0</v>
      </c>
      <c r="T737" s="216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17" t="s">
        <v>330</v>
      </c>
      <c r="AT737" s="217" t="s">
        <v>428</v>
      </c>
      <c r="AU737" s="217" t="s">
        <v>86</v>
      </c>
      <c r="AY737" s="19" t="s">
        <v>154</v>
      </c>
      <c r="BE737" s="218">
        <f>IF(N737="základní",J737,0)</f>
        <v>0</v>
      </c>
      <c r="BF737" s="218">
        <f>IF(N737="snížená",J737,0)</f>
        <v>0</v>
      </c>
      <c r="BG737" s="218">
        <f>IF(N737="zákl. přenesená",J737,0)</f>
        <v>0</v>
      </c>
      <c r="BH737" s="218">
        <f>IF(N737="sníž. přenesená",J737,0)</f>
        <v>0</v>
      </c>
      <c r="BI737" s="218">
        <f>IF(N737="nulová",J737,0)</f>
        <v>0</v>
      </c>
      <c r="BJ737" s="19" t="s">
        <v>84</v>
      </c>
      <c r="BK737" s="218">
        <f>ROUND(I737*H737,2)</f>
        <v>0</v>
      </c>
      <c r="BL737" s="19" t="s">
        <v>231</v>
      </c>
      <c r="BM737" s="217" t="s">
        <v>1331</v>
      </c>
    </row>
    <row r="738" s="13" customFormat="1">
      <c r="A738" s="13"/>
      <c r="B738" s="219"/>
      <c r="C738" s="220"/>
      <c r="D738" s="221" t="s">
        <v>175</v>
      </c>
      <c r="E738" s="222" t="s">
        <v>19</v>
      </c>
      <c r="F738" s="223" t="s">
        <v>1322</v>
      </c>
      <c r="G738" s="220"/>
      <c r="H738" s="224">
        <v>6.2999999999999998</v>
      </c>
      <c r="I738" s="225"/>
      <c r="J738" s="220"/>
      <c r="K738" s="220"/>
      <c r="L738" s="226"/>
      <c r="M738" s="227"/>
      <c r="N738" s="228"/>
      <c r="O738" s="228"/>
      <c r="P738" s="228"/>
      <c r="Q738" s="228"/>
      <c r="R738" s="228"/>
      <c r="S738" s="228"/>
      <c r="T738" s="229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0" t="s">
        <v>175</v>
      </c>
      <c r="AU738" s="230" t="s">
        <v>86</v>
      </c>
      <c r="AV738" s="13" t="s">
        <v>86</v>
      </c>
      <c r="AW738" s="13" t="s">
        <v>35</v>
      </c>
      <c r="AX738" s="13" t="s">
        <v>84</v>
      </c>
      <c r="AY738" s="230" t="s">
        <v>154</v>
      </c>
    </row>
    <row r="739" s="2" customFormat="1" ht="14.4" customHeight="1">
      <c r="A739" s="40"/>
      <c r="B739" s="41"/>
      <c r="C739" s="256" t="s">
        <v>1332</v>
      </c>
      <c r="D739" s="256" t="s">
        <v>428</v>
      </c>
      <c r="E739" s="257" t="s">
        <v>1333</v>
      </c>
      <c r="F739" s="258" t="s">
        <v>1334</v>
      </c>
      <c r="G739" s="259" t="s">
        <v>169</v>
      </c>
      <c r="H739" s="260">
        <v>4.2000000000000002</v>
      </c>
      <c r="I739" s="261"/>
      <c r="J739" s="262">
        <f>ROUND(I739*H739,2)</f>
        <v>0</v>
      </c>
      <c r="K739" s="258" t="s">
        <v>19</v>
      </c>
      <c r="L739" s="263"/>
      <c r="M739" s="264" t="s">
        <v>19</v>
      </c>
      <c r="N739" s="265" t="s">
        <v>47</v>
      </c>
      <c r="O739" s="86"/>
      <c r="P739" s="215">
        <f>O739*H739</f>
        <v>0</v>
      </c>
      <c r="Q739" s="215">
        <v>0.036420000000000001</v>
      </c>
      <c r="R739" s="215">
        <f>Q739*H739</f>
        <v>0.15296400000000002</v>
      </c>
      <c r="S739" s="215">
        <v>0</v>
      </c>
      <c r="T739" s="216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17" t="s">
        <v>330</v>
      </c>
      <c r="AT739" s="217" t="s">
        <v>428</v>
      </c>
      <c r="AU739" s="217" t="s">
        <v>86</v>
      </c>
      <c r="AY739" s="19" t="s">
        <v>154</v>
      </c>
      <c r="BE739" s="218">
        <f>IF(N739="základní",J739,0)</f>
        <v>0</v>
      </c>
      <c r="BF739" s="218">
        <f>IF(N739="snížená",J739,0)</f>
        <v>0</v>
      </c>
      <c r="BG739" s="218">
        <f>IF(N739="zákl. přenesená",J739,0)</f>
        <v>0</v>
      </c>
      <c r="BH739" s="218">
        <f>IF(N739="sníž. přenesená",J739,0)</f>
        <v>0</v>
      </c>
      <c r="BI739" s="218">
        <f>IF(N739="nulová",J739,0)</f>
        <v>0</v>
      </c>
      <c r="BJ739" s="19" t="s">
        <v>84</v>
      </c>
      <c r="BK739" s="218">
        <f>ROUND(I739*H739,2)</f>
        <v>0</v>
      </c>
      <c r="BL739" s="19" t="s">
        <v>231</v>
      </c>
      <c r="BM739" s="217" t="s">
        <v>1335</v>
      </c>
    </row>
    <row r="740" s="13" customFormat="1">
      <c r="A740" s="13"/>
      <c r="B740" s="219"/>
      <c r="C740" s="220"/>
      <c r="D740" s="221" t="s">
        <v>175</v>
      </c>
      <c r="E740" s="222" t="s">
        <v>19</v>
      </c>
      <c r="F740" s="223" t="s">
        <v>1323</v>
      </c>
      <c r="G740" s="220"/>
      <c r="H740" s="224">
        <v>4.2000000000000002</v>
      </c>
      <c r="I740" s="225"/>
      <c r="J740" s="220"/>
      <c r="K740" s="220"/>
      <c r="L740" s="226"/>
      <c r="M740" s="227"/>
      <c r="N740" s="228"/>
      <c r="O740" s="228"/>
      <c r="P740" s="228"/>
      <c r="Q740" s="228"/>
      <c r="R740" s="228"/>
      <c r="S740" s="228"/>
      <c r="T740" s="229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0" t="s">
        <v>175</v>
      </c>
      <c r="AU740" s="230" t="s">
        <v>86</v>
      </c>
      <c r="AV740" s="13" t="s">
        <v>86</v>
      </c>
      <c r="AW740" s="13" t="s">
        <v>35</v>
      </c>
      <c r="AX740" s="13" t="s">
        <v>84</v>
      </c>
      <c r="AY740" s="230" t="s">
        <v>154</v>
      </c>
    </row>
    <row r="741" s="2" customFormat="1" ht="14.4" customHeight="1">
      <c r="A741" s="40"/>
      <c r="B741" s="41"/>
      <c r="C741" s="256" t="s">
        <v>1336</v>
      </c>
      <c r="D741" s="256" t="s">
        <v>428</v>
      </c>
      <c r="E741" s="257" t="s">
        <v>1337</v>
      </c>
      <c r="F741" s="258" t="s">
        <v>1338</v>
      </c>
      <c r="G741" s="259" t="s">
        <v>169</v>
      </c>
      <c r="H741" s="260">
        <v>4.2000000000000002</v>
      </c>
      <c r="I741" s="261"/>
      <c r="J741" s="262">
        <f>ROUND(I741*H741,2)</f>
        <v>0</v>
      </c>
      <c r="K741" s="258" t="s">
        <v>19</v>
      </c>
      <c r="L741" s="263"/>
      <c r="M741" s="264" t="s">
        <v>19</v>
      </c>
      <c r="N741" s="265" t="s">
        <v>47</v>
      </c>
      <c r="O741" s="86"/>
      <c r="P741" s="215">
        <f>O741*H741</f>
        <v>0</v>
      </c>
      <c r="Q741" s="215">
        <v>0.036420000000000001</v>
      </c>
      <c r="R741" s="215">
        <f>Q741*H741</f>
        <v>0.15296400000000002</v>
      </c>
      <c r="S741" s="215">
        <v>0</v>
      </c>
      <c r="T741" s="216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17" t="s">
        <v>330</v>
      </c>
      <c r="AT741" s="217" t="s">
        <v>428</v>
      </c>
      <c r="AU741" s="217" t="s">
        <v>86</v>
      </c>
      <c r="AY741" s="19" t="s">
        <v>154</v>
      </c>
      <c r="BE741" s="218">
        <f>IF(N741="základní",J741,0)</f>
        <v>0</v>
      </c>
      <c r="BF741" s="218">
        <f>IF(N741="snížená",J741,0)</f>
        <v>0</v>
      </c>
      <c r="BG741" s="218">
        <f>IF(N741="zákl. přenesená",J741,0)</f>
        <v>0</v>
      </c>
      <c r="BH741" s="218">
        <f>IF(N741="sníž. přenesená",J741,0)</f>
        <v>0</v>
      </c>
      <c r="BI741" s="218">
        <f>IF(N741="nulová",J741,0)</f>
        <v>0</v>
      </c>
      <c r="BJ741" s="19" t="s">
        <v>84</v>
      </c>
      <c r="BK741" s="218">
        <f>ROUND(I741*H741,2)</f>
        <v>0</v>
      </c>
      <c r="BL741" s="19" t="s">
        <v>231</v>
      </c>
      <c r="BM741" s="217" t="s">
        <v>1339</v>
      </c>
    </row>
    <row r="742" s="13" customFormat="1">
      <c r="A742" s="13"/>
      <c r="B742" s="219"/>
      <c r="C742" s="220"/>
      <c r="D742" s="221" t="s">
        <v>175</v>
      </c>
      <c r="E742" s="222" t="s">
        <v>19</v>
      </c>
      <c r="F742" s="223" t="s">
        <v>1323</v>
      </c>
      <c r="G742" s="220"/>
      <c r="H742" s="224">
        <v>4.2000000000000002</v>
      </c>
      <c r="I742" s="225"/>
      <c r="J742" s="220"/>
      <c r="K742" s="220"/>
      <c r="L742" s="226"/>
      <c r="M742" s="227"/>
      <c r="N742" s="228"/>
      <c r="O742" s="228"/>
      <c r="P742" s="228"/>
      <c r="Q742" s="228"/>
      <c r="R742" s="228"/>
      <c r="S742" s="228"/>
      <c r="T742" s="22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0" t="s">
        <v>175</v>
      </c>
      <c r="AU742" s="230" t="s">
        <v>86</v>
      </c>
      <c r="AV742" s="13" t="s">
        <v>86</v>
      </c>
      <c r="AW742" s="13" t="s">
        <v>35</v>
      </c>
      <c r="AX742" s="13" t="s">
        <v>84</v>
      </c>
      <c r="AY742" s="230" t="s">
        <v>154</v>
      </c>
    </row>
    <row r="743" s="2" customFormat="1" ht="19.8" customHeight="1">
      <c r="A743" s="40"/>
      <c r="B743" s="41"/>
      <c r="C743" s="206" t="s">
        <v>1340</v>
      </c>
      <c r="D743" s="206" t="s">
        <v>156</v>
      </c>
      <c r="E743" s="207" t="s">
        <v>1341</v>
      </c>
      <c r="F743" s="208" t="s">
        <v>1342</v>
      </c>
      <c r="G743" s="209" t="s">
        <v>169</v>
      </c>
      <c r="H743" s="210">
        <v>18.199999999999999</v>
      </c>
      <c r="I743" s="211"/>
      <c r="J743" s="212">
        <f>ROUND(I743*H743,2)</f>
        <v>0</v>
      </c>
      <c r="K743" s="208" t="s">
        <v>160</v>
      </c>
      <c r="L743" s="46"/>
      <c r="M743" s="213" t="s">
        <v>19</v>
      </c>
      <c r="N743" s="214" t="s">
        <v>47</v>
      </c>
      <c r="O743" s="86"/>
      <c r="P743" s="215">
        <f>O743*H743</f>
        <v>0</v>
      </c>
      <c r="Q743" s="215">
        <v>0.00027</v>
      </c>
      <c r="R743" s="215">
        <f>Q743*H743</f>
        <v>0.004914</v>
      </c>
      <c r="S743" s="215">
        <v>0</v>
      </c>
      <c r="T743" s="216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17" t="s">
        <v>231</v>
      </c>
      <c r="AT743" s="217" t="s">
        <v>156</v>
      </c>
      <c r="AU743" s="217" t="s">
        <v>86</v>
      </c>
      <c r="AY743" s="19" t="s">
        <v>154</v>
      </c>
      <c r="BE743" s="218">
        <f>IF(N743="základní",J743,0)</f>
        <v>0</v>
      </c>
      <c r="BF743" s="218">
        <f>IF(N743="snížená",J743,0)</f>
        <v>0</v>
      </c>
      <c r="BG743" s="218">
        <f>IF(N743="zákl. přenesená",J743,0)</f>
        <v>0</v>
      </c>
      <c r="BH743" s="218">
        <f>IF(N743="sníž. přenesená",J743,0)</f>
        <v>0</v>
      </c>
      <c r="BI743" s="218">
        <f>IF(N743="nulová",J743,0)</f>
        <v>0</v>
      </c>
      <c r="BJ743" s="19" t="s">
        <v>84</v>
      </c>
      <c r="BK743" s="218">
        <f>ROUND(I743*H743,2)</f>
        <v>0</v>
      </c>
      <c r="BL743" s="19" t="s">
        <v>231</v>
      </c>
      <c r="BM743" s="217" t="s">
        <v>1343</v>
      </c>
    </row>
    <row r="744" s="13" customFormat="1">
      <c r="A744" s="13"/>
      <c r="B744" s="219"/>
      <c r="C744" s="220"/>
      <c r="D744" s="221" t="s">
        <v>175</v>
      </c>
      <c r="E744" s="222" t="s">
        <v>19</v>
      </c>
      <c r="F744" s="223" t="s">
        <v>1344</v>
      </c>
      <c r="G744" s="220"/>
      <c r="H744" s="224">
        <v>18.199999999999999</v>
      </c>
      <c r="I744" s="225"/>
      <c r="J744" s="220"/>
      <c r="K744" s="220"/>
      <c r="L744" s="226"/>
      <c r="M744" s="227"/>
      <c r="N744" s="228"/>
      <c r="O744" s="228"/>
      <c r="P744" s="228"/>
      <c r="Q744" s="228"/>
      <c r="R744" s="228"/>
      <c r="S744" s="228"/>
      <c r="T744" s="229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0" t="s">
        <v>175</v>
      </c>
      <c r="AU744" s="230" t="s">
        <v>86</v>
      </c>
      <c r="AV744" s="13" t="s">
        <v>86</v>
      </c>
      <c r="AW744" s="13" t="s">
        <v>35</v>
      </c>
      <c r="AX744" s="13" t="s">
        <v>84</v>
      </c>
      <c r="AY744" s="230" t="s">
        <v>154</v>
      </c>
    </row>
    <row r="745" s="2" customFormat="1" ht="14.4" customHeight="1">
      <c r="A745" s="40"/>
      <c r="B745" s="41"/>
      <c r="C745" s="256" t="s">
        <v>1345</v>
      </c>
      <c r="D745" s="256" t="s">
        <v>428</v>
      </c>
      <c r="E745" s="257" t="s">
        <v>1346</v>
      </c>
      <c r="F745" s="258" t="s">
        <v>1347</v>
      </c>
      <c r="G745" s="259" t="s">
        <v>169</v>
      </c>
      <c r="H745" s="260">
        <v>18.199999999999999</v>
      </c>
      <c r="I745" s="261"/>
      <c r="J745" s="262">
        <f>ROUND(I745*H745,2)</f>
        <v>0</v>
      </c>
      <c r="K745" s="258" t="s">
        <v>19</v>
      </c>
      <c r="L745" s="263"/>
      <c r="M745" s="264" t="s">
        <v>19</v>
      </c>
      <c r="N745" s="265" t="s">
        <v>47</v>
      </c>
      <c r="O745" s="86"/>
      <c r="P745" s="215">
        <f>O745*H745</f>
        <v>0</v>
      </c>
      <c r="Q745" s="215">
        <v>0.036420000000000001</v>
      </c>
      <c r="R745" s="215">
        <f>Q745*H745</f>
        <v>0.66284399999999999</v>
      </c>
      <c r="S745" s="215">
        <v>0</v>
      </c>
      <c r="T745" s="216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17" t="s">
        <v>330</v>
      </c>
      <c r="AT745" s="217" t="s">
        <v>428</v>
      </c>
      <c r="AU745" s="217" t="s">
        <v>86</v>
      </c>
      <c r="AY745" s="19" t="s">
        <v>154</v>
      </c>
      <c r="BE745" s="218">
        <f>IF(N745="základní",J745,0)</f>
        <v>0</v>
      </c>
      <c r="BF745" s="218">
        <f>IF(N745="snížená",J745,0)</f>
        <v>0</v>
      </c>
      <c r="BG745" s="218">
        <f>IF(N745="zákl. přenesená",J745,0)</f>
        <v>0</v>
      </c>
      <c r="BH745" s="218">
        <f>IF(N745="sníž. přenesená",J745,0)</f>
        <v>0</v>
      </c>
      <c r="BI745" s="218">
        <f>IF(N745="nulová",J745,0)</f>
        <v>0</v>
      </c>
      <c r="BJ745" s="19" t="s">
        <v>84</v>
      </c>
      <c r="BK745" s="218">
        <f>ROUND(I745*H745,2)</f>
        <v>0</v>
      </c>
      <c r="BL745" s="19" t="s">
        <v>231</v>
      </c>
      <c r="BM745" s="217" t="s">
        <v>1348</v>
      </c>
    </row>
    <row r="746" s="2" customFormat="1">
      <c r="A746" s="40"/>
      <c r="B746" s="41"/>
      <c r="C746" s="206" t="s">
        <v>1349</v>
      </c>
      <c r="D746" s="206" t="s">
        <v>156</v>
      </c>
      <c r="E746" s="207" t="s">
        <v>1350</v>
      </c>
      <c r="F746" s="208" t="s">
        <v>1351</v>
      </c>
      <c r="G746" s="209" t="s">
        <v>159</v>
      </c>
      <c r="H746" s="210">
        <v>1</v>
      </c>
      <c r="I746" s="211"/>
      <c r="J746" s="212">
        <f>ROUND(I746*H746,2)</f>
        <v>0</v>
      </c>
      <c r="K746" s="208" t="s">
        <v>160</v>
      </c>
      <c r="L746" s="46"/>
      <c r="M746" s="213" t="s">
        <v>19</v>
      </c>
      <c r="N746" s="214" t="s">
        <v>47</v>
      </c>
      <c r="O746" s="86"/>
      <c r="P746" s="215">
        <f>O746*H746</f>
        <v>0</v>
      </c>
      <c r="Q746" s="215">
        <v>0</v>
      </c>
      <c r="R746" s="215">
        <f>Q746*H746</f>
        <v>0</v>
      </c>
      <c r="S746" s="215">
        <v>0</v>
      </c>
      <c r="T746" s="216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17" t="s">
        <v>231</v>
      </c>
      <c r="AT746" s="217" t="s">
        <v>156</v>
      </c>
      <c r="AU746" s="217" t="s">
        <v>86</v>
      </c>
      <c r="AY746" s="19" t="s">
        <v>154</v>
      </c>
      <c r="BE746" s="218">
        <f>IF(N746="základní",J746,0)</f>
        <v>0</v>
      </c>
      <c r="BF746" s="218">
        <f>IF(N746="snížená",J746,0)</f>
        <v>0</v>
      </c>
      <c r="BG746" s="218">
        <f>IF(N746="zákl. přenesená",J746,0)</f>
        <v>0</v>
      </c>
      <c r="BH746" s="218">
        <f>IF(N746="sníž. přenesená",J746,0)</f>
        <v>0</v>
      </c>
      <c r="BI746" s="218">
        <f>IF(N746="nulová",J746,0)</f>
        <v>0</v>
      </c>
      <c r="BJ746" s="19" t="s">
        <v>84</v>
      </c>
      <c r="BK746" s="218">
        <f>ROUND(I746*H746,2)</f>
        <v>0</v>
      </c>
      <c r="BL746" s="19" t="s">
        <v>231</v>
      </c>
      <c r="BM746" s="217" t="s">
        <v>1352</v>
      </c>
    </row>
    <row r="747" s="2" customFormat="1" ht="22.2" customHeight="1">
      <c r="A747" s="40"/>
      <c r="B747" s="41"/>
      <c r="C747" s="256" t="s">
        <v>1353</v>
      </c>
      <c r="D747" s="256" t="s">
        <v>428</v>
      </c>
      <c r="E747" s="257" t="s">
        <v>1354</v>
      </c>
      <c r="F747" s="258" t="s">
        <v>1355</v>
      </c>
      <c r="G747" s="259" t="s">
        <v>159</v>
      </c>
      <c r="H747" s="260">
        <v>1</v>
      </c>
      <c r="I747" s="261"/>
      <c r="J747" s="262">
        <f>ROUND(I747*H747,2)</f>
        <v>0</v>
      </c>
      <c r="K747" s="258" t="s">
        <v>19</v>
      </c>
      <c r="L747" s="263"/>
      <c r="M747" s="264" t="s">
        <v>19</v>
      </c>
      <c r="N747" s="265" t="s">
        <v>47</v>
      </c>
      <c r="O747" s="86"/>
      <c r="P747" s="215">
        <f>O747*H747</f>
        <v>0</v>
      </c>
      <c r="Q747" s="215">
        <v>0.037999999999999999</v>
      </c>
      <c r="R747" s="215">
        <f>Q747*H747</f>
        <v>0.037999999999999999</v>
      </c>
      <c r="S747" s="215">
        <v>0</v>
      </c>
      <c r="T747" s="216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7" t="s">
        <v>330</v>
      </c>
      <c r="AT747" s="217" t="s">
        <v>428</v>
      </c>
      <c r="AU747" s="217" t="s">
        <v>86</v>
      </c>
      <c r="AY747" s="19" t="s">
        <v>154</v>
      </c>
      <c r="BE747" s="218">
        <f>IF(N747="základní",J747,0)</f>
        <v>0</v>
      </c>
      <c r="BF747" s="218">
        <f>IF(N747="snížená",J747,0)</f>
        <v>0</v>
      </c>
      <c r="BG747" s="218">
        <f>IF(N747="zákl. přenesená",J747,0)</f>
        <v>0</v>
      </c>
      <c r="BH747" s="218">
        <f>IF(N747="sníž. přenesená",J747,0)</f>
        <v>0</v>
      </c>
      <c r="BI747" s="218">
        <f>IF(N747="nulová",J747,0)</f>
        <v>0</v>
      </c>
      <c r="BJ747" s="19" t="s">
        <v>84</v>
      </c>
      <c r="BK747" s="218">
        <f>ROUND(I747*H747,2)</f>
        <v>0</v>
      </c>
      <c r="BL747" s="19" t="s">
        <v>231</v>
      </c>
      <c r="BM747" s="217" t="s">
        <v>1356</v>
      </c>
    </row>
    <row r="748" s="2" customFormat="1">
      <c r="A748" s="40"/>
      <c r="B748" s="41"/>
      <c r="C748" s="206" t="s">
        <v>1357</v>
      </c>
      <c r="D748" s="206" t="s">
        <v>156</v>
      </c>
      <c r="E748" s="207" t="s">
        <v>1358</v>
      </c>
      <c r="F748" s="208" t="s">
        <v>1359</v>
      </c>
      <c r="G748" s="209" t="s">
        <v>159</v>
      </c>
      <c r="H748" s="210">
        <v>1</v>
      </c>
      <c r="I748" s="211"/>
      <c r="J748" s="212">
        <f>ROUND(I748*H748,2)</f>
        <v>0</v>
      </c>
      <c r="K748" s="208" t="s">
        <v>160</v>
      </c>
      <c r="L748" s="46"/>
      <c r="M748" s="213" t="s">
        <v>19</v>
      </c>
      <c r="N748" s="214" t="s">
        <v>47</v>
      </c>
      <c r="O748" s="86"/>
      <c r="P748" s="215">
        <f>O748*H748</f>
        <v>0</v>
      </c>
      <c r="Q748" s="215">
        <v>0</v>
      </c>
      <c r="R748" s="215">
        <f>Q748*H748</f>
        <v>0</v>
      </c>
      <c r="S748" s="215">
        <v>0</v>
      </c>
      <c r="T748" s="216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17" t="s">
        <v>231</v>
      </c>
      <c r="AT748" s="217" t="s">
        <v>156</v>
      </c>
      <c r="AU748" s="217" t="s">
        <v>86</v>
      </c>
      <c r="AY748" s="19" t="s">
        <v>154</v>
      </c>
      <c r="BE748" s="218">
        <f>IF(N748="základní",J748,0)</f>
        <v>0</v>
      </c>
      <c r="BF748" s="218">
        <f>IF(N748="snížená",J748,0)</f>
        <v>0</v>
      </c>
      <c r="BG748" s="218">
        <f>IF(N748="zákl. přenesená",J748,0)</f>
        <v>0</v>
      </c>
      <c r="BH748" s="218">
        <f>IF(N748="sníž. přenesená",J748,0)</f>
        <v>0</v>
      </c>
      <c r="BI748" s="218">
        <f>IF(N748="nulová",J748,0)</f>
        <v>0</v>
      </c>
      <c r="BJ748" s="19" t="s">
        <v>84</v>
      </c>
      <c r="BK748" s="218">
        <f>ROUND(I748*H748,2)</f>
        <v>0</v>
      </c>
      <c r="BL748" s="19" t="s">
        <v>231</v>
      </c>
      <c r="BM748" s="217" t="s">
        <v>1360</v>
      </c>
    </row>
    <row r="749" s="2" customFormat="1" ht="22.2" customHeight="1">
      <c r="A749" s="40"/>
      <c r="B749" s="41"/>
      <c r="C749" s="256" t="s">
        <v>1361</v>
      </c>
      <c r="D749" s="256" t="s">
        <v>428</v>
      </c>
      <c r="E749" s="257" t="s">
        <v>1362</v>
      </c>
      <c r="F749" s="258" t="s">
        <v>1363</v>
      </c>
      <c r="G749" s="259" t="s">
        <v>159</v>
      </c>
      <c r="H749" s="260">
        <v>1</v>
      </c>
      <c r="I749" s="261"/>
      <c r="J749" s="262">
        <f>ROUND(I749*H749,2)</f>
        <v>0</v>
      </c>
      <c r="K749" s="258" t="s">
        <v>19</v>
      </c>
      <c r="L749" s="263"/>
      <c r="M749" s="264" t="s">
        <v>19</v>
      </c>
      <c r="N749" s="265" t="s">
        <v>47</v>
      </c>
      <c r="O749" s="86"/>
      <c r="P749" s="215">
        <f>O749*H749</f>
        <v>0</v>
      </c>
      <c r="Q749" s="215">
        <v>0.037999999999999999</v>
      </c>
      <c r="R749" s="215">
        <f>Q749*H749</f>
        <v>0.037999999999999999</v>
      </c>
      <c r="S749" s="215">
        <v>0</v>
      </c>
      <c r="T749" s="216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17" t="s">
        <v>330</v>
      </c>
      <c r="AT749" s="217" t="s">
        <v>428</v>
      </c>
      <c r="AU749" s="217" t="s">
        <v>86</v>
      </c>
      <c r="AY749" s="19" t="s">
        <v>154</v>
      </c>
      <c r="BE749" s="218">
        <f>IF(N749="základní",J749,0)</f>
        <v>0</v>
      </c>
      <c r="BF749" s="218">
        <f>IF(N749="snížená",J749,0)</f>
        <v>0</v>
      </c>
      <c r="BG749" s="218">
        <f>IF(N749="zákl. přenesená",J749,0)</f>
        <v>0</v>
      </c>
      <c r="BH749" s="218">
        <f>IF(N749="sníž. přenesená",J749,0)</f>
        <v>0</v>
      </c>
      <c r="BI749" s="218">
        <f>IF(N749="nulová",J749,0)</f>
        <v>0</v>
      </c>
      <c r="BJ749" s="19" t="s">
        <v>84</v>
      </c>
      <c r="BK749" s="218">
        <f>ROUND(I749*H749,2)</f>
        <v>0</v>
      </c>
      <c r="BL749" s="19" t="s">
        <v>231</v>
      </c>
      <c r="BM749" s="217" t="s">
        <v>1364</v>
      </c>
    </row>
    <row r="750" s="2" customFormat="1">
      <c r="A750" s="40"/>
      <c r="B750" s="41"/>
      <c r="C750" s="206" t="s">
        <v>1365</v>
      </c>
      <c r="D750" s="206" t="s">
        <v>156</v>
      </c>
      <c r="E750" s="207" t="s">
        <v>1366</v>
      </c>
      <c r="F750" s="208" t="s">
        <v>1367</v>
      </c>
      <c r="G750" s="209" t="s">
        <v>159</v>
      </c>
      <c r="H750" s="210">
        <v>5</v>
      </c>
      <c r="I750" s="211"/>
      <c r="J750" s="212">
        <f>ROUND(I750*H750,2)</f>
        <v>0</v>
      </c>
      <c r="K750" s="208" t="s">
        <v>160</v>
      </c>
      <c r="L750" s="46"/>
      <c r="M750" s="213" t="s">
        <v>19</v>
      </c>
      <c r="N750" s="214" t="s">
        <v>47</v>
      </c>
      <c r="O750" s="86"/>
      <c r="P750" s="215">
        <f>O750*H750</f>
        <v>0</v>
      </c>
      <c r="Q750" s="215">
        <v>0</v>
      </c>
      <c r="R750" s="215">
        <f>Q750*H750</f>
        <v>0</v>
      </c>
      <c r="S750" s="215">
        <v>0</v>
      </c>
      <c r="T750" s="216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17" t="s">
        <v>231</v>
      </c>
      <c r="AT750" s="217" t="s">
        <v>156</v>
      </c>
      <c r="AU750" s="217" t="s">
        <v>86</v>
      </c>
      <c r="AY750" s="19" t="s">
        <v>154</v>
      </c>
      <c r="BE750" s="218">
        <f>IF(N750="základní",J750,0)</f>
        <v>0</v>
      </c>
      <c r="BF750" s="218">
        <f>IF(N750="snížená",J750,0)</f>
        <v>0</v>
      </c>
      <c r="BG750" s="218">
        <f>IF(N750="zákl. přenesená",J750,0)</f>
        <v>0</v>
      </c>
      <c r="BH750" s="218">
        <f>IF(N750="sníž. přenesená",J750,0)</f>
        <v>0</v>
      </c>
      <c r="BI750" s="218">
        <f>IF(N750="nulová",J750,0)</f>
        <v>0</v>
      </c>
      <c r="BJ750" s="19" t="s">
        <v>84</v>
      </c>
      <c r="BK750" s="218">
        <f>ROUND(I750*H750,2)</f>
        <v>0</v>
      </c>
      <c r="BL750" s="19" t="s">
        <v>231</v>
      </c>
      <c r="BM750" s="217" t="s">
        <v>1368</v>
      </c>
    </row>
    <row r="751" s="2" customFormat="1">
      <c r="A751" s="40"/>
      <c r="B751" s="41"/>
      <c r="C751" s="206" t="s">
        <v>1369</v>
      </c>
      <c r="D751" s="206" t="s">
        <v>156</v>
      </c>
      <c r="E751" s="207" t="s">
        <v>1370</v>
      </c>
      <c r="F751" s="208" t="s">
        <v>1371</v>
      </c>
      <c r="G751" s="209" t="s">
        <v>159</v>
      </c>
      <c r="H751" s="210">
        <v>2</v>
      </c>
      <c r="I751" s="211"/>
      <c r="J751" s="212">
        <f>ROUND(I751*H751,2)</f>
        <v>0</v>
      </c>
      <c r="K751" s="208" t="s">
        <v>160</v>
      </c>
      <c r="L751" s="46"/>
      <c r="M751" s="213" t="s">
        <v>19</v>
      </c>
      <c r="N751" s="214" t="s">
        <v>47</v>
      </c>
      <c r="O751" s="86"/>
      <c r="P751" s="215">
        <f>O751*H751</f>
        <v>0</v>
      </c>
      <c r="Q751" s="215">
        <v>0</v>
      </c>
      <c r="R751" s="215">
        <f>Q751*H751</f>
        <v>0</v>
      </c>
      <c r="S751" s="215">
        <v>0</v>
      </c>
      <c r="T751" s="216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17" t="s">
        <v>231</v>
      </c>
      <c r="AT751" s="217" t="s">
        <v>156</v>
      </c>
      <c r="AU751" s="217" t="s">
        <v>86</v>
      </c>
      <c r="AY751" s="19" t="s">
        <v>154</v>
      </c>
      <c r="BE751" s="218">
        <f>IF(N751="základní",J751,0)</f>
        <v>0</v>
      </c>
      <c r="BF751" s="218">
        <f>IF(N751="snížená",J751,0)</f>
        <v>0</v>
      </c>
      <c r="BG751" s="218">
        <f>IF(N751="zákl. přenesená",J751,0)</f>
        <v>0</v>
      </c>
      <c r="BH751" s="218">
        <f>IF(N751="sníž. přenesená",J751,0)</f>
        <v>0</v>
      </c>
      <c r="BI751" s="218">
        <f>IF(N751="nulová",J751,0)</f>
        <v>0</v>
      </c>
      <c r="BJ751" s="19" t="s">
        <v>84</v>
      </c>
      <c r="BK751" s="218">
        <f>ROUND(I751*H751,2)</f>
        <v>0</v>
      </c>
      <c r="BL751" s="19" t="s">
        <v>231</v>
      </c>
      <c r="BM751" s="217" t="s">
        <v>1372</v>
      </c>
    </row>
    <row r="752" s="2" customFormat="1">
      <c r="A752" s="40"/>
      <c r="B752" s="41"/>
      <c r="C752" s="256" t="s">
        <v>1373</v>
      </c>
      <c r="D752" s="256" t="s">
        <v>428</v>
      </c>
      <c r="E752" s="257" t="s">
        <v>1374</v>
      </c>
      <c r="F752" s="258" t="s">
        <v>1375</v>
      </c>
      <c r="G752" s="259" t="s">
        <v>159</v>
      </c>
      <c r="H752" s="260">
        <v>2</v>
      </c>
      <c r="I752" s="261"/>
      <c r="J752" s="262">
        <f>ROUND(I752*H752,2)</f>
        <v>0</v>
      </c>
      <c r="K752" s="258" t="s">
        <v>19</v>
      </c>
      <c r="L752" s="263"/>
      <c r="M752" s="264" t="s">
        <v>19</v>
      </c>
      <c r="N752" s="265" t="s">
        <v>47</v>
      </c>
      <c r="O752" s="86"/>
      <c r="P752" s="215">
        <f>O752*H752</f>
        <v>0</v>
      </c>
      <c r="Q752" s="215">
        <v>0.042999999999999997</v>
      </c>
      <c r="R752" s="215">
        <f>Q752*H752</f>
        <v>0.085999999999999993</v>
      </c>
      <c r="S752" s="215">
        <v>0</v>
      </c>
      <c r="T752" s="216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17" t="s">
        <v>330</v>
      </c>
      <c r="AT752" s="217" t="s">
        <v>428</v>
      </c>
      <c r="AU752" s="217" t="s">
        <v>86</v>
      </c>
      <c r="AY752" s="19" t="s">
        <v>154</v>
      </c>
      <c r="BE752" s="218">
        <f>IF(N752="základní",J752,0)</f>
        <v>0</v>
      </c>
      <c r="BF752" s="218">
        <f>IF(N752="snížená",J752,0)</f>
        <v>0</v>
      </c>
      <c r="BG752" s="218">
        <f>IF(N752="zákl. přenesená",J752,0)</f>
        <v>0</v>
      </c>
      <c r="BH752" s="218">
        <f>IF(N752="sníž. přenesená",J752,0)</f>
        <v>0</v>
      </c>
      <c r="BI752" s="218">
        <f>IF(N752="nulová",J752,0)</f>
        <v>0</v>
      </c>
      <c r="BJ752" s="19" t="s">
        <v>84</v>
      </c>
      <c r="BK752" s="218">
        <f>ROUND(I752*H752,2)</f>
        <v>0</v>
      </c>
      <c r="BL752" s="19" t="s">
        <v>231</v>
      </c>
      <c r="BM752" s="217" t="s">
        <v>1376</v>
      </c>
    </row>
    <row r="753" s="2" customFormat="1">
      <c r="A753" s="40"/>
      <c r="B753" s="41"/>
      <c r="C753" s="256" t="s">
        <v>1377</v>
      </c>
      <c r="D753" s="256" t="s">
        <v>428</v>
      </c>
      <c r="E753" s="257" t="s">
        <v>1378</v>
      </c>
      <c r="F753" s="258" t="s">
        <v>1379</v>
      </c>
      <c r="G753" s="259" t="s">
        <v>159</v>
      </c>
      <c r="H753" s="260">
        <v>5</v>
      </c>
      <c r="I753" s="261"/>
      <c r="J753" s="262">
        <f>ROUND(I753*H753,2)</f>
        <v>0</v>
      </c>
      <c r="K753" s="258" t="s">
        <v>19</v>
      </c>
      <c r="L753" s="263"/>
      <c r="M753" s="264" t="s">
        <v>19</v>
      </c>
      <c r="N753" s="265" t="s">
        <v>47</v>
      </c>
      <c r="O753" s="86"/>
      <c r="P753" s="215">
        <f>O753*H753</f>
        <v>0</v>
      </c>
      <c r="Q753" s="215">
        <v>0.037999999999999999</v>
      </c>
      <c r="R753" s="215">
        <f>Q753*H753</f>
        <v>0.19</v>
      </c>
      <c r="S753" s="215">
        <v>0</v>
      </c>
      <c r="T753" s="216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17" t="s">
        <v>330</v>
      </c>
      <c r="AT753" s="217" t="s">
        <v>428</v>
      </c>
      <c r="AU753" s="217" t="s">
        <v>86</v>
      </c>
      <c r="AY753" s="19" t="s">
        <v>154</v>
      </c>
      <c r="BE753" s="218">
        <f>IF(N753="základní",J753,0)</f>
        <v>0</v>
      </c>
      <c r="BF753" s="218">
        <f>IF(N753="snížená",J753,0)</f>
        <v>0</v>
      </c>
      <c r="BG753" s="218">
        <f>IF(N753="zákl. přenesená",J753,0)</f>
        <v>0</v>
      </c>
      <c r="BH753" s="218">
        <f>IF(N753="sníž. přenesená",J753,0)</f>
        <v>0</v>
      </c>
      <c r="BI753" s="218">
        <f>IF(N753="nulová",J753,0)</f>
        <v>0</v>
      </c>
      <c r="BJ753" s="19" t="s">
        <v>84</v>
      </c>
      <c r="BK753" s="218">
        <f>ROUND(I753*H753,2)</f>
        <v>0</v>
      </c>
      <c r="BL753" s="19" t="s">
        <v>231</v>
      </c>
      <c r="BM753" s="217" t="s">
        <v>1380</v>
      </c>
    </row>
    <row r="754" s="2" customFormat="1">
      <c r="A754" s="40"/>
      <c r="B754" s="41"/>
      <c r="C754" s="206" t="s">
        <v>1381</v>
      </c>
      <c r="D754" s="206" t="s">
        <v>156</v>
      </c>
      <c r="E754" s="207" t="s">
        <v>1382</v>
      </c>
      <c r="F754" s="208" t="s">
        <v>1383</v>
      </c>
      <c r="G754" s="209" t="s">
        <v>159</v>
      </c>
      <c r="H754" s="210">
        <v>2</v>
      </c>
      <c r="I754" s="211"/>
      <c r="J754" s="212">
        <f>ROUND(I754*H754,2)</f>
        <v>0</v>
      </c>
      <c r="K754" s="208" t="s">
        <v>160</v>
      </c>
      <c r="L754" s="46"/>
      <c r="M754" s="213" t="s">
        <v>19</v>
      </c>
      <c r="N754" s="214" t="s">
        <v>47</v>
      </c>
      <c r="O754" s="86"/>
      <c r="P754" s="215">
        <f>O754*H754</f>
        <v>0</v>
      </c>
      <c r="Q754" s="215">
        <v>0</v>
      </c>
      <c r="R754" s="215">
        <f>Q754*H754</f>
        <v>0</v>
      </c>
      <c r="S754" s="215">
        <v>0</v>
      </c>
      <c r="T754" s="216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17" t="s">
        <v>231</v>
      </c>
      <c r="AT754" s="217" t="s">
        <v>156</v>
      </c>
      <c r="AU754" s="217" t="s">
        <v>86</v>
      </c>
      <c r="AY754" s="19" t="s">
        <v>154</v>
      </c>
      <c r="BE754" s="218">
        <f>IF(N754="základní",J754,0)</f>
        <v>0</v>
      </c>
      <c r="BF754" s="218">
        <f>IF(N754="snížená",J754,0)</f>
        <v>0</v>
      </c>
      <c r="BG754" s="218">
        <f>IF(N754="zákl. přenesená",J754,0)</f>
        <v>0</v>
      </c>
      <c r="BH754" s="218">
        <f>IF(N754="sníž. přenesená",J754,0)</f>
        <v>0</v>
      </c>
      <c r="BI754" s="218">
        <f>IF(N754="nulová",J754,0)</f>
        <v>0</v>
      </c>
      <c r="BJ754" s="19" t="s">
        <v>84</v>
      </c>
      <c r="BK754" s="218">
        <f>ROUND(I754*H754,2)</f>
        <v>0</v>
      </c>
      <c r="BL754" s="19" t="s">
        <v>231</v>
      </c>
      <c r="BM754" s="217" t="s">
        <v>1384</v>
      </c>
    </row>
    <row r="755" s="2" customFormat="1">
      <c r="A755" s="40"/>
      <c r="B755" s="41"/>
      <c r="C755" s="256" t="s">
        <v>1385</v>
      </c>
      <c r="D755" s="256" t="s">
        <v>428</v>
      </c>
      <c r="E755" s="257" t="s">
        <v>1386</v>
      </c>
      <c r="F755" s="258" t="s">
        <v>1387</v>
      </c>
      <c r="G755" s="259" t="s">
        <v>159</v>
      </c>
      <c r="H755" s="260">
        <v>1</v>
      </c>
      <c r="I755" s="261"/>
      <c r="J755" s="262">
        <f>ROUND(I755*H755,2)</f>
        <v>0</v>
      </c>
      <c r="K755" s="258" t="s">
        <v>19</v>
      </c>
      <c r="L755" s="263"/>
      <c r="M755" s="264" t="s">
        <v>19</v>
      </c>
      <c r="N755" s="265" t="s">
        <v>47</v>
      </c>
      <c r="O755" s="86"/>
      <c r="P755" s="215">
        <f>O755*H755</f>
        <v>0</v>
      </c>
      <c r="Q755" s="215">
        <v>0.035999999999999997</v>
      </c>
      <c r="R755" s="215">
        <f>Q755*H755</f>
        <v>0.035999999999999997</v>
      </c>
      <c r="S755" s="215">
        <v>0</v>
      </c>
      <c r="T755" s="216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17" t="s">
        <v>330</v>
      </c>
      <c r="AT755" s="217" t="s">
        <v>428</v>
      </c>
      <c r="AU755" s="217" t="s">
        <v>86</v>
      </c>
      <c r="AY755" s="19" t="s">
        <v>154</v>
      </c>
      <c r="BE755" s="218">
        <f>IF(N755="základní",J755,0)</f>
        <v>0</v>
      </c>
      <c r="BF755" s="218">
        <f>IF(N755="snížená",J755,0)</f>
        <v>0</v>
      </c>
      <c r="BG755" s="218">
        <f>IF(N755="zákl. přenesená",J755,0)</f>
        <v>0</v>
      </c>
      <c r="BH755" s="218">
        <f>IF(N755="sníž. přenesená",J755,0)</f>
        <v>0</v>
      </c>
      <c r="BI755" s="218">
        <f>IF(N755="nulová",J755,0)</f>
        <v>0</v>
      </c>
      <c r="BJ755" s="19" t="s">
        <v>84</v>
      </c>
      <c r="BK755" s="218">
        <f>ROUND(I755*H755,2)</f>
        <v>0</v>
      </c>
      <c r="BL755" s="19" t="s">
        <v>231</v>
      </c>
      <c r="BM755" s="217" t="s">
        <v>1388</v>
      </c>
    </row>
    <row r="756" s="2" customFormat="1">
      <c r="A756" s="40"/>
      <c r="B756" s="41"/>
      <c r="C756" s="256" t="s">
        <v>1389</v>
      </c>
      <c r="D756" s="256" t="s">
        <v>428</v>
      </c>
      <c r="E756" s="257" t="s">
        <v>1390</v>
      </c>
      <c r="F756" s="258" t="s">
        <v>1391</v>
      </c>
      <c r="G756" s="259" t="s">
        <v>159</v>
      </c>
      <c r="H756" s="260">
        <v>1</v>
      </c>
      <c r="I756" s="261"/>
      <c r="J756" s="262">
        <f>ROUND(I756*H756,2)</f>
        <v>0</v>
      </c>
      <c r="K756" s="258" t="s">
        <v>19</v>
      </c>
      <c r="L756" s="263"/>
      <c r="M756" s="264" t="s">
        <v>19</v>
      </c>
      <c r="N756" s="265" t="s">
        <v>47</v>
      </c>
      <c r="O756" s="86"/>
      <c r="P756" s="215">
        <f>O756*H756</f>
        <v>0</v>
      </c>
      <c r="Q756" s="215">
        <v>0.035999999999999997</v>
      </c>
      <c r="R756" s="215">
        <f>Q756*H756</f>
        <v>0.035999999999999997</v>
      </c>
      <c r="S756" s="215">
        <v>0</v>
      </c>
      <c r="T756" s="216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17" t="s">
        <v>330</v>
      </c>
      <c r="AT756" s="217" t="s">
        <v>428</v>
      </c>
      <c r="AU756" s="217" t="s">
        <v>86</v>
      </c>
      <c r="AY756" s="19" t="s">
        <v>154</v>
      </c>
      <c r="BE756" s="218">
        <f>IF(N756="základní",J756,0)</f>
        <v>0</v>
      </c>
      <c r="BF756" s="218">
        <f>IF(N756="snížená",J756,0)</f>
        <v>0</v>
      </c>
      <c r="BG756" s="218">
        <f>IF(N756="zákl. přenesená",J756,0)</f>
        <v>0</v>
      </c>
      <c r="BH756" s="218">
        <f>IF(N756="sníž. přenesená",J756,0)</f>
        <v>0</v>
      </c>
      <c r="BI756" s="218">
        <f>IF(N756="nulová",J756,0)</f>
        <v>0</v>
      </c>
      <c r="BJ756" s="19" t="s">
        <v>84</v>
      </c>
      <c r="BK756" s="218">
        <f>ROUND(I756*H756,2)</f>
        <v>0</v>
      </c>
      <c r="BL756" s="19" t="s">
        <v>231</v>
      </c>
      <c r="BM756" s="217" t="s">
        <v>1392</v>
      </c>
    </row>
    <row r="757" s="2" customFormat="1">
      <c r="A757" s="40"/>
      <c r="B757" s="41"/>
      <c r="C757" s="206" t="s">
        <v>1393</v>
      </c>
      <c r="D757" s="206" t="s">
        <v>156</v>
      </c>
      <c r="E757" s="207" t="s">
        <v>1394</v>
      </c>
      <c r="F757" s="208" t="s">
        <v>1395</v>
      </c>
      <c r="G757" s="209" t="s">
        <v>159</v>
      </c>
      <c r="H757" s="210">
        <v>1</v>
      </c>
      <c r="I757" s="211"/>
      <c r="J757" s="212">
        <f>ROUND(I757*H757,2)</f>
        <v>0</v>
      </c>
      <c r="K757" s="208" t="s">
        <v>160</v>
      </c>
      <c r="L757" s="46"/>
      <c r="M757" s="213" t="s">
        <v>19</v>
      </c>
      <c r="N757" s="214" t="s">
        <v>47</v>
      </c>
      <c r="O757" s="86"/>
      <c r="P757" s="215">
        <f>O757*H757</f>
        <v>0</v>
      </c>
      <c r="Q757" s="215">
        <v>0.00085999999999999998</v>
      </c>
      <c r="R757" s="215">
        <f>Q757*H757</f>
        <v>0.00085999999999999998</v>
      </c>
      <c r="S757" s="215">
        <v>0</v>
      </c>
      <c r="T757" s="216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17" t="s">
        <v>231</v>
      </c>
      <c r="AT757" s="217" t="s">
        <v>156</v>
      </c>
      <c r="AU757" s="217" t="s">
        <v>86</v>
      </c>
      <c r="AY757" s="19" t="s">
        <v>154</v>
      </c>
      <c r="BE757" s="218">
        <f>IF(N757="základní",J757,0)</f>
        <v>0</v>
      </c>
      <c r="BF757" s="218">
        <f>IF(N757="snížená",J757,0)</f>
        <v>0</v>
      </c>
      <c r="BG757" s="218">
        <f>IF(N757="zákl. přenesená",J757,0)</f>
        <v>0</v>
      </c>
      <c r="BH757" s="218">
        <f>IF(N757="sníž. přenesená",J757,0)</f>
        <v>0</v>
      </c>
      <c r="BI757" s="218">
        <f>IF(N757="nulová",J757,0)</f>
        <v>0</v>
      </c>
      <c r="BJ757" s="19" t="s">
        <v>84</v>
      </c>
      <c r="BK757" s="218">
        <f>ROUND(I757*H757,2)</f>
        <v>0</v>
      </c>
      <c r="BL757" s="19" t="s">
        <v>231</v>
      </c>
      <c r="BM757" s="217" t="s">
        <v>1396</v>
      </c>
    </row>
    <row r="758" s="2" customFormat="1" ht="14.4" customHeight="1">
      <c r="A758" s="40"/>
      <c r="B758" s="41"/>
      <c r="C758" s="256" t="s">
        <v>1397</v>
      </c>
      <c r="D758" s="256" t="s">
        <v>428</v>
      </c>
      <c r="E758" s="257" t="s">
        <v>1398</v>
      </c>
      <c r="F758" s="258" t="s">
        <v>1399</v>
      </c>
      <c r="G758" s="259" t="s">
        <v>169</v>
      </c>
      <c r="H758" s="260">
        <v>6</v>
      </c>
      <c r="I758" s="261"/>
      <c r="J758" s="262">
        <f>ROUND(I758*H758,2)</f>
        <v>0</v>
      </c>
      <c r="K758" s="258" t="s">
        <v>19</v>
      </c>
      <c r="L758" s="263"/>
      <c r="M758" s="264" t="s">
        <v>19</v>
      </c>
      <c r="N758" s="265" t="s">
        <v>47</v>
      </c>
      <c r="O758" s="86"/>
      <c r="P758" s="215">
        <f>O758*H758</f>
        <v>0</v>
      </c>
      <c r="Q758" s="215">
        <v>0.040210000000000003</v>
      </c>
      <c r="R758" s="215">
        <f>Q758*H758</f>
        <v>0.24126000000000003</v>
      </c>
      <c r="S758" s="215">
        <v>0</v>
      </c>
      <c r="T758" s="216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17" t="s">
        <v>330</v>
      </c>
      <c r="AT758" s="217" t="s">
        <v>428</v>
      </c>
      <c r="AU758" s="217" t="s">
        <v>86</v>
      </c>
      <c r="AY758" s="19" t="s">
        <v>154</v>
      </c>
      <c r="BE758" s="218">
        <f>IF(N758="základní",J758,0)</f>
        <v>0</v>
      </c>
      <c r="BF758" s="218">
        <f>IF(N758="snížená",J758,0)</f>
        <v>0</v>
      </c>
      <c r="BG758" s="218">
        <f>IF(N758="zákl. přenesená",J758,0)</f>
        <v>0</v>
      </c>
      <c r="BH758" s="218">
        <f>IF(N758="sníž. přenesená",J758,0)</f>
        <v>0</v>
      </c>
      <c r="BI758" s="218">
        <f>IF(N758="nulová",J758,0)</f>
        <v>0</v>
      </c>
      <c r="BJ758" s="19" t="s">
        <v>84</v>
      </c>
      <c r="BK758" s="218">
        <f>ROUND(I758*H758,2)</f>
        <v>0</v>
      </c>
      <c r="BL758" s="19" t="s">
        <v>231</v>
      </c>
      <c r="BM758" s="217" t="s">
        <v>1400</v>
      </c>
    </row>
    <row r="759" s="13" customFormat="1">
      <c r="A759" s="13"/>
      <c r="B759" s="219"/>
      <c r="C759" s="220"/>
      <c r="D759" s="221" t="s">
        <v>175</v>
      </c>
      <c r="E759" s="222" t="s">
        <v>19</v>
      </c>
      <c r="F759" s="223" t="s">
        <v>1401</v>
      </c>
      <c r="G759" s="220"/>
      <c r="H759" s="224">
        <v>6</v>
      </c>
      <c r="I759" s="225"/>
      <c r="J759" s="220"/>
      <c r="K759" s="220"/>
      <c r="L759" s="226"/>
      <c r="M759" s="227"/>
      <c r="N759" s="228"/>
      <c r="O759" s="228"/>
      <c r="P759" s="228"/>
      <c r="Q759" s="228"/>
      <c r="R759" s="228"/>
      <c r="S759" s="228"/>
      <c r="T759" s="22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0" t="s">
        <v>175</v>
      </c>
      <c r="AU759" s="230" t="s">
        <v>86</v>
      </c>
      <c r="AV759" s="13" t="s">
        <v>86</v>
      </c>
      <c r="AW759" s="13" t="s">
        <v>35</v>
      </c>
      <c r="AX759" s="13" t="s">
        <v>84</v>
      </c>
      <c r="AY759" s="230" t="s">
        <v>154</v>
      </c>
    </row>
    <row r="760" s="2" customFormat="1" ht="14.4" customHeight="1">
      <c r="A760" s="40"/>
      <c r="B760" s="41"/>
      <c r="C760" s="206" t="s">
        <v>1402</v>
      </c>
      <c r="D760" s="206" t="s">
        <v>156</v>
      </c>
      <c r="E760" s="207" t="s">
        <v>1403</v>
      </c>
      <c r="F760" s="208" t="s">
        <v>1404</v>
      </c>
      <c r="G760" s="209" t="s">
        <v>159</v>
      </c>
      <c r="H760" s="210">
        <v>11</v>
      </c>
      <c r="I760" s="211"/>
      <c r="J760" s="212">
        <f>ROUND(I760*H760,2)</f>
        <v>0</v>
      </c>
      <c r="K760" s="208" t="s">
        <v>160</v>
      </c>
      <c r="L760" s="46"/>
      <c r="M760" s="213" t="s">
        <v>19</v>
      </c>
      <c r="N760" s="214" t="s">
        <v>47</v>
      </c>
      <c r="O760" s="86"/>
      <c r="P760" s="215">
        <f>O760*H760</f>
        <v>0</v>
      </c>
      <c r="Q760" s="215">
        <v>0</v>
      </c>
      <c r="R760" s="215">
        <f>Q760*H760</f>
        <v>0</v>
      </c>
      <c r="S760" s="215">
        <v>0</v>
      </c>
      <c r="T760" s="216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17" t="s">
        <v>231</v>
      </c>
      <c r="AT760" s="217" t="s">
        <v>156</v>
      </c>
      <c r="AU760" s="217" t="s">
        <v>86</v>
      </c>
      <c r="AY760" s="19" t="s">
        <v>154</v>
      </c>
      <c r="BE760" s="218">
        <f>IF(N760="základní",J760,0)</f>
        <v>0</v>
      </c>
      <c r="BF760" s="218">
        <f>IF(N760="snížená",J760,0)</f>
        <v>0</v>
      </c>
      <c r="BG760" s="218">
        <f>IF(N760="zákl. přenesená",J760,0)</f>
        <v>0</v>
      </c>
      <c r="BH760" s="218">
        <f>IF(N760="sníž. přenesená",J760,0)</f>
        <v>0</v>
      </c>
      <c r="BI760" s="218">
        <f>IF(N760="nulová",J760,0)</f>
        <v>0</v>
      </c>
      <c r="BJ760" s="19" t="s">
        <v>84</v>
      </c>
      <c r="BK760" s="218">
        <f>ROUND(I760*H760,2)</f>
        <v>0</v>
      </c>
      <c r="BL760" s="19" t="s">
        <v>231</v>
      </c>
      <c r="BM760" s="217" t="s">
        <v>1405</v>
      </c>
    </row>
    <row r="761" s="13" customFormat="1">
      <c r="A761" s="13"/>
      <c r="B761" s="219"/>
      <c r="C761" s="220"/>
      <c r="D761" s="221" t="s">
        <v>175</v>
      </c>
      <c r="E761" s="222" t="s">
        <v>19</v>
      </c>
      <c r="F761" s="223" t="s">
        <v>1406</v>
      </c>
      <c r="G761" s="220"/>
      <c r="H761" s="224">
        <v>11</v>
      </c>
      <c r="I761" s="225"/>
      <c r="J761" s="220"/>
      <c r="K761" s="220"/>
      <c r="L761" s="226"/>
      <c r="M761" s="227"/>
      <c r="N761" s="228"/>
      <c r="O761" s="228"/>
      <c r="P761" s="228"/>
      <c r="Q761" s="228"/>
      <c r="R761" s="228"/>
      <c r="S761" s="228"/>
      <c r="T761" s="229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0" t="s">
        <v>175</v>
      </c>
      <c r="AU761" s="230" t="s">
        <v>86</v>
      </c>
      <c r="AV761" s="13" t="s">
        <v>86</v>
      </c>
      <c r="AW761" s="13" t="s">
        <v>35</v>
      </c>
      <c r="AX761" s="13" t="s">
        <v>84</v>
      </c>
      <c r="AY761" s="230" t="s">
        <v>154</v>
      </c>
    </row>
    <row r="762" s="2" customFormat="1" ht="14.4" customHeight="1">
      <c r="A762" s="40"/>
      <c r="B762" s="41"/>
      <c r="C762" s="256" t="s">
        <v>1407</v>
      </c>
      <c r="D762" s="256" t="s">
        <v>428</v>
      </c>
      <c r="E762" s="257" t="s">
        <v>1408</v>
      </c>
      <c r="F762" s="258" t="s">
        <v>1409</v>
      </c>
      <c r="G762" s="259" t="s">
        <v>159</v>
      </c>
      <c r="H762" s="260">
        <v>11</v>
      </c>
      <c r="I762" s="261"/>
      <c r="J762" s="262">
        <f>ROUND(I762*H762,2)</f>
        <v>0</v>
      </c>
      <c r="K762" s="258" t="s">
        <v>160</v>
      </c>
      <c r="L762" s="263"/>
      <c r="M762" s="264" t="s">
        <v>19</v>
      </c>
      <c r="N762" s="265" t="s">
        <v>47</v>
      </c>
      <c r="O762" s="86"/>
      <c r="P762" s="215">
        <f>O762*H762</f>
        <v>0</v>
      </c>
      <c r="Q762" s="215">
        <v>0.0011999999999999999</v>
      </c>
      <c r="R762" s="215">
        <f>Q762*H762</f>
        <v>0.013199999999999998</v>
      </c>
      <c r="S762" s="215">
        <v>0</v>
      </c>
      <c r="T762" s="216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17" t="s">
        <v>330</v>
      </c>
      <c r="AT762" s="217" t="s">
        <v>428</v>
      </c>
      <c r="AU762" s="217" t="s">
        <v>86</v>
      </c>
      <c r="AY762" s="19" t="s">
        <v>154</v>
      </c>
      <c r="BE762" s="218">
        <f>IF(N762="základní",J762,0)</f>
        <v>0</v>
      </c>
      <c r="BF762" s="218">
        <f>IF(N762="snížená",J762,0)</f>
        <v>0</v>
      </c>
      <c r="BG762" s="218">
        <f>IF(N762="zákl. přenesená",J762,0)</f>
        <v>0</v>
      </c>
      <c r="BH762" s="218">
        <f>IF(N762="sníž. přenesená",J762,0)</f>
        <v>0</v>
      </c>
      <c r="BI762" s="218">
        <f>IF(N762="nulová",J762,0)</f>
        <v>0</v>
      </c>
      <c r="BJ762" s="19" t="s">
        <v>84</v>
      </c>
      <c r="BK762" s="218">
        <f>ROUND(I762*H762,2)</f>
        <v>0</v>
      </c>
      <c r="BL762" s="19" t="s">
        <v>231</v>
      </c>
      <c r="BM762" s="217" t="s">
        <v>1410</v>
      </c>
    </row>
    <row r="763" s="2" customFormat="1">
      <c r="A763" s="40"/>
      <c r="B763" s="41"/>
      <c r="C763" s="206" t="s">
        <v>1411</v>
      </c>
      <c r="D763" s="206" t="s">
        <v>156</v>
      </c>
      <c r="E763" s="207" t="s">
        <v>1412</v>
      </c>
      <c r="F763" s="208" t="s">
        <v>1413</v>
      </c>
      <c r="G763" s="209" t="s">
        <v>159</v>
      </c>
      <c r="H763" s="210">
        <v>4</v>
      </c>
      <c r="I763" s="211"/>
      <c r="J763" s="212">
        <f>ROUND(I763*H763,2)</f>
        <v>0</v>
      </c>
      <c r="K763" s="208" t="s">
        <v>160</v>
      </c>
      <c r="L763" s="46"/>
      <c r="M763" s="213" t="s">
        <v>19</v>
      </c>
      <c r="N763" s="214" t="s">
        <v>47</v>
      </c>
      <c r="O763" s="86"/>
      <c r="P763" s="215">
        <f>O763*H763</f>
        <v>0</v>
      </c>
      <c r="Q763" s="215">
        <v>0</v>
      </c>
      <c r="R763" s="215">
        <f>Q763*H763</f>
        <v>0</v>
      </c>
      <c r="S763" s="215">
        <v>0</v>
      </c>
      <c r="T763" s="216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17" t="s">
        <v>231</v>
      </c>
      <c r="AT763" s="217" t="s">
        <v>156</v>
      </c>
      <c r="AU763" s="217" t="s">
        <v>86</v>
      </c>
      <c r="AY763" s="19" t="s">
        <v>154</v>
      </c>
      <c r="BE763" s="218">
        <f>IF(N763="základní",J763,0)</f>
        <v>0</v>
      </c>
      <c r="BF763" s="218">
        <f>IF(N763="snížená",J763,0)</f>
        <v>0</v>
      </c>
      <c r="BG763" s="218">
        <f>IF(N763="zákl. přenesená",J763,0)</f>
        <v>0</v>
      </c>
      <c r="BH763" s="218">
        <f>IF(N763="sníž. přenesená",J763,0)</f>
        <v>0</v>
      </c>
      <c r="BI763" s="218">
        <f>IF(N763="nulová",J763,0)</f>
        <v>0</v>
      </c>
      <c r="BJ763" s="19" t="s">
        <v>84</v>
      </c>
      <c r="BK763" s="218">
        <f>ROUND(I763*H763,2)</f>
        <v>0</v>
      </c>
      <c r="BL763" s="19" t="s">
        <v>231</v>
      </c>
      <c r="BM763" s="217" t="s">
        <v>1414</v>
      </c>
    </row>
    <row r="764" s="2" customFormat="1">
      <c r="A764" s="40"/>
      <c r="B764" s="41"/>
      <c r="C764" s="206" t="s">
        <v>1415</v>
      </c>
      <c r="D764" s="206" t="s">
        <v>156</v>
      </c>
      <c r="E764" s="207" t="s">
        <v>1416</v>
      </c>
      <c r="F764" s="208" t="s">
        <v>1417</v>
      </c>
      <c r="G764" s="209" t="s">
        <v>159</v>
      </c>
      <c r="H764" s="210">
        <v>3</v>
      </c>
      <c r="I764" s="211"/>
      <c r="J764" s="212">
        <f>ROUND(I764*H764,2)</f>
        <v>0</v>
      </c>
      <c r="K764" s="208" t="s">
        <v>160</v>
      </c>
      <c r="L764" s="46"/>
      <c r="M764" s="213" t="s">
        <v>19</v>
      </c>
      <c r="N764" s="214" t="s">
        <v>47</v>
      </c>
      <c r="O764" s="86"/>
      <c r="P764" s="215">
        <f>O764*H764</f>
        <v>0</v>
      </c>
      <c r="Q764" s="215">
        <v>0</v>
      </c>
      <c r="R764" s="215">
        <f>Q764*H764</f>
        <v>0</v>
      </c>
      <c r="S764" s="215">
        <v>0</v>
      </c>
      <c r="T764" s="216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17" t="s">
        <v>231</v>
      </c>
      <c r="AT764" s="217" t="s">
        <v>156</v>
      </c>
      <c r="AU764" s="217" t="s">
        <v>86</v>
      </c>
      <c r="AY764" s="19" t="s">
        <v>154</v>
      </c>
      <c r="BE764" s="218">
        <f>IF(N764="základní",J764,0)</f>
        <v>0</v>
      </c>
      <c r="BF764" s="218">
        <f>IF(N764="snížená",J764,0)</f>
        <v>0</v>
      </c>
      <c r="BG764" s="218">
        <f>IF(N764="zákl. přenesená",J764,0)</f>
        <v>0</v>
      </c>
      <c r="BH764" s="218">
        <f>IF(N764="sníž. přenesená",J764,0)</f>
        <v>0</v>
      </c>
      <c r="BI764" s="218">
        <f>IF(N764="nulová",J764,0)</f>
        <v>0</v>
      </c>
      <c r="BJ764" s="19" t="s">
        <v>84</v>
      </c>
      <c r="BK764" s="218">
        <f>ROUND(I764*H764,2)</f>
        <v>0</v>
      </c>
      <c r="BL764" s="19" t="s">
        <v>231</v>
      </c>
      <c r="BM764" s="217" t="s">
        <v>1418</v>
      </c>
    </row>
    <row r="765" s="2" customFormat="1">
      <c r="A765" s="40"/>
      <c r="B765" s="41"/>
      <c r="C765" s="206" t="s">
        <v>1419</v>
      </c>
      <c r="D765" s="206" t="s">
        <v>156</v>
      </c>
      <c r="E765" s="207" t="s">
        <v>1420</v>
      </c>
      <c r="F765" s="208" t="s">
        <v>1421</v>
      </c>
      <c r="G765" s="209" t="s">
        <v>159</v>
      </c>
      <c r="H765" s="210">
        <v>2</v>
      </c>
      <c r="I765" s="211"/>
      <c r="J765" s="212">
        <f>ROUND(I765*H765,2)</f>
        <v>0</v>
      </c>
      <c r="K765" s="208" t="s">
        <v>160</v>
      </c>
      <c r="L765" s="46"/>
      <c r="M765" s="213" t="s">
        <v>19</v>
      </c>
      <c r="N765" s="214" t="s">
        <v>47</v>
      </c>
      <c r="O765" s="86"/>
      <c r="P765" s="215">
        <f>O765*H765</f>
        <v>0</v>
      </c>
      <c r="Q765" s="215">
        <v>0</v>
      </c>
      <c r="R765" s="215">
        <f>Q765*H765</f>
        <v>0</v>
      </c>
      <c r="S765" s="215">
        <v>0</v>
      </c>
      <c r="T765" s="216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17" t="s">
        <v>231</v>
      </c>
      <c r="AT765" s="217" t="s">
        <v>156</v>
      </c>
      <c r="AU765" s="217" t="s">
        <v>86</v>
      </c>
      <c r="AY765" s="19" t="s">
        <v>154</v>
      </c>
      <c r="BE765" s="218">
        <f>IF(N765="základní",J765,0)</f>
        <v>0</v>
      </c>
      <c r="BF765" s="218">
        <f>IF(N765="snížená",J765,0)</f>
        <v>0</v>
      </c>
      <c r="BG765" s="218">
        <f>IF(N765="zákl. přenesená",J765,0)</f>
        <v>0</v>
      </c>
      <c r="BH765" s="218">
        <f>IF(N765="sníž. přenesená",J765,0)</f>
        <v>0</v>
      </c>
      <c r="BI765" s="218">
        <f>IF(N765="nulová",J765,0)</f>
        <v>0</v>
      </c>
      <c r="BJ765" s="19" t="s">
        <v>84</v>
      </c>
      <c r="BK765" s="218">
        <f>ROUND(I765*H765,2)</f>
        <v>0</v>
      </c>
      <c r="BL765" s="19" t="s">
        <v>231</v>
      </c>
      <c r="BM765" s="217" t="s">
        <v>1422</v>
      </c>
    </row>
    <row r="766" s="13" customFormat="1">
      <c r="A766" s="13"/>
      <c r="B766" s="219"/>
      <c r="C766" s="220"/>
      <c r="D766" s="221" t="s">
        <v>175</v>
      </c>
      <c r="E766" s="222" t="s">
        <v>19</v>
      </c>
      <c r="F766" s="223" t="s">
        <v>1423</v>
      </c>
      <c r="G766" s="220"/>
      <c r="H766" s="224">
        <v>2</v>
      </c>
      <c r="I766" s="225"/>
      <c r="J766" s="220"/>
      <c r="K766" s="220"/>
      <c r="L766" s="226"/>
      <c r="M766" s="227"/>
      <c r="N766" s="228"/>
      <c r="O766" s="228"/>
      <c r="P766" s="228"/>
      <c r="Q766" s="228"/>
      <c r="R766" s="228"/>
      <c r="S766" s="228"/>
      <c r="T766" s="229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0" t="s">
        <v>175</v>
      </c>
      <c r="AU766" s="230" t="s">
        <v>86</v>
      </c>
      <c r="AV766" s="13" t="s">
        <v>86</v>
      </c>
      <c r="AW766" s="13" t="s">
        <v>35</v>
      </c>
      <c r="AX766" s="13" t="s">
        <v>84</v>
      </c>
      <c r="AY766" s="230" t="s">
        <v>154</v>
      </c>
    </row>
    <row r="767" s="2" customFormat="1" ht="14.4" customHeight="1">
      <c r="A767" s="40"/>
      <c r="B767" s="41"/>
      <c r="C767" s="256" t="s">
        <v>1424</v>
      </c>
      <c r="D767" s="256" t="s">
        <v>428</v>
      </c>
      <c r="E767" s="257" t="s">
        <v>1425</v>
      </c>
      <c r="F767" s="258" t="s">
        <v>1426</v>
      </c>
      <c r="G767" s="259" t="s">
        <v>292</v>
      </c>
      <c r="H767" s="260">
        <v>26.774999999999999</v>
      </c>
      <c r="I767" s="261"/>
      <c r="J767" s="262">
        <f>ROUND(I767*H767,2)</f>
        <v>0</v>
      </c>
      <c r="K767" s="258" t="s">
        <v>19</v>
      </c>
      <c r="L767" s="263"/>
      <c r="M767" s="264" t="s">
        <v>19</v>
      </c>
      <c r="N767" s="265" t="s">
        <v>47</v>
      </c>
      <c r="O767" s="86"/>
      <c r="P767" s="215">
        <f>O767*H767</f>
        <v>0</v>
      </c>
      <c r="Q767" s="215">
        <v>0.0018</v>
      </c>
      <c r="R767" s="215">
        <f>Q767*H767</f>
        <v>0.048194999999999995</v>
      </c>
      <c r="S767" s="215">
        <v>0</v>
      </c>
      <c r="T767" s="216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17" t="s">
        <v>330</v>
      </c>
      <c r="AT767" s="217" t="s">
        <v>428</v>
      </c>
      <c r="AU767" s="217" t="s">
        <v>86</v>
      </c>
      <c r="AY767" s="19" t="s">
        <v>154</v>
      </c>
      <c r="BE767" s="218">
        <f>IF(N767="základní",J767,0)</f>
        <v>0</v>
      </c>
      <c r="BF767" s="218">
        <f>IF(N767="snížená",J767,0)</f>
        <v>0</v>
      </c>
      <c r="BG767" s="218">
        <f>IF(N767="zákl. přenesená",J767,0)</f>
        <v>0</v>
      </c>
      <c r="BH767" s="218">
        <f>IF(N767="sníž. přenesená",J767,0)</f>
        <v>0</v>
      </c>
      <c r="BI767" s="218">
        <f>IF(N767="nulová",J767,0)</f>
        <v>0</v>
      </c>
      <c r="BJ767" s="19" t="s">
        <v>84</v>
      </c>
      <c r="BK767" s="218">
        <f>ROUND(I767*H767,2)</f>
        <v>0</v>
      </c>
      <c r="BL767" s="19" t="s">
        <v>231</v>
      </c>
      <c r="BM767" s="217" t="s">
        <v>1427</v>
      </c>
    </row>
    <row r="768" s="13" customFormat="1">
      <c r="A768" s="13"/>
      <c r="B768" s="219"/>
      <c r="C768" s="220"/>
      <c r="D768" s="221" t="s">
        <v>175</v>
      </c>
      <c r="E768" s="222" t="s">
        <v>19</v>
      </c>
      <c r="F768" s="223" t="s">
        <v>1428</v>
      </c>
      <c r="G768" s="220"/>
      <c r="H768" s="224">
        <v>25.5</v>
      </c>
      <c r="I768" s="225"/>
      <c r="J768" s="220"/>
      <c r="K768" s="220"/>
      <c r="L768" s="226"/>
      <c r="M768" s="227"/>
      <c r="N768" s="228"/>
      <c r="O768" s="228"/>
      <c r="P768" s="228"/>
      <c r="Q768" s="228"/>
      <c r="R768" s="228"/>
      <c r="S768" s="228"/>
      <c r="T768" s="229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0" t="s">
        <v>175</v>
      </c>
      <c r="AU768" s="230" t="s">
        <v>86</v>
      </c>
      <c r="AV768" s="13" t="s">
        <v>86</v>
      </c>
      <c r="AW768" s="13" t="s">
        <v>35</v>
      </c>
      <c r="AX768" s="13" t="s">
        <v>84</v>
      </c>
      <c r="AY768" s="230" t="s">
        <v>154</v>
      </c>
    </row>
    <row r="769" s="13" customFormat="1">
      <c r="A769" s="13"/>
      <c r="B769" s="219"/>
      <c r="C769" s="220"/>
      <c r="D769" s="221" t="s">
        <v>175</v>
      </c>
      <c r="E769" s="220"/>
      <c r="F769" s="223" t="s">
        <v>1429</v>
      </c>
      <c r="G769" s="220"/>
      <c r="H769" s="224">
        <v>26.774999999999999</v>
      </c>
      <c r="I769" s="225"/>
      <c r="J769" s="220"/>
      <c r="K769" s="220"/>
      <c r="L769" s="226"/>
      <c r="M769" s="227"/>
      <c r="N769" s="228"/>
      <c r="O769" s="228"/>
      <c r="P769" s="228"/>
      <c r="Q769" s="228"/>
      <c r="R769" s="228"/>
      <c r="S769" s="228"/>
      <c r="T769" s="22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0" t="s">
        <v>175</v>
      </c>
      <c r="AU769" s="230" t="s">
        <v>86</v>
      </c>
      <c r="AV769" s="13" t="s">
        <v>86</v>
      </c>
      <c r="AW769" s="13" t="s">
        <v>4</v>
      </c>
      <c r="AX769" s="13" t="s">
        <v>84</v>
      </c>
      <c r="AY769" s="230" t="s">
        <v>154</v>
      </c>
    </row>
    <row r="770" s="2" customFormat="1" ht="14.4" customHeight="1">
      <c r="A770" s="40"/>
      <c r="B770" s="41"/>
      <c r="C770" s="256" t="s">
        <v>1430</v>
      </c>
      <c r="D770" s="256" t="s">
        <v>428</v>
      </c>
      <c r="E770" s="257" t="s">
        <v>1431</v>
      </c>
      <c r="F770" s="258" t="s">
        <v>1432</v>
      </c>
      <c r="G770" s="259" t="s">
        <v>1433</v>
      </c>
      <c r="H770" s="260">
        <v>9</v>
      </c>
      <c r="I770" s="261"/>
      <c r="J770" s="262">
        <f>ROUND(I770*H770,2)</f>
        <v>0</v>
      </c>
      <c r="K770" s="258" t="s">
        <v>160</v>
      </c>
      <c r="L770" s="263"/>
      <c r="M770" s="264" t="s">
        <v>19</v>
      </c>
      <c r="N770" s="265" t="s">
        <v>47</v>
      </c>
      <c r="O770" s="86"/>
      <c r="P770" s="215">
        <f>O770*H770</f>
        <v>0</v>
      </c>
      <c r="Q770" s="215">
        <v>0.00020000000000000001</v>
      </c>
      <c r="R770" s="215">
        <f>Q770*H770</f>
        <v>0.0018000000000000002</v>
      </c>
      <c r="S770" s="215">
        <v>0</v>
      </c>
      <c r="T770" s="216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17" t="s">
        <v>330</v>
      </c>
      <c r="AT770" s="217" t="s">
        <v>428</v>
      </c>
      <c r="AU770" s="217" t="s">
        <v>86</v>
      </c>
      <c r="AY770" s="19" t="s">
        <v>154</v>
      </c>
      <c r="BE770" s="218">
        <f>IF(N770="základní",J770,0)</f>
        <v>0</v>
      </c>
      <c r="BF770" s="218">
        <f>IF(N770="snížená",J770,0)</f>
        <v>0</v>
      </c>
      <c r="BG770" s="218">
        <f>IF(N770="zákl. přenesená",J770,0)</f>
        <v>0</v>
      </c>
      <c r="BH770" s="218">
        <f>IF(N770="sníž. přenesená",J770,0)</f>
        <v>0</v>
      </c>
      <c r="BI770" s="218">
        <f>IF(N770="nulová",J770,0)</f>
        <v>0</v>
      </c>
      <c r="BJ770" s="19" t="s">
        <v>84</v>
      </c>
      <c r="BK770" s="218">
        <f>ROUND(I770*H770,2)</f>
        <v>0</v>
      </c>
      <c r="BL770" s="19" t="s">
        <v>231</v>
      </c>
      <c r="BM770" s="217" t="s">
        <v>1434</v>
      </c>
    </row>
    <row r="771" s="2" customFormat="1">
      <c r="A771" s="40"/>
      <c r="B771" s="41"/>
      <c r="C771" s="206" t="s">
        <v>1435</v>
      </c>
      <c r="D771" s="206" t="s">
        <v>156</v>
      </c>
      <c r="E771" s="207" t="s">
        <v>1436</v>
      </c>
      <c r="F771" s="208" t="s">
        <v>1437</v>
      </c>
      <c r="G771" s="209" t="s">
        <v>990</v>
      </c>
      <c r="H771" s="277"/>
      <c r="I771" s="211"/>
      <c r="J771" s="212">
        <f>ROUND(I771*H771,2)</f>
        <v>0</v>
      </c>
      <c r="K771" s="208" t="s">
        <v>160</v>
      </c>
      <c r="L771" s="46"/>
      <c r="M771" s="213" t="s">
        <v>19</v>
      </c>
      <c r="N771" s="214" t="s">
        <v>47</v>
      </c>
      <c r="O771" s="86"/>
      <c r="P771" s="215">
        <f>O771*H771</f>
        <v>0</v>
      </c>
      <c r="Q771" s="215">
        <v>0</v>
      </c>
      <c r="R771" s="215">
        <f>Q771*H771</f>
        <v>0</v>
      </c>
      <c r="S771" s="215">
        <v>0</v>
      </c>
      <c r="T771" s="216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17" t="s">
        <v>231</v>
      </c>
      <c r="AT771" s="217" t="s">
        <v>156</v>
      </c>
      <c r="AU771" s="217" t="s">
        <v>86</v>
      </c>
      <c r="AY771" s="19" t="s">
        <v>154</v>
      </c>
      <c r="BE771" s="218">
        <f>IF(N771="základní",J771,0)</f>
        <v>0</v>
      </c>
      <c r="BF771" s="218">
        <f>IF(N771="snížená",J771,0)</f>
        <v>0</v>
      </c>
      <c r="BG771" s="218">
        <f>IF(N771="zákl. přenesená",J771,0)</f>
        <v>0</v>
      </c>
      <c r="BH771" s="218">
        <f>IF(N771="sníž. přenesená",J771,0)</f>
        <v>0</v>
      </c>
      <c r="BI771" s="218">
        <f>IF(N771="nulová",J771,0)</f>
        <v>0</v>
      </c>
      <c r="BJ771" s="19" t="s">
        <v>84</v>
      </c>
      <c r="BK771" s="218">
        <f>ROUND(I771*H771,2)</f>
        <v>0</v>
      </c>
      <c r="BL771" s="19" t="s">
        <v>231</v>
      </c>
      <c r="BM771" s="217" t="s">
        <v>1438</v>
      </c>
    </row>
    <row r="772" s="12" customFormat="1" ht="22.8" customHeight="1">
      <c r="A772" s="12"/>
      <c r="B772" s="190"/>
      <c r="C772" s="191"/>
      <c r="D772" s="192" t="s">
        <v>75</v>
      </c>
      <c r="E772" s="204" t="s">
        <v>1439</v>
      </c>
      <c r="F772" s="204" t="s">
        <v>1440</v>
      </c>
      <c r="G772" s="191"/>
      <c r="H772" s="191"/>
      <c r="I772" s="194"/>
      <c r="J772" s="205">
        <f>BK772</f>
        <v>0</v>
      </c>
      <c r="K772" s="191"/>
      <c r="L772" s="196"/>
      <c r="M772" s="197"/>
      <c r="N772" s="198"/>
      <c r="O772" s="198"/>
      <c r="P772" s="199">
        <f>SUM(P773:P810)</f>
        <v>0</v>
      </c>
      <c r="Q772" s="198"/>
      <c r="R772" s="199">
        <f>SUM(R773:R810)</f>
        <v>0.14169530000000002</v>
      </c>
      <c r="S772" s="198"/>
      <c r="T772" s="200">
        <f>SUM(T773:T810)</f>
        <v>0</v>
      </c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R772" s="201" t="s">
        <v>86</v>
      </c>
      <c r="AT772" s="202" t="s">
        <v>75</v>
      </c>
      <c r="AU772" s="202" t="s">
        <v>84</v>
      </c>
      <c r="AY772" s="201" t="s">
        <v>154</v>
      </c>
      <c r="BK772" s="203">
        <f>SUM(BK773:BK810)</f>
        <v>0</v>
      </c>
    </row>
    <row r="773" s="2" customFormat="1" ht="19.8" customHeight="1">
      <c r="A773" s="40"/>
      <c r="B773" s="41"/>
      <c r="C773" s="206" t="s">
        <v>1441</v>
      </c>
      <c r="D773" s="206" t="s">
        <v>156</v>
      </c>
      <c r="E773" s="207" t="s">
        <v>1442</v>
      </c>
      <c r="F773" s="208" t="s">
        <v>1443</v>
      </c>
      <c r="G773" s="209" t="s">
        <v>292</v>
      </c>
      <c r="H773" s="210">
        <v>8.9749999999999996</v>
      </c>
      <c r="I773" s="211"/>
      <c r="J773" s="212">
        <f>ROUND(I773*H773,2)</f>
        <v>0</v>
      </c>
      <c r="K773" s="208" t="s">
        <v>160</v>
      </c>
      <c r="L773" s="46"/>
      <c r="M773" s="213" t="s">
        <v>19</v>
      </c>
      <c r="N773" s="214" t="s">
        <v>47</v>
      </c>
      <c r="O773" s="86"/>
      <c r="P773" s="215">
        <f>O773*H773</f>
        <v>0</v>
      </c>
      <c r="Q773" s="215">
        <v>6.0000000000000002E-05</v>
      </c>
      <c r="R773" s="215">
        <f>Q773*H773</f>
        <v>0.00053850000000000002</v>
      </c>
      <c r="S773" s="215">
        <v>0</v>
      </c>
      <c r="T773" s="216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17" t="s">
        <v>231</v>
      </c>
      <c r="AT773" s="217" t="s">
        <v>156</v>
      </c>
      <c r="AU773" s="217" t="s">
        <v>86</v>
      </c>
      <c r="AY773" s="19" t="s">
        <v>154</v>
      </c>
      <c r="BE773" s="218">
        <f>IF(N773="základní",J773,0)</f>
        <v>0</v>
      </c>
      <c r="BF773" s="218">
        <f>IF(N773="snížená",J773,0)</f>
        <v>0</v>
      </c>
      <c r="BG773" s="218">
        <f>IF(N773="zákl. přenesená",J773,0)</f>
        <v>0</v>
      </c>
      <c r="BH773" s="218">
        <f>IF(N773="sníž. přenesená",J773,0)</f>
        <v>0</v>
      </c>
      <c r="BI773" s="218">
        <f>IF(N773="nulová",J773,0)</f>
        <v>0</v>
      </c>
      <c r="BJ773" s="19" t="s">
        <v>84</v>
      </c>
      <c r="BK773" s="218">
        <f>ROUND(I773*H773,2)</f>
        <v>0</v>
      </c>
      <c r="BL773" s="19" t="s">
        <v>231</v>
      </c>
      <c r="BM773" s="217" t="s">
        <v>1444</v>
      </c>
    </row>
    <row r="774" s="13" customFormat="1">
      <c r="A774" s="13"/>
      <c r="B774" s="219"/>
      <c r="C774" s="220"/>
      <c r="D774" s="221" t="s">
        <v>175</v>
      </c>
      <c r="E774" s="222" t="s">
        <v>19</v>
      </c>
      <c r="F774" s="223" t="s">
        <v>1445</v>
      </c>
      <c r="G774" s="220"/>
      <c r="H774" s="224">
        <v>8.9749999999999996</v>
      </c>
      <c r="I774" s="225"/>
      <c r="J774" s="220"/>
      <c r="K774" s="220"/>
      <c r="L774" s="226"/>
      <c r="M774" s="227"/>
      <c r="N774" s="228"/>
      <c r="O774" s="228"/>
      <c r="P774" s="228"/>
      <c r="Q774" s="228"/>
      <c r="R774" s="228"/>
      <c r="S774" s="228"/>
      <c r="T774" s="229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0" t="s">
        <v>175</v>
      </c>
      <c r="AU774" s="230" t="s">
        <v>86</v>
      </c>
      <c r="AV774" s="13" t="s">
        <v>86</v>
      </c>
      <c r="AW774" s="13" t="s">
        <v>35</v>
      </c>
      <c r="AX774" s="13" t="s">
        <v>84</v>
      </c>
      <c r="AY774" s="230" t="s">
        <v>154</v>
      </c>
    </row>
    <row r="775" s="2" customFormat="1" ht="14.4" customHeight="1">
      <c r="A775" s="40"/>
      <c r="B775" s="41"/>
      <c r="C775" s="256" t="s">
        <v>1446</v>
      </c>
      <c r="D775" s="256" t="s">
        <v>428</v>
      </c>
      <c r="E775" s="257" t="s">
        <v>1447</v>
      </c>
      <c r="F775" s="258" t="s">
        <v>1448</v>
      </c>
      <c r="G775" s="259" t="s">
        <v>665</v>
      </c>
      <c r="H775" s="260">
        <v>58.880000000000003</v>
      </c>
      <c r="I775" s="261"/>
      <c r="J775" s="262">
        <f>ROUND(I775*H775,2)</f>
        <v>0</v>
      </c>
      <c r="K775" s="258" t="s">
        <v>19</v>
      </c>
      <c r="L775" s="263"/>
      <c r="M775" s="264" t="s">
        <v>19</v>
      </c>
      <c r="N775" s="265" t="s">
        <v>47</v>
      </c>
      <c r="O775" s="86"/>
      <c r="P775" s="215">
        <f>O775*H775</f>
        <v>0</v>
      </c>
      <c r="Q775" s="215">
        <v>0</v>
      </c>
      <c r="R775" s="215">
        <f>Q775*H775</f>
        <v>0</v>
      </c>
      <c r="S775" s="215">
        <v>0</v>
      </c>
      <c r="T775" s="216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17" t="s">
        <v>330</v>
      </c>
      <c r="AT775" s="217" t="s">
        <v>428</v>
      </c>
      <c r="AU775" s="217" t="s">
        <v>86</v>
      </c>
      <c r="AY775" s="19" t="s">
        <v>154</v>
      </c>
      <c r="BE775" s="218">
        <f>IF(N775="základní",J775,0)</f>
        <v>0</v>
      </c>
      <c r="BF775" s="218">
        <f>IF(N775="snížená",J775,0)</f>
        <v>0</v>
      </c>
      <c r="BG775" s="218">
        <f>IF(N775="zákl. přenesená",J775,0)</f>
        <v>0</v>
      </c>
      <c r="BH775" s="218">
        <f>IF(N775="sníž. přenesená",J775,0)</f>
        <v>0</v>
      </c>
      <c r="BI775" s="218">
        <f>IF(N775="nulová",J775,0)</f>
        <v>0</v>
      </c>
      <c r="BJ775" s="19" t="s">
        <v>84</v>
      </c>
      <c r="BK775" s="218">
        <f>ROUND(I775*H775,2)</f>
        <v>0</v>
      </c>
      <c r="BL775" s="19" t="s">
        <v>231</v>
      </c>
      <c r="BM775" s="217" t="s">
        <v>1449</v>
      </c>
    </row>
    <row r="776" s="13" customFormat="1">
      <c r="A776" s="13"/>
      <c r="B776" s="219"/>
      <c r="C776" s="220"/>
      <c r="D776" s="221" t="s">
        <v>175</v>
      </c>
      <c r="E776" s="220"/>
      <c r="F776" s="223" t="s">
        <v>1450</v>
      </c>
      <c r="G776" s="220"/>
      <c r="H776" s="224">
        <v>58.880000000000003</v>
      </c>
      <c r="I776" s="225"/>
      <c r="J776" s="220"/>
      <c r="K776" s="220"/>
      <c r="L776" s="226"/>
      <c r="M776" s="227"/>
      <c r="N776" s="228"/>
      <c r="O776" s="228"/>
      <c r="P776" s="228"/>
      <c r="Q776" s="228"/>
      <c r="R776" s="228"/>
      <c r="S776" s="228"/>
      <c r="T776" s="22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0" t="s">
        <v>175</v>
      </c>
      <c r="AU776" s="230" t="s">
        <v>86</v>
      </c>
      <c r="AV776" s="13" t="s">
        <v>86</v>
      </c>
      <c r="AW776" s="13" t="s">
        <v>4</v>
      </c>
      <c r="AX776" s="13" t="s">
        <v>84</v>
      </c>
      <c r="AY776" s="230" t="s">
        <v>154</v>
      </c>
    </row>
    <row r="777" s="2" customFormat="1" ht="14.4" customHeight="1">
      <c r="A777" s="40"/>
      <c r="B777" s="41"/>
      <c r="C777" s="256" t="s">
        <v>1451</v>
      </c>
      <c r="D777" s="256" t="s">
        <v>428</v>
      </c>
      <c r="E777" s="257" t="s">
        <v>1452</v>
      </c>
      <c r="F777" s="258" t="s">
        <v>1453</v>
      </c>
      <c r="G777" s="259" t="s">
        <v>665</v>
      </c>
      <c r="H777" s="260">
        <v>31.050000000000001</v>
      </c>
      <c r="I777" s="261"/>
      <c r="J777" s="262">
        <f>ROUND(I777*H777,2)</f>
        <v>0</v>
      </c>
      <c r="K777" s="258" t="s">
        <v>19</v>
      </c>
      <c r="L777" s="263"/>
      <c r="M777" s="264" t="s">
        <v>19</v>
      </c>
      <c r="N777" s="265" t="s">
        <v>47</v>
      </c>
      <c r="O777" s="86"/>
      <c r="P777" s="215">
        <f>O777*H777</f>
        <v>0</v>
      </c>
      <c r="Q777" s="215">
        <v>0</v>
      </c>
      <c r="R777" s="215">
        <f>Q777*H777</f>
        <v>0</v>
      </c>
      <c r="S777" s="215">
        <v>0</v>
      </c>
      <c r="T777" s="216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17" t="s">
        <v>330</v>
      </c>
      <c r="AT777" s="217" t="s">
        <v>428</v>
      </c>
      <c r="AU777" s="217" t="s">
        <v>86</v>
      </c>
      <c r="AY777" s="19" t="s">
        <v>154</v>
      </c>
      <c r="BE777" s="218">
        <f>IF(N777="základní",J777,0)</f>
        <v>0</v>
      </c>
      <c r="BF777" s="218">
        <f>IF(N777="snížená",J777,0)</f>
        <v>0</v>
      </c>
      <c r="BG777" s="218">
        <f>IF(N777="zákl. přenesená",J777,0)</f>
        <v>0</v>
      </c>
      <c r="BH777" s="218">
        <f>IF(N777="sníž. přenesená",J777,0)</f>
        <v>0</v>
      </c>
      <c r="BI777" s="218">
        <f>IF(N777="nulová",J777,0)</f>
        <v>0</v>
      </c>
      <c r="BJ777" s="19" t="s">
        <v>84</v>
      </c>
      <c r="BK777" s="218">
        <f>ROUND(I777*H777,2)</f>
        <v>0</v>
      </c>
      <c r="BL777" s="19" t="s">
        <v>231</v>
      </c>
      <c r="BM777" s="217" t="s">
        <v>1454</v>
      </c>
    </row>
    <row r="778" s="13" customFormat="1">
      <c r="A778" s="13"/>
      <c r="B778" s="219"/>
      <c r="C778" s="220"/>
      <c r="D778" s="221" t="s">
        <v>175</v>
      </c>
      <c r="E778" s="220"/>
      <c r="F778" s="223" t="s">
        <v>1455</v>
      </c>
      <c r="G778" s="220"/>
      <c r="H778" s="224">
        <v>31.050000000000001</v>
      </c>
      <c r="I778" s="225"/>
      <c r="J778" s="220"/>
      <c r="K778" s="220"/>
      <c r="L778" s="226"/>
      <c r="M778" s="227"/>
      <c r="N778" s="228"/>
      <c r="O778" s="228"/>
      <c r="P778" s="228"/>
      <c r="Q778" s="228"/>
      <c r="R778" s="228"/>
      <c r="S778" s="228"/>
      <c r="T778" s="22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0" t="s">
        <v>175</v>
      </c>
      <c r="AU778" s="230" t="s">
        <v>86</v>
      </c>
      <c r="AV778" s="13" t="s">
        <v>86</v>
      </c>
      <c r="AW778" s="13" t="s">
        <v>4</v>
      </c>
      <c r="AX778" s="13" t="s">
        <v>84</v>
      </c>
      <c r="AY778" s="230" t="s">
        <v>154</v>
      </c>
    </row>
    <row r="779" s="2" customFormat="1" ht="19.8" customHeight="1">
      <c r="A779" s="40"/>
      <c r="B779" s="41"/>
      <c r="C779" s="206" t="s">
        <v>1456</v>
      </c>
      <c r="D779" s="206" t="s">
        <v>156</v>
      </c>
      <c r="E779" s="207" t="s">
        <v>1457</v>
      </c>
      <c r="F779" s="208" t="s">
        <v>1458</v>
      </c>
      <c r="G779" s="209" t="s">
        <v>292</v>
      </c>
      <c r="H779" s="210">
        <v>10.1</v>
      </c>
      <c r="I779" s="211"/>
      <c r="J779" s="212">
        <f>ROUND(I779*H779,2)</f>
        <v>0</v>
      </c>
      <c r="K779" s="208" t="s">
        <v>160</v>
      </c>
      <c r="L779" s="46"/>
      <c r="M779" s="213" t="s">
        <v>19</v>
      </c>
      <c r="N779" s="214" t="s">
        <v>47</v>
      </c>
      <c r="O779" s="86"/>
      <c r="P779" s="215">
        <f>O779*H779</f>
        <v>0</v>
      </c>
      <c r="Q779" s="215">
        <v>0</v>
      </c>
      <c r="R779" s="215">
        <f>Q779*H779</f>
        <v>0</v>
      </c>
      <c r="S779" s="215">
        <v>0</v>
      </c>
      <c r="T779" s="216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17" t="s">
        <v>231</v>
      </c>
      <c r="AT779" s="217" t="s">
        <v>156</v>
      </c>
      <c r="AU779" s="217" t="s">
        <v>86</v>
      </c>
      <c r="AY779" s="19" t="s">
        <v>154</v>
      </c>
      <c r="BE779" s="218">
        <f>IF(N779="základní",J779,0)</f>
        <v>0</v>
      </c>
      <c r="BF779" s="218">
        <f>IF(N779="snížená",J779,0)</f>
        <v>0</v>
      </c>
      <c r="BG779" s="218">
        <f>IF(N779="zákl. přenesená",J779,0)</f>
        <v>0</v>
      </c>
      <c r="BH779" s="218">
        <f>IF(N779="sníž. přenesená",J779,0)</f>
        <v>0</v>
      </c>
      <c r="BI779" s="218">
        <f>IF(N779="nulová",J779,0)</f>
        <v>0</v>
      </c>
      <c r="BJ779" s="19" t="s">
        <v>84</v>
      </c>
      <c r="BK779" s="218">
        <f>ROUND(I779*H779,2)</f>
        <v>0</v>
      </c>
      <c r="BL779" s="19" t="s">
        <v>231</v>
      </c>
      <c r="BM779" s="217" t="s">
        <v>1459</v>
      </c>
    </row>
    <row r="780" s="13" customFormat="1">
      <c r="A780" s="13"/>
      <c r="B780" s="219"/>
      <c r="C780" s="220"/>
      <c r="D780" s="221" t="s">
        <v>175</v>
      </c>
      <c r="E780" s="222" t="s">
        <v>19</v>
      </c>
      <c r="F780" s="223" t="s">
        <v>1460</v>
      </c>
      <c r="G780" s="220"/>
      <c r="H780" s="224">
        <v>10.1</v>
      </c>
      <c r="I780" s="225"/>
      <c r="J780" s="220"/>
      <c r="K780" s="220"/>
      <c r="L780" s="226"/>
      <c r="M780" s="227"/>
      <c r="N780" s="228"/>
      <c r="O780" s="228"/>
      <c r="P780" s="228"/>
      <c r="Q780" s="228"/>
      <c r="R780" s="228"/>
      <c r="S780" s="228"/>
      <c r="T780" s="229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0" t="s">
        <v>175</v>
      </c>
      <c r="AU780" s="230" t="s">
        <v>86</v>
      </c>
      <c r="AV780" s="13" t="s">
        <v>86</v>
      </c>
      <c r="AW780" s="13" t="s">
        <v>35</v>
      </c>
      <c r="AX780" s="13" t="s">
        <v>84</v>
      </c>
      <c r="AY780" s="230" t="s">
        <v>154</v>
      </c>
    </row>
    <row r="781" s="2" customFormat="1" ht="14.4" customHeight="1">
      <c r="A781" s="40"/>
      <c r="B781" s="41"/>
      <c r="C781" s="256" t="s">
        <v>1461</v>
      </c>
      <c r="D781" s="256" t="s">
        <v>428</v>
      </c>
      <c r="E781" s="257" t="s">
        <v>1462</v>
      </c>
      <c r="F781" s="258" t="s">
        <v>1463</v>
      </c>
      <c r="G781" s="259" t="s">
        <v>665</v>
      </c>
      <c r="H781" s="260">
        <v>32.200000000000003</v>
      </c>
      <c r="I781" s="261"/>
      <c r="J781" s="262">
        <f>ROUND(I781*H781,2)</f>
        <v>0</v>
      </c>
      <c r="K781" s="258" t="s">
        <v>19</v>
      </c>
      <c r="L781" s="263"/>
      <c r="M781" s="264" t="s">
        <v>19</v>
      </c>
      <c r="N781" s="265" t="s">
        <v>47</v>
      </c>
      <c r="O781" s="86"/>
      <c r="P781" s="215">
        <f>O781*H781</f>
        <v>0</v>
      </c>
      <c r="Q781" s="215">
        <v>0</v>
      </c>
      <c r="R781" s="215">
        <f>Q781*H781</f>
        <v>0</v>
      </c>
      <c r="S781" s="215">
        <v>0</v>
      </c>
      <c r="T781" s="216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17" t="s">
        <v>330</v>
      </c>
      <c r="AT781" s="217" t="s">
        <v>428</v>
      </c>
      <c r="AU781" s="217" t="s">
        <v>86</v>
      </c>
      <c r="AY781" s="19" t="s">
        <v>154</v>
      </c>
      <c r="BE781" s="218">
        <f>IF(N781="základní",J781,0)</f>
        <v>0</v>
      </c>
      <c r="BF781" s="218">
        <f>IF(N781="snížená",J781,0)</f>
        <v>0</v>
      </c>
      <c r="BG781" s="218">
        <f>IF(N781="zákl. přenesená",J781,0)</f>
        <v>0</v>
      </c>
      <c r="BH781" s="218">
        <f>IF(N781="sníž. přenesená",J781,0)</f>
        <v>0</v>
      </c>
      <c r="BI781" s="218">
        <f>IF(N781="nulová",J781,0)</f>
        <v>0</v>
      </c>
      <c r="BJ781" s="19" t="s">
        <v>84</v>
      </c>
      <c r="BK781" s="218">
        <f>ROUND(I781*H781,2)</f>
        <v>0</v>
      </c>
      <c r="BL781" s="19" t="s">
        <v>231</v>
      </c>
      <c r="BM781" s="217" t="s">
        <v>1464</v>
      </c>
    </row>
    <row r="782" s="13" customFormat="1">
      <c r="A782" s="13"/>
      <c r="B782" s="219"/>
      <c r="C782" s="220"/>
      <c r="D782" s="221" t="s">
        <v>175</v>
      </c>
      <c r="E782" s="220"/>
      <c r="F782" s="223" t="s">
        <v>1465</v>
      </c>
      <c r="G782" s="220"/>
      <c r="H782" s="224">
        <v>32.200000000000003</v>
      </c>
      <c r="I782" s="225"/>
      <c r="J782" s="220"/>
      <c r="K782" s="220"/>
      <c r="L782" s="226"/>
      <c r="M782" s="227"/>
      <c r="N782" s="228"/>
      <c r="O782" s="228"/>
      <c r="P782" s="228"/>
      <c r="Q782" s="228"/>
      <c r="R782" s="228"/>
      <c r="S782" s="228"/>
      <c r="T782" s="22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0" t="s">
        <v>175</v>
      </c>
      <c r="AU782" s="230" t="s">
        <v>86</v>
      </c>
      <c r="AV782" s="13" t="s">
        <v>86</v>
      </c>
      <c r="AW782" s="13" t="s">
        <v>4</v>
      </c>
      <c r="AX782" s="13" t="s">
        <v>84</v>
      </c>
      <c r="AY782" s="230" t="s">
        <v>154</v>
      </c>
    </row>
    <row r="783" s="2" customFormat="1" ht="14.4" customHeight="1">
      <c r="A783" s="40"/>
      <c r="B783" s="41"/>
      <c r="C783" s="256" t="s">
        <v>1466</v>
      </c>
      <c r="D783" s="256" t="s">
        <v>428</v>
      </c>
      <c r="E783" s="257" t="s">
        <v>1467</v>
      </c>
      <c r="F783" s="258" t="s">
        <v>1468</v>
      </c>
      <c r="G783" s="259" t="s">
        <v>665</v>
      </c>
      <c r="H783" s="260">
        <v>16.445</v>
      </c>
      <c r="I783" s="261"/>
      <c r="J783" s="262">
        <f>ROUND(I783*H783,2)</f>
        <v>0</v>
      </c>
      <c r="K783" s="258" t="s">
        <v>19</v>
      </c>
      <c r="L783" s="263"/>
      <c r="M783" s="264" t="s">
        <v>19</v>
      </c>
      <c r="N783" s="265" t="s">
        <v>47</v>
      </c>
      <c r="O783" s="86"/>
      <c r="P783" s="215">
        <f>O783*H783</f>
        <v>0</v>
      </c>
      <c r="Q783" s="215">
        <v>0</v>
      </c>
      <c r="R783" s="215">
        <f>Q783*H783</f>
        <v>0</v>
      </c>
      <c r="S783" s="215">
        <v>0</v>
      </c>
      <c r="T783" s="216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17" t="s">
        <v>330</v>
      </c>
      <c r="AT783" s="217" t="s">
        <v>428</v>
      </c>
      <c r="AU783" s="217" t="s">
        <v>86</v>
      </c>
      <c r="AY783" s="19" t="s">
        <v>154</v>
      </c>
      <c r="BE783" s="218">
        <f>IF(N783="základní",J783,0)</f>
        <v>0</v>
      </c>
      <c r="BF783" s="218">
        <f>IF(N783="snížená",J783,0)</f>
        <v>0</v>
      </c>
      <c r="BG783" s="218">
        <f>IF(N783="zákl. přenesená",J783,0)</f>
        <v>0</v>
      </c>
      <c r="BH783" s="218">
        <f>IF(N783="sníž. přenesená",J783,0)</f>
        <v>0</v>
      </c>
      <c r="BI783" s="218">
        <f>IF(N783="nulová",J783,0)</f>
        <v>0</v>
      </c>
      <c r="BJ783" s="19" t="s">
        <v>84</v>
      </c>
      <c r="BK783" s="218">
        <f>ROUND(I783*H783,2)</f>
        <v>0</v>
      </c>
      <c r="BL783" s="19" t="s">
        <v>231</v>
      </c>
      <c r="BM783" s="217" t="s">
        <v>1469</v>
      </c>
    </row>
    <row r="784" s="13" customFormat="1">
      <c r="A784" s="13"/>
      <c r="B784" s="219"/>
      <c r="C784" s="220"/>
      <c r="D784" s="221" t="s">
        <v>175</v>
      </c>
      <c r="E784" s="220"/>
      <c r="F784" s="223" t="s">
        <v>1470</v>
      </c>
      <c r="G784" s="220"/>
      <c r="H784" s="224">
        <v>16.445</v>
      </c>
      <c r="I784" s="225"/>
      <c r="J784" s="220"/>
      <c r="K784" s="220"/>
      <c r="L784" s="226"/>
      <c r="M784" s="227"/>
      <c r="N784" s="228"/>
      <c r="O784" s="228"/>
      <c r="P784" s="228"/>
      <c r="Q784" s="228"/>
      <c r="R784" s="228"/>
      <c r="S784" s="228"/>
      <c r="T784" s="22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0" t="s">
        <v>175</v>
      </c>
      <c r="AU784" s="230" t="s">
        <v>86</v>
      </c>
      <c r="AV784" s="13" t="s">
        <v>86</v>
      </c>
      <c r="AW784" s="13" t="s">
        <v>4</v>
      </c>
      <c r="AX784" s="13" t="s">
        <v>84</v>
      </c>
      <c r="AY784" s="230" t="s">
        <v>154</v>
      </c>
    </row>
    <row r="785" s="2" customFormat="1" ht="14.4" customHeight="1">
      <c r="A785" s="40"/>
      <c r="B785" s="41"/>
      <c r="C785" s="256" t="s">
        <v>1471</v>
      </c>
      <c r="D785" s="256" t="s">
        <v>428</v>
      </c>
      <c r="E785" s="257" t="s">
        <v>1472</v>
      </c>
      <c r="F785" s="258" t="s">
        <v>1473</v>
      </c>
      <c r="G785" s="259" t="s">
        <v>665</v>
      </c>
      <c r="H785" s="260">
        <v>39.560000000000002</v>
      </c>
      <c r="I785" s="261"/>
      <c r="J785" s="262">
        <f>ROUND(I785*H785,2)</f>
        <v>0</v>
      </c>
      <c r="K785" s="258" t="s">
        <v>19</v>
      </c>
      <c r="L785" s="263"/>
      <c r="M785" s="264" t="s">
        <v>19</v>
      </c>
      <c r="N785" s="265" t="s">
        <v>47</v>
      </c>
      <c r="O785" s="86"/>
      <c r="P785" s="215">
        <f>O785*H785</f>
        <v>0</v>
      </c>
      <c r="Q785" s="215">
        <v>0</v>
      </c>
      <c r="R785" s="215">
        <f>Q785*H785</f>
        <v>0</v>
      </c>
      <c r="S785" s="215">
        <v>0</v>
      </c>
      <c r="T785" s="216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17" t="s">
        <v>330</v>
      </c>
      <c r="AT785" s="217" t="s">
        <v>428</v>
      </c>
      <c r="AU785" s="217" t="s">
        <v>86</v>
      </c>
      <c r="AY785" s="19" t="s">
        <v>154</v>
      </c>
      <c r="BE785" s="218">
        <f>IF(N785="základní",J785,0)</f>
        <v>0</v>
      </c>
      <c r="BF785" s="218">
        <f>IF(N785="snížená",J785,0)</f>
        <v>0</v>
      </c>
      <c r="BG785" s="218">
        <f>IF(N785="zákl. přenesená",J785,0)</f>
        <v>0</v>
      </c>
      <c r="BH785" s="218">
        <f>IF(N785="sníž. přenesená",J785,0)</f>
        <v>0</v>
      </c>
      <c r="BI785" s="218">
        <f>IF(N785="nulová",J785,0)</f>
        <v>0</v>
      </c>
      <c r="BJ785" s="19" t="s">
        <v>84</v>
      </c>
      <c r="BK785" s="218">
        <f>ROUND(I785*H785,2)</f>
        <v>0</v>
      </c>
      <c r="BL785" s="19" t="s">
        <v>231</v>
      </c>
      <c r="BM785" s="217" t="s">
        <v>1474</v>
      </c>
    </row>
    <row r="786" s="13" customFormat="1">
      <c r="A786" s="13"/>
      <c r="B786" s="219"/>
      <c r="C786" s="220"/>
      <c r="D786" s="221" t="s">
        <v>175</v>
      </c>
      <c r="E786" s="220"/>
      <c r="F786" s="223" t="s">
        <v>1475</v>
      </c>
      <c r="G786" s="220"/>
      <c r="H786" s="224">
        <v>39.560000000000002</v>
      </c>
      <c r="I786" s="225"/>
      <c r="J786" s="220"/>
      <c r="K786" s="220"/>
      <c r="L786" s="226"/>
      <c r="M786" s="227"/>
      <c r="N786" s="228"/>
      <c r="O786" s="228"/>
      <c r="P786" s="228"/>
      <c r="Q786" s="228"/>
      <c r="R786" s="228"/>
      <c r="S786" s="228"/>
      <c r="T786" s="229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0" t="s">
        <v>175</v>
      </c>
      <c r="AU786" s="230" t="s">
        <v>86</v>
      </c>
      <c r="AV786" s="13" t="s">
        <v>86</v>
      </c>
      <c r="AW786" s="13" t="s">
        <v>4</v>
      </c>
      <c r="AX786" s="13" t="s">
        <v>84</v>
      </c>
      <c r="AY786" s="230" t="s">
        <v>154</v>
      </c>
    </row>
    <row r="787" s="2" customFormat="1" ht="14.4" customHeight="1">
      <c r="A787" s="40"/>
      <c r="B787" s="41"/>
      <c r="C787" s="206" t="s">
        <v>1476</v>
      </c>
      <c r="D787" s="206" t="s">
        <v>156</v>
      </c>
      <c r="E787" s="207" t="s">
        <v>1477</v>
      </c>
      <c r="F787" s="208" t="s">
        <v>1478</v>
      </c>
      <c r="G787" s="209" t="s">
        <v>169</v>
      </c>
      <c r="H787" s="210">
        <v>5.2000000000000002</v>
      </c>
      <c r="I787" s="211"/>
      <c r="J787" s="212">
        <f>ROUND(I787*H787,2)</f>
        <v>0</v>
      </c>
      <c r="K787" s="208" t="s">
        <v>160</v>
      </c>
      <c r="L787" s="46"/>
      <c r="M787" s="213" t="s">
        <v>19</v>
      </c>
      <c r="N787" s="214" t="s">
        <v>47</v>
      </c>
      <c r="O787" s="86"/>
      <c r="P787" s="215">
        <f>O787*H787</f>
        <v>0</v>
      </c>
      <c r="Q787" s="215">
        <v>0</v>
      </c>
      <c r="R787" s="215">
        <f>Q787*H787</f>
        <v>0</v>
      </c>
      <c r="S787" s="215">
        <v>0</v>
      </c>
      <c r="T787" s="216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17" t="s">
        <v>231</v>
      </c>
      <c r="AT787" s="217" t="s">
        <v>156</v>
      </c>
      <c r="AU787" s="217" t="s">
        <v>86</v>
      </c>
      <c r="AY787" s="19" t="s">
        <v>154</v>
      </c>
      <c r="BE787" s="218">
        <f>IF(N787="základní",J787,0)</f>
        <v>0</v>
      </c>
      <c r="BF787" s="218">
        <f>IF(N787="snížená",J787,0)</f>
        <v>0</v>
      </c>
      <c r="BG787" s="218">
        <f>IF(N787="zákl. přenesená",J787,0)</f>
        <v>0</v>
      </c>
      <c r="BH787" s="218">
        <f>IF(N787="sníž. přenesená",J787,0)</f>
        <v>0</v>
      </c>
      <c r="BI787" s="218">
        <f>IF(N787="nulová",J787,0)</f>
        <v>0</v>
      </c>
      <c r="BJ787" s="19" t="s">
        <v>84</v>
      </c>
      <c r="BK787" s="218">
        <f>ROUND(I787*H787,2)</f>
        <v>0</v>
      </c>
      <c r="BL787" s="19" t="s">
        <v>231</v>
      </c>
      <c r="BM787" s="217" t="s">
        <v>1479</v>
      </c>
    </row>
    <row r="788" s="13" customFormat="1">
      <c r="A788" s="13"/>
      <c r="B788" s="219"/>
      <c r="C788" s="220"/>
      <c r="D788" s="221" t="s">
        <v>175</v>
      </c>
      <c r="E788" s="222" t="s">
        <v>19</v>
      </c>
      <c r="F788" s="223" t="s">
        <v>1480</v>
      </c>
      <c r="G788" s="220"/>
      <c r="H788" s="224">
        <v>5.2000000000000002</v>
      </c>
      <c r="I788" s="225"/>
      <c r="J788" s="220"/>
      <c r="K788" s="220"/>
      <c r="L788" s="226"/>
      <c r="M788" s="227"/>
      <c r="N788" s="228"/>
      <c r="O788" s="228"/>
      <c r="P788" s="228"/>
      <c r="Q788" s="228"/>
      <c r="R788" s="228"/>
      <c r="S788" s="228"/>
      <c r="T788" s="229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0" t="s">
        <v>175</v>
      </c>
      <c r="AU788" s="230" t="s">
        <v>86</v>
      </c>
      <c r="AV788" s="13" t="s">
        <v>86</v>
      </c>
      <c r="AW788" s="13" t="s">
        <v>35</v>
      </c>
      <c r="AX788" s="13" t="s">
        <v>84</v>
      </c>
      <c r="AY788" s="230" t="s">
        <v>154</v>
      </c>
    </row>
    <row r="789" s="2" customFormat="1" ht="14.4" customHeight="1">
      <c r="A789" s="40"/>
      <c r="B789" s="41"/>
      <c r="C789" s="256" t="s">
        <v>1481</v>
      </c>
      <c r="D789" s="256" t="s">
        <v>428</v>
      </c>
      <c r="E789" s="257" t="s">
        <v>1482</v>
      </c>
      <c r="F789" s="258" t="s">
        <v>1483</v>
      </c>
      <c r="G789" s="259" t="s">
        <v>169</v>
      </c>
      <c r="H789" s="260">
        <v>5.2000000000000002</v>
      </c>
      <c r="I789" s="261"/>
      <c r="J789" s="262">
        <f>ROUND(I789*H789,2)</f>
        <v>0</v>
      </c>
      <c r="K789" s="258" t="s">
        <v>19</v>
      </c>
      <c r="L789" s="263"/>
      <c r="M789" s="264" t="s">
        <v>19</v>
      </c>
      <c r="N789" s="265" t="s">
        <v>47</v>
      </c>
      <c r="O789" s="86"/>
      <c r="P789" s="215">
        <f>O789*H789</f>
        <v>0</v>
      </c>
      <c r="Q789" s="215">
        <v>0.016</v>
      </c>
      <c r="R789" s="215">
        <f>Q789*H789</f>
        <v>0.08320000000000001</v>
      </c>
      <c r="S789" s="215">
        <v>0</v>
      </c>
      <c r="T789" s="216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17" t="s">
        <v>330</v>
      </c>
      <c r="AT789" s="217" t="s">
        <v>428</v>
      </c>
      <c r="AU789" s="217" t="s">
        <v>86</v>
      </c>
      <c r="AY789" s="19" t="s">
        <v>154</v>
      </c>
      <c r="BE789" s="218">
        <f>IF(N789="základní",J789,0)</f>
        <v>0</v>
      </c>
      <c r="BF789" s="218">
        <f>IF(N789="snížená",J789,0)</f>
        <v>0</v>
      </c>
      <c r="BG789" s="218">
        <f>IF(N789="zákl. přenesená",J789,0)</f>
        <v>0</v>
      </c>
      <c r="BH789" s="218">
        <f>IF(N789="sníž. přenesená",J789,0)</f>
        <v>0</v>
      </c>
      <c r="BI789" s="218">
        <f>IF(N789="nulová",J789,0)</f>
        <v>0</v>
      </c>
      <c r="BJ789" s="19" t="s">
        <v>84</v>
      </c>
      <c r="BK789" s="218">
        <f>ROUND(I789*H789,2)</f>
        <v>0</v>
      </c>
      <c r="BL789" s="19" t="s">
        <v>231</v>
      </c>
      <c r="BM789" s="217" t="s">
        <v>1484</v>
      </c>
    </row>
    <row r="790" s="2" customFormat="1">
      <c r="A790" s="40"/>
      <c r="B790" s="41"/>
      <c r="C790" s="206" t="s">
        <v>1485</v>
      </c>
      <c r="D790" s="206" t="s">
        <v>156</v>
      </c>
      <c r="E790" s="207" t="s">
        <v>1486</v>
      </c>
      <c r="F790" s="208" t="s">
        <v>1487</v>
      </c>
      <c r="G790" s="209" t="s">
        <v>169</v>
      </c>
      <c r="H790" s="210">
        <v>3</v>
      </c>
      <c r="I790" s="211"/>
      <c r="J790" s="212">
        <f>ROUND(I790*H790,2)</f>
        <v>0</v>
      </c>
      <c r="K790" s="208" t="s">
        <v>160</v>
      </c>
      <c r="L790" s="46"/>
      <c r="M790" s="213" t="s">
        <v>19</v>
      </c>
      <c r="N790" s="214" t="s">
        <v>47</v>
      </c>
      <c r="O790" s="86"/>
      <c r="P790" s="215">
        <f>O790*H790</f>
        <v>0</v>
      </c>
      <c r="Q790" s="215">
        <v>0.00027</v>
      </c>
      <c r="R790" s="215">
        <f>Q790*H790</f>
        <v>0.00080999999999999996</v>
      </c>
      <c r="S790" s="215">
        <v>0</v>
      </c>
      <c r="T790" s="216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17" t="s">
        <v>231</v>
      </c>
      <c r="AT790" s="217" t="s">
        <v>156</v>
      </c>
      <c r="AU790" s="217" t="s">
        <v>86</v>
      </c>
      <c r="AY790" s="19" t="s">
        <v>154</v>
      </c>
      <c r="BE790" s="218">
        <f>IF(N790="základní",J790,0)</f>
        <v>0</v>
      </c>
      <c r="BF790" s="218">
        <f>IF(N790="snížená",J790,0)</f>
        <v>0</v>
      </c>
      <c r="BG790" s="218">
        <f>IF(N790="zákl. přenesená",J790,0)</f>
        <v>0</v>
      </c>
      <c r="BH790" s="218">
        <f>IF(N790="sníž. přenesená",J790,0)</f>
        <v>0</v>
      </c>
      <c r="BI790" s="218">
        <f>IF(N790="nulová",J790,0)</f>
        <v>0</v>
      </c>
      <c r="BJ790" s="19" t="s">
        <v>84</v>
      </c>
      <c r="BK790" s="218">
        <f>ROUND(I790*H790,2)</f>
        <v>0</v>
      </c>
      <c r="BL790" s="19" t="s">
        <v>231</v>
      </c>
      <c r="BM790" s="217" t="s">
        <v>1488</v>
      </c>
    </row>
    <row r="791" s="13" customFormat="1">
      <c r="A791" s="13"/>
      <c r="B791" s="219"/>
      <c r="C791" s="220"/>
      <c r="D791" s="221" t="s">
        <v>175</v>
      </c>
      <c r="E791" s="222" t="s">
        <v>19</v>
      </c>
      <c r="F791" s="223" t="s">
        <v>1489</v>
      </c>
      <c r="G791" s="220"/>
      <c r="H791" s="224">
        <v>3</v>
      </c>
      <c r="I791" s="225"/>
      <c r="J791" s="220"/>
      <c r="K791" s="220"/>
      <c r="L791" s="226"/>
      <c r="M791" s="227"/>
      <c r="N791" s="228"/>
      <c r="O791" s="228"/>
      <c r="P791" s="228"/>
      <c r="Q791" s="228"/>
      <c r="R791" s="228"/>
      <c r="S791" s="228"/>
      <c r="T791" s="22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0" t="s">
        <v>175</v>
      </c>
      <c r="AU791" s="230" t="s">
        <v>86</v>
      </c>
      <c r="AV791" s="13" t="s">
        <v>86</v>
      </c>
      <c r="AW791" s="13" t="s">
        <v>35</v>
      </c>
      <c r="AX791" s="13" t="s">
        <v>84</v>
      </c>
      <c r="AY791" s="230" t="s">
        <v>154</v>
      </c>
    </row>
    <row r="792" s="2" customFormat="1" ht="14.4" customHeight="1">
      <c r="A792" s="40"/>
      <c r="B792" s="41"/>
      <c r="C792" s="256" t="s">
        <v>1490</v>
      </c>
      <c r="D792" s="256" t="s">
        <v>428</v>
      </c>
      <c r="E792" s="257" t="s">
        <v>1491</v>
      </c>
      <c r="F792" s="258" t="s">
        <v>1492</v>
      </c>
      <c r="G792" s="259" t="s">
        <v>159</v>
      </c>
      <c r="H792" s="260">
        <v>1</v>
      </c>
      <c r="I792" s="261"/>
      <c r="J792" s="262">
        <f>ROUND(I792*H792,2)</f>
        <v>0</v>
      </c>
      <c r="K792" s="258" t="s">
        <v>19</v>
      </c>
      <c r="L792" s="263"/>
      <c r="M792" s="264" t="s">
        <v>19</v>
      </c>
      <c r="N792" s="265" t="s">
        <v>47</v>
      </c>
      <c r="O792" s="86"/>
      <c r="P792" s="215">
        <f>O792*H792</f>
        <v>0</v>
      </c>
      <c r="Q792" s="215">
        <v>0</v>
      </c>
      <c r="R792" s="215">
        <f>Q792*H792</f>
        <v>0</v>
      </c>
      <c r="S792" s="215">
        <v>0</v>
      </c>
      <c r="T792" s="216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17" t="s">
        <v>330</v>
      </c>
      <c r="AT792" s="217" t="s">
        <v>428</v>
      </c>
      <c r="AU792" s="217" t="s">
        <v>86</v>
      </c>
      <c r="AY792" s="19" t="s">
        <v>154</v>
      </c>
      <c r="BE792" s="218">
        <f>IF(N792="základní",J792,0)</f>
        <v>0</v>
      </c>
      <c r="BF792" s="218">
        <f>IF(N792="snížená",J792,0)</f>
        <v>0</v>
      </c>
      <c r="BG792" s="218">
        <f>IF(N792="zákl. přenesená",J792,0)</f>
        <v>0</v>
      </c>
      <c r="BH792" s="218">
        <f>IF(N792="sníž. přenesená",J792,0)</f>
        <v>0</v>
      </c>
      <c r="BI792" s="218">
        <f>IF(N792="nulová",J792,0)</f>
        <v>0</v>
      </c>
      <c r="BJ792" s="19" t="s">
        <v>84</v>
      </c>
      <c r="BK792" s="218">
        <f>ROUND(I792*H792,2)</f>
        <v>0</v>
      </c>
      <c r="BL792" s="19" t="s">
        <v>231</v>
      </c>
      <c r="BM792" s="217" t="s">
        <v>1493</v>
      </c>
    </row>
    <row r="793" s="2" customFormat="1" ht="14.4" customHeight="1">
      <c r="A793" s="40"/>
      <c r="B793" s="41"/>
      <c r="C793" s="206" t="s">
        <v>1494</v>
      </c>
      <c r="D793" s="206" t="s">
        <v>156</v>
      </c>
      <c r="E793" s="207" t="s">
        <v>1495</v>
      </c>
      <c r="F793" s="208" t="s">
        <v>1496</v>
      </c>
      <c r="G793" s="209" t="s">
        <v>159</v>
      </c>
      <c r="H793" s="210">
        <v>1</v>
      </c>
      <c r="I793" s="211"/>
      <c r="J793" s="212">
        <f>ROUND(I793*H793,2)</f>
        <v>0</v>
      </c>
      <c r="K793" s="208" t="s">
        <v>160</v>
      </c>
      <c r="L793" s="46"/>
      <c r="M793" s="213" t="s">
        <v>19</v>
      </c>
      <c r="N793" s="214" t="s">
        <v>47</v>
      </c>
      <c r="O793" s="86"/>
      <c r="P793" s="215">
        <f>O793*H793</f>
        <v>0</v>
      </c>
      <c r="Q793" s="215">
        <v>0</v>
      </c>
      <c r="R793" s="215">
        <f>Q793*H793</f>
        <v>0</v>
      </c>
      <c r="S793" s="215">
        <v>0</v>
      </c>
      <c r="T793" s="216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17" t="s">
        <v>231</v>
      </c>
      <c r="AT793" s="217" t="s">
        <v>156</v>
      </c>
      <c r="AU793" s="217" t="s">
        <v>86</v>
      </c>
      <c r="AY793" s="19" t="s">
        <v>154</v>
      </c>
      <c r="BE793" s="218">
        <f>IF(N793="základní",J793,0)</f>
        <v>0</v>
      </c>
      <c r="BF793" s="218">
        <f>IF(N793="snížená",J793,0)</f>
        <v>0</v>
      </c>
      <c r="BG793" s="218">
        <f>IF(N793="zákl. přenesená",J793,0)</f>
        <v>0</v>
      </c>
      <c r="BH793" s="218">
        <f>IF(N793="sníž. přenesená",J793,0)</f>
        <v>0</v>
      </c>
      <c r="BI793" s="218">
        <f>IF(N793="nulová",J793,0)</f>
        <v>0</v>
      </c>
      <c r="BJ793" s="19" t="s">
        <v>84</v>
      </c>
      <c r="BK793" s="218">
        <f>ROUND(I793*H793,2)</f>
        <v>0</v>
      </c>
      <c r="BL793" s="19" t="s">
        <v>231</v>
      </c>
      <c r="BM793" s="217" t="s">
        <v>1497</v>
      </c>
    </row>
    <row r="794" s="2" customFormat="1" ht="14.4" customHeight="1">
      <c r="A794" s="40"/>
      <c r="B794" s="41"/>
      <c r="C794" s="256" t="s">
        <v>1498</v>
      </c>
      <c r="D794" s="256" t="s">
        <v>428</v>
      </c>
      <c r="E794" s="257" t="s">
        <v>1499</v>
      </c>
      <c r="F794" s="258" t="s">
        <v>1500</v>
      </c>
      <c r="G794" s="259" t="s">
        <v>159</v>
      </c>
      <c r="H794" s="260">
        <v>1</v>
      </c>
      <c r="I794" s="261"/>
      <c r="J794" s="262">
        <f>ROUND(I794*H794,2)</f>
        <v>0</v>
      </c>
      <c r="K794" s="258" t="s">
        <v>19</v>
      </c>
      <c r="L794" s="263"/>
      <c r="M794" s="264" t="s">
        <v>19</v>
      </c>
      <c r="N794" s="265" t="s">
        <v>47</v>
      </c>
      <c r="O794" s="86"/>
      <c r="P794" s="215">
        <f>O794*H794</f>
        <v>0</v>
      </c>
      <c r="Q794" s="215">
        <v>0</v>
      </c>
      <c r="R794" s="215">
        <f>Q794*H794</f>
        <v>0</v>
      </c>
      <c r="S794" s="215">
        <v>0</v>
      </c>
      <c r="T794" s="216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17" t="s">
        <v>330</v>
      </c>
      <c r="AT794" s="217" t="s">
        <v>428</v>
      </c>
      <c r="AU794" s="217" t="s">
        <v>86</v>
      </c>
      <c r="AY794" s="19" t="s">
        <v>154</v>
      </c>
      <c r="BE794" s="218">
        <f>IF(N794="základní",J794,0)</f>
        <v>0</v>
      </c>
      <c r="BF794" s="218">
        <f>IF(N794="snížená",J794,0)</f>
        <v>0</v>
      </c>
      <c r="BG794" s="218">
        <f>IF(N794="zákl. přenesená",J794,0)</f>
        <v>0</v>
      </c>
      <c r="BH794" s="218">
        <f>IF(N794="sníž. přenesená",J794,0)</f>
        <v>0</v>
      </c>
      <c r="BI794" s="218">
        <f>IF(N794="nulová",J794,0)</f>
        <v>0</v>
      </c>
      <c r="BJ794" s="19" t="s">
        <v>84</v>
      </c>
      <c r="BK794" s="218">
        <f>ROUND(I794*H794,2)</f>
        <v>0</v>
      </c>
      <c r="BL794" s="19" t="s">
        <v>231</v>
      </c>
      <c r="BM794" s="217" t="s">
        <v>1501</v>
      </c>
    </row>
    <row r="795" s="2" customFormat="1" ht="14.4" customHeight="1">
      <c r="A795" s="40"/>
      <c r="B795" s="41"/>
      <c r="C795" s="206" t="s">
        <v>1502</v>
      </c>
      <c r="D795" s="206" t="s">
        <v>156</v>
      </c>
      <c r="E795" s="207" t="s">
        <v>1503</v>
      </c>
      <c r="F795" s="208" t="s">
        <v>1504</v>
      </c>
      <c r="G795" s="209" t="s">
        <v>159</v>
      </c>
      <c r="H795" s="210">
        <v>1</v>
      </c>
      <c r="I795" s="211"/>
      <c r="J795" s="212">
        <f>ROUND(I795*H795,2)</f>
        <v>0</v>
      </c>
      <c r="K795" s="208" t="s">
        <v>160</v>
      </c>
      <c r="L795" s="46"/>
      <c r="M795" s="213" t="s">
        <v>19</v>
      </c>
      <c r="N795" s="214" t="s">
        <v>47</v>
      </c>
      <c r="O795" s="86"/>
      <c r="P795" s="215">
        <f>O795*H795</f>
        <v>0</v>
      </c>
      <c r="Q795" s="215">
        <v>0</v>
      </c>
      <c r="R795" s="215">
        <f>Q795*H795</f>
        <v>0</v>
      </c>
      <c r="S795" s="215">
        <v>0</v>
      </c>
      <c r="T795" s="216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17" t="s">
        <v>231</v>
      </c>
      <c r="AT795" s="217" t="s">
        <v>156</v>
      </c>
      <c r="AU795" s="217" t="s">
        <v>86</v>
      </c>
      <c r="AY795" s="19" t="s">
        <v>154</v>
      </c>
      <c r="BE795" s="218">
        <f>IF(N795="základní",J795,0)</f>
        <v>0</v>
      </c>
      <c r="BF795" s="218">
        <f>IF(N795="snížená",J795,0)</f>
        <v>0</v>
      </c>
      <c r="BG795" s="218">
        <f>IF(N795="zákl. přenesená",J795,0)</f>
        <v>0</v>
      </c>
      <c r="BH795" s="218">
        <f>IF(N795="sníž. přenesená",J795,0)</f>
        <v>0</v>
      </c>
      <c r="BI795" s="218">
        <f>IF(N795="nulová",J795,0)</f>
        <v>0</v>
      </c>
      <c r="BJ795" s="19" t="s">
        <v>84</v>
      </c>
      <c r="BK795" s="218">
        <f>ROUND(I795*H795,2)</f>
        <v>0</v>
      </c>
      <c r="BL795" s="19" t="s">
        <v>231</v>
      </c>
      <c r="BM795" s="217" t="s">
        <v>1505</v>
      </c>
    </row>
    <row r="796" s="2" customFormat="1" ht="14.4" customHeight="1">
      <c r="A796" s="40"/>
      <c r="B796" s="41"/>
      <c r="C796" s="256" t="s">
        <v>1506</v>
      </c>
      <c r="D796" s="256" t="s">
        <v>428</v>
      </c>
      <c r="E796" s="257" t="s">
        <v>1507</v>
      </c>
      <c r="F796" s="258" t="s">
        <v>1508</v>
      </c>
      <c r="G796" s="259" t="s">
        <v>159</v>
      </c>
      <c r="H796" s="260">
        <v>1</v>
      </c>
      <c r="I796" s="261"/>
      <c r="J796" s="262">
        <f>ROUND(I796*H796,2)</f>
        <v>0</v>
      </c>
      <c r="K796" s="258" t="s">
        <v>19</v>
      </c>
      <c r="L796" s="263"/>
      <c r="M796" s="264" t="s">
        <v>19</v>
      </c>
      <c r="N796" s="265" t="s">
        <v>47</v>
      </c>
      <c r="O796" s="86"/>
      <c r="P796" s="215">
        <f>O796*H796</f>
        <v>0</v>
      </c>
      <c r="Q796" s="215">
        <v>0</v>
      </c>
      <c r="R796" s="215">
        <f>Q796*H796</f>
        <v>0</v>
      </c>
      <c r="S796" s="215">
        <v>0</v>
      </c>
      <c r="T796" s="216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17" t="s">
        <v>330</v>
      </c>
      <c r="AT796" s="217" t="s">
        <v>428</v>
      </c>
      <c r="AU796" s="217" t="s">
        <v>86</v>
      </c>
      <c r="AY796" s="19" t="s">
        <v>154</v>
      </c>
      <c r="BE796" s="218">
        <f>IF(N796="základní",J796,0)</f>
        <v>0</v>
      </c>
      <c r="BF796" s="218">
        <f>IF(N796="snížená",J796,0)</f>
        <v>0</v>
      </c>
      <c r="BG796" s="218">
        <f>IF(N796="zákl. přenesená",J796,0)</f>
        <v>0</v>
      </c>
      <c r="BH796" s="218">
        <f>IF(N796="sníž. přenesená",J796,0)</f>
        <v>0</v>
      </c>
      <c r="BI796" s="218">
        <f>IF(N796="nulová",J796,0)</f>
        <v>0</v>
      </c>
      <c r="BJ796" s="19" t="s">
        <v>84</v>
      </c>
      <c r="BK796" s="218">
        <f>ROUND(I796*H796,2)</f>
        <v>0</v>
      </c>
      <c r="BL796" s="19" t="s">
        <v>231</v>
      </c>
      <c r="BM796" s="217" t="s">
        <v>1509</v>
      </c>
    </row>
    <row r="797" s="2" customFormat="1" ht="14.4" customHeight="1">
      <c r="A797" s="40"/>
      <c r="B797" s="41"/>
      <c r="C797" s="206" t="s">
        <v>1510</v>
      </c>
      <c r="D797" s="206" t="s">
        <v>156</v>
      </c>
      <c r="E797" s="207" t="s">
        <v>1511</v>
      </c>
      <c r="F797" s="208" t="s">
        <v>1512</v>
      </c>
      <c r="G797" s="209" t="s">
        <v>169</v>
      </c>
      <c r="H797" s="210">
        <v>3.02</v>
      </c>
      <c r="I797" s="211"/>
      <c r="J797" s="212">
        <f>ROUND(I797*H797,2)</f>
        <v>0</v>
      </c>
      <c r="K797" s="208" t="s">
        <v>160</v>
      </c>
      <c r="L797" s="46"/>
      <c r="M797" s="213" t="s">
        <v>19</v>
      </c>
      <c r="N797" s="214" t="s">
        <v>47</v>
      </c>
      <c r="O797" s="86"/>
      <c r="P797" s="215">
        <f>O797*H797</f>
        <v>0</v>
      </c>
      <c r="Q797" s="215">
        <v>9.0000000000000006E-05</v>
      </c>
      <c r="R797" s="215">
        <f>Q797*H797</f>
        <v>0.00027179999999999999</v>
      </c>
      <c r="S797" s="215">
        <v>0</v>
      </c>
      <c r="T797" s="216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17" t="s">
        <v>231</v>
      </c>
      <c r="AT797" s="217" t="s">
        <v>156</v>
      </c>
      <c r="AU797" s="217" t="s">
        <v>86</v>
      </c>
      <c r="AY797" s="19" t="s">
        <v>154</v>
      </c>
      <c r="BE797" s="218">
        <f>IF(N797="základní",J797,0)</f>
        <v>0</v>
      </c>
      <c r="BF797" s="218">
        <f>IF(N797="snížená",J797,0)</f>
        <v>0</v>
      </c>
      <c r="BG797" s="218">
        <f>IF(N797="zákl. přenesená",J797,0)</f>
        <v>0</v>
      </c>
      <c r="BH797" s="218">
        <f>IF(N797="sníž. přenesená",J797,0)</f>
        <v>0</v>
      </c>
      <c r="BI797" s="218">
        <f>IF(N797="nulová",J797,0)</f>
        <v>0</v>
      </c>
      <c r="BJ797" s="19" t="s">
        <v>84</v>
      </c>
      <c r="BK797" s="218">
        <f>ROUND(I797*H797,2)</f>
        <v>0</v>
      </c>
      <c r="BL797" s="19" t="s">
        <v>231</v>
      </c>
      <c r="BM797" s="217" t="s">
        <v>1513</v>
      </c>
    </row>
    <row r="798" s="13" customFormat="1">
      <c r="A798" s="13"/>
      <c r="B798" s="219"/>
      <c r="C798" s="220"/>
      <c r="D798" s="221" t="s">
        <v>175</v>
      </c>
      <c r="E798" s="222" t="s">
        <v>19</v>
      </c>
      <c r="F798" s="223" t="s">
        <v>1514</v>
      </c>
      <c r="G798" s="220"/>
      <c r="H798" s="224">
        <v>3.02</v>
      </c>
      <c r="I798" s="225"/>
      <c r="J798" s="220"/>
      <c r="K798" s="220"/>
      <c r="L798" s="226"/>
      <c r="M798" s="227"/>
      <c r="N798" s="228"/>
      <c r="O798" s="228"/>
      <c r="P798" s="228"/>
      <c r="Q798" s="228"/>
      <c r="R798" s="228"/>
      <c r="S798" s="228"/>
      <c r="T798" s="229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0" t="s">
        <v>175</v>
      </c>
      <c r="AU798" s="230" t="s">
        <v>86</v>
      </c>
      <c r="AV798" s="13" t="s">
        <v>86</v>
      </c>
      <c r="AW798" s="13" t="s">
        <v>35</v>
      </c>
      <c r="AX798" s="13" t="s">
        <v>84</v>
      </c>
      <c r="AY798" s="230" t="s">
        <v>154</v>
      </c>
    </row>
    <row r="799" s="2" customFormat="1" ht="14.4" customHeight="1">
      <c r="A799" s="40"/>
      <c r="B799" s="41"/>
      <c r="C799" s="256" t="s">
        <v>1515</v>
      </c>
      <c r="D799" s="256" t="s">
        <v>428</v>
      </c>
      <c r="E799" s="257" t="s">
        <v>1516</v>
      </c>
      <c r="F799" s="258" t="s">
        <v>1517</v>
      </c>
      <c r="G799" s="259" t="s">
        <v>665</v>
      </c>
      <c r="H799" s="260">
        <v>37.950000000000003</v>
      </c>
      <c r="I799" s="261"/>
      <c r="J799" s="262">
        <f>ROUND(I799*H799,2)</f>
        <v>0</v>
      </c>
      <c r="K799" s="258" t="s">
        <v>19</v>
      </c>
      <c r="L799" s="263"/>
      <c r="M799" s="264" t="s">
        <v>19</v>
      </c>
      <c r="N799" s="265" t="s">
        <v>47</v>
      </c>
      <c r="O799" s="86"/>
      <c r="P799" s="215">
        <f>O799*H799</f>
        <v>0</v>
      </c>
      <c r="Q799" s="215">
        <v>0</v>
      </c>
      <c r="R799" s="215">
        <f>Q799*H799</f>
        <v>0</v>
      </c>
      <c r="S799" s="215">
        <v>0</v>
      </c>
      <c r="T799" s="216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17" t="s">
        <v>330</v>
      </c>
      <c r="AT799" s="217" t="s">
        <v>428</v>
      </c>
      <c r="AU799" s="217" t="s">
        <v>86</v>
      </c>
      <c r="AY799" s="19" t="s">
        <v>154</v>
      </c>
      <c r="BE799" s="218">
        <f>IF(N799="základní",J799,0)</f>
        <v>0</v>
      </c>
      <c r="BF799" s="218">
        <f>IF(N799="snížená",J799,0)</f>
        <v>0</v>
      </c>
      <c r="BG799" s="218">
        <f>IF(N799="zákl. přenesená",J799,0)</f>
        <v>0</v>
      </c>
      <c r="BH799" s="218">
        <f>IF(N799="sníž. přenesená",J799,0)</f>
        <v>0</v>
      </c>
      <c r="BI799" s="218">
        <f>IF(N799="nulová",J799,0)</f>
        <v>0</v>
      </c>
      <c r="BJ799" s="19" t="s">
        <v>84</v>
      </c>
      <c r="BK799" s="218">
        <f>ROUND(I799*H799,2)</f>
        <v>0</v>
      </c>
      <c r="BL799" s="19" t="s">
        <v>231</v>
      </c>
      <c r="BM799" s="217" t="s">
        <v>1518</v>
      </c>
    </row>
    <row r="800" s="13" customFormat="1">
      <c r="A800" s="13"/>
      <c r="B800" s="219"/>
      <c r="C800" s="220"/>
      <c r="D800" s="221" t="s">
        <v>175</v>
      </c>
      <c r="E800" s="220"/>
      <c r="F800" s="223" t="s">
        <v>1519</v>
      </c>
      <c r="G800" s="220"/>
      <c r="H800" s="224">
        <v>37.950000000000003</v>
      </c>
      <c r="I800" s="225"/>
      <c r="J800" s="220"/>
      <c r="K800" s="220"/>
      <c r="L800" s="226"/>
      <c r="M800" s="227"/>
      <c r="N800" s="228"/>
      <c r="O800" s="228"/>
      <c r="P800" s="228"/>
      <c r="Q800" s="228"/>
      <c r="R800" s="228"/>
      <c r="S800" s="228"/>
      <c r="T800" s="229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0" t="s">
        <v>175</v>
      </c>
      <c r="AU800" s="230" t="s">
        <v>86</v>
      </c>
      <c r="AV800" s="13" t="s">
        <v>86</v>
      </c>
      <c r="AW800" s="13" t="s">
        <v>4</v>
      </c>
      <c r="AX800" s="13" t="s">
        <v>84</v>
      </c>
      <c r="AY800" s="230" t="s">
        <v>154</v>
      </c>
    </row>
    <row r="801" s="2" customFormat="1" ht="14.4" customHeight="1">
      <c r="A801" s="40"/>
      <c r="B801" s="41"/>
      <c r="C801" s="206" t="s">
        <v>1520</v>
      </c>
      <c r="D801" s="206" t="s">
        <v>156</v>
      </c>
      <c r="E801" s="207" t="s">
        <v>1521</v>
      </c>
      <c r="F801" s="208" t="s">
        <v>1522</v>
      </c>
      <c r="G801" s="209" t="s">
        <v>665</v>
      </c>
      <c r="H801" s="210">
        <v>493.5</v>
      </c>
      <c r="I801" s="211"/>
      <c r="J801" s="212">
        <f>ROUND(I801*H801,2)</f>
        <v>0</v>
      </c>
      <c r="K801" s="208" t="s">
        <v>160</v>
      </c>
      <c r="L801" s="46"/>
      <c r="M801" s="213" t="s">
        <v>19</v>
      </c>
      <c r="N801" s="214" t="s">
        <v>47</v>
      </c>
      <c r="O801" s="86"/>
      <c r="P801" s="215">
        <f>O801*H801</f>
        <v>0</v>
      </c>
      <c r="Q801" s="215">
        <v>5.0000000000000002E-05</v>
      </c>
      <c r="R801" s="215">
        <f>Q801*H801</f>
        <v>0.024675000000000002</v>
      </c>
      <c r="S801" s="215">
        <v>0</v>
      </c>
      <c r="T801" s="216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17" t="s">
        <v>231</v>
      </c>
      <c r="AT801" s="217" t="s">
        <v>156</v>
      </c>
      <c r="AU801" s="217" t="s">
        <v>86</v>
      </c>
      <c r="AY801" s="19" t="s">
        <v>154</v>
      </c>
      <c r="BE801" s="218">
        <f>IF(N801="základní",J801,0)</f>
        <v>0</v>
      </c>
      <c r="BF801" s="218">
        <f>IF(N801="snížená",J801,0)</f>
        <v>0</v>
      </c>
      <c r="BG801" s="218">
        <f>IF(N801="zákl. přenesená",J801,0)</f>
        <v>0</v>
      </c>
      <c r="BH801" s="218">
        <f>IF(N801="sníž. přenesená",J801,0)</f>
        <v>0</v>
      </c>
      <c r="BI801" s="218">
        <f>IF(N801="nulová",J801,0)</f>
        <v>0</v>
      </c>
      <c r="BJ801" s="19" t="s">
        <v>84</v>
      </c>
      <c r="BK801" s="218">
        <f>ROUND(I801*H801,2)</f>
        <v>0</v>
      </c>
      <c r="BL801" s="19" t="s">
        <v>231</v>
      </c>
      <c r="BM801" s="217" t="s">
        <v>1523</v>
      </c>
    </row>
    <row r="802" s="14" customFormat="1">
      <c r="A802" s="14"/>
      <c r="B802" s="231"/>
      <c r="C802" s="232"/>
      <c r="D802" s="221" t="s">
        <v>175</v>
      </c>
      <c r="E802" s="233" t="s">
        <v>19</v>
      </c>
      <c r="F802" s="234" t="s">
        <v>770</v>
      </c>
      <c r="G802" s="232"/>
      <c r="H802" s="233" t="s">
        <v>19</v>
      </c>
      <c r="I802" s="235"/>
      <c r="J802" s="232"/>
      <c r="K802" s="232"/>
      <c r="L802" s="236"/>
      <c r="M802" s="237"/>
      <c r="N802" s="238"/>
      <c r="O802" s="238"/>
      <c r="P802" s="238"/>
      <c r="Q802" s="238"/>
      <c r="R802" s="238"/>
      <c r="S802" s="238"/>
      <c r="T802" s="239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0" t="s">
        <v>175</v>
      </c>
      <c r="AU802" s="240" t="s">
        <v>86</v>
      </c>
      <c r="AV802" s="14" t="s">
        <v>84</v>
      </c>
      <c r="AW802" s="14" t="s">
        <v>35</v>
      </c>
      <c r="AX802" s="14" t="s">
        <v>76</v>
      </c>
      <c r="AY802" s="240" t="s">
        <v>154</v>
      </c>
    </row>
    <row r="803" s="13" customFormat="1">
      <c r="A803" s="13"/>
      <c r="B803" s="219"/>
      <c r="C803" s="220"/>
      <c r="D803" s="221" t="s">
        <v>175</v>
      </c>
      <c r="E803" s="222" t="s">
        <v>19</v>
      </c>
      <c r="F803" s="223" t="s">
        <v>1524</v>
      </c>
      <c r="G803" s="220"/>
      <c r="H803" s="224">
        <v>493.5</v>
      </c>
      <c r="I803" s="225"/>
      <c r="J803" s="220"/>
      <c r="K803" s="220"/>
      <c r="L803" s="226"/>
      <c r="M803" s="227"/>
      <c r="N803" s="228"/>
      <c r="O803" s="228"/>
      <c r="P803" s="228"/>
      <c r="Q803" s="228"/>
      <c r="R803" s="228"/>
      <c r="S803" s="228"/>
      <c r="T803" s="22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0" t="s">
        <v>175</v>
      </c>
      <c r="AU803" s="230" t="s">
        <v>86</v>
      </c>
      <c r="AV803" s="13" t="s">
        <v>86</v>
      </c>
      <c r="AW803" s="13" t="s">
        <v>35</v>
      </c>
      <c r="AX803" s="13" t="s">
        <v>84</v>
      </c>
      <c r="AY803" s="230" t="s">
        <v>154</v>
      </c>
    </row>
    <row r="804" s="2" customFormat="1" ht="14.4" customHeight="1">
      <c r="A804" s="40"/>
      <c r="B804" s="41"/>
      <c r="C804" s="206" t="s">
        <v>1525</v>
      </c>
      <c r="D804" s="206" t="s">
        <v>156</v>
      </c>
      <c r="E804" s="207" t="s">
        <v>1526</v>
      </c>
      <c r="F804" s="208" t="s">
        <v>1527</v>
      </c>
      <c r="G804" s="209" t="s">
        <v>665</v>
      </c>
      <c r="H804" s="210">
        <v>644</v>
      </c>
      <c r="I804" s="211"/>
      <c r="J804" s="212">
        <f>ROUND(I804*H804,2)</f>
        <v>0</v>
      </c>
      <c r="K804" s="208" t="s">
        <v>160</v>
      </c>
      <c r="L804" s="46"/>
      <c r="M804" s="213" t="s">
        <v>19</v>
      </c>
      <c r="N804" s="214" t="s">
        <v>47</v>
      </c>
      <c r="O804" s="86"/>
      <c r="P804" s="215">
        <f>O804*H804</f>
        <v>0</v>
      </c>
      <c r="Q804" s="215">
        <v>5.0000000000000002E-05</v>
      </c>
      <c r="R804" s="215">
        <f>Q804*H804</f>
        <v>0.032199999999999999</v>
      </c>
      <c r="S804" s="215">
        <v>0</v>
      </c>
      <c r="T804" s="216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17" t="s">
        <v>231</v>
      </c>
      <c r="AT804" s="217" t="s">
        <v>156</v>
      </c>
      <c r="AU804" s="217" t="s">
        <v>86</v>
      </c>
      <c r="AY804" s="19" t="s">
        <v>154</v>
      </c>
      <c r="BE804" s="218">
        <f>IF(N804="základní",J804,0)</f>
        <v>0</v>
      </c>
      <c r="BF804" s="218">
        <f>IF(N804="snížená",J804,0)</f>
        <v>0</v>
      </c>
      <c r="BG804" s="218">
        <f>IF(N804="zákl. přenesená",J804,0)</f>
        <v>0</v>
      </c>
      <c r="BH804" s="218">
        <f>IF(N804="sníž. přenesená",J804,0)</f>
        <v>0</v>
      </c>
      <c r="BI804" s="218">
        <f>IF(N804="nulová",J804,0)</f>
        <v>0</v>
      </c>
      <c r="BJ804" s="19" t="s">
        <v>84</v>
      </c>
      <c r="BK804" s="218">
        <f>ROUND(I804*H804,2)</f>
        <v>0</v>
      </c>
      <c r="BL804" s="19" t="s">
        <v>231</v>
      </c>
      <c r="BM804" s="217" t="s">
        <v>1528</v>
      </c>
    </row>
    <row r="805" s="14" customFormat="1">
      <c r="A805" s="14"/>
      <c r="B805" s="231"/>
      <c r="C805" s="232"/>
      <c r="D805" s="221" t="s">
        <v>175</v>
      </c>
      <c r="E805" s="233" t="s">
        <v>19</v>
      </c>
      <c r="F805" s="234" t="s">
        <v>1529</v>
      </c>
      <c r="G805" s="232"/>
      <c r="H805" s="233" t="s">
        <v>19</v>
      </c>
      <c r="I805" s="235"/>
      <c r="J805" s="232"/>
      <c r="K805" s="232"/>
      <c r="L805" s="236"/>
      <c r="M805" s="237"/>
      <c r="N805" s="238"/>
      <c r="O805" s="238"/>
      <c r="P805" s="238"/>
      <c r="Q805" s="238"/>
      <c r="R805" s="238"/>
      <c r="S805" s="238"/>
      <c r="T805" s="239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0" t="s">
        <v>175</v>
      </c>
      <c r="AU805" s="240" t="s">
        <v>86</v>
      </c>
      <c r="AV805" s="14" t="s">
        <v>84</v>
      </c>
      <c r="AW805" s="14" t="s">
        <v>35</v>
      </c>
      <c r="AX805" s="14" t="s">
        <v>76</v>
      </c>
      <c r="AY805" s="240" t="s">
        <v>154</v>
      </c>
    </row>
    <row r="806" s="13" customFormat="1">
      <c r="A806" s="13"/>
      <c r="B806" s="219"/>
      <c r="C806" s="220"/>
      <c r="D806" s="221" t="s">
        <v>175</v>
      </c>
      <c r="E806" s="222" t="s">
        <v>19</v>
      </c>
      <c r="F806" s="223" t="s">
        <v>1530</v>
      </c>
      <c r="G806" s="220"/>
      <c r="H806" s="224">
        <v>644</v>
      </c>
      <c r="I806" s="225"/>
      <c r="J806" s="220"/>
      <c r="K806" s="220"/>
      <c r="L806" s="226"/>
      <c r="M806" s="227"/>
      <c r="N806" s="228"/>
      <c r="O806" s="228"/>
      <c r="P806" s="228"/>
      <c r="Q806" s="228"/>
      <c r="R806" s="228"/>
      <c r="S806" s="228"/>
      <c r="T806" s="229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0" t="s">
        <v>175</v>
      </c>
      <c r="AU806" s="230" t="s">
        <v>86</v>
      </c>
      <c r="AV806" s="13" t="s">
        <v>86</v>
      </c>
      <c r="AW806" s="13" t="s">
        <v>35</v>
      </c>
      <c r="AX806" s="13" t="s">
        <v>84</v>
      </c>
      <c r="AY806" s="230" t="s">
        <v>154</v>
      </c>
    </row>
    <row r="807" s="2" customFormat="1" ht="14.4" customHeight="1">
      <c r="A807" s="40"/>
      <c r="B807" s="41"/>
      <c r="C807" s="256" t="s">
        <v>1531</v>
      </c>
      <c r="D807" s="256" t="s">
        <v>428</v>
      </c>
      <c r="E807" s="257" t="s">
        <v>1532</v>
      </c>
      <c r="F807" s="258" t="s">
        <v>1533</v>
      </c>
      <c r="G807" s="259" t="s">
        <v>665</v>
      </c>
      <c r="H807" s="260">
        <v>1308.125</v>
      </c>
      <c r="I807" s="261"/>
      <c r="J807" s="262">
        <f>ROUND(I807*H807,2)</f>
        <v>0</v>
      </c>
      <c r="K807" s="258" t="s">
        <v>19</v>
      </c>
      <c r="L807" s="263"/>
      <c r="M807" s="264" t="s">
        <v>19</v>
      </c>
      <c r="N807" s="265" t="s">
        <v>47</v>
      </c>
      <c r="O807" s="86"/>
      <c r="P807" s="215">
        <f>O807*H807</f>
        <v>0</v>
      </c>
      <c r="Q807" s="215">
        <v>0</v>
      </c>
      <c r="R807" s="215">
        <f>Q807*H807</f>
        <v>0</v>
      </c>
      <c r="S807" s="215">
        <v>0</v>
      </c>
      <c r="T807" s="216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17" t="s">
        <v>330</v>
      </c>
      <c r="AT807" s="217" t="s">
        <v>428</v>
      </c>
      <c r="AU807" s="217" t="s">
        <v>86</v>
      </c>
      <c r="AY807" s="19" t="s">
        <v>154</v>
      </c>
      <c r="BE807" s="218">
        <f>IF(N807="základní",J807,0)</f>
        <v>0</v>
      </c>
      <c r="BF807" s="218">
        <f>IF(N807="snížená",J807,0)</f>
        <v>0</v>
      </c>
      <c r="BG807" s="218">
        <f>IF(N807="zákl. přenesená",J807,0)</f>
        <v>0</v>
      </c>
      <c r="BH807" s="218">
        <f>IF(N807="sníž. přenesená",J807,0)</f>
        <v>0</v>
      </c>
      <c r="BI807" s="218">
        <f>IF(N807="nulová",J807,0)</f>
        <v>0</v>
      </c>
      <c r="BJ807" s="19" t="s">
        <v>84</v>
      </c>
      <c r="BK807" s="218">
        <f>ROUND(I807*H807,2)</f>
        <v>0</v>
      </c>
      <c r="BL807" s="19" t="s">
        <v>231</v>
      </c>
      <c r="BM807" s="217" t="s">
        <v>1534</v>
      </c>
    </row>
    <row r="808" s="13" customFormat="1">
      <c r="A808" s="13"/>
      <c r="B808" s="219"/>
      <c r="C808" s="220"/>
      <c r="D808" s="221" t="s">
        <v>175</v>
      </c>
      <c r="E808" s="222" t="s">
        <v>19</v>
      </c>
      <c r="F808" s="223" t="s">
        <v>1535</v>
      </c>
      <c r="G808" s="220"/>
      <c r="H808" s="224">
        <v>1137.5</v>
      </c>
      <c r="I808" s="225"/>
      <c r="J808" s="220"/>
      <c r="K808" s="220"/>
      <c r="L808" s="226"/>
      <c r="M808" s="227"/>
      <c r="N808" s="228"/>
      <c r="O808" s="228"/>
      <c r="P808" s="228"/>
      <c r="Q808" s="228"/>
      <c r="R808" s="228"/>
      <c r="S808" s="228"/>
      <c r="T808" s="22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0" t="s">
        <v>175</v>
      </c>
      <c r="AU808" s="230" t="s">
        <v>86</v>
      </c>
      <c r="AV808" s="13" t="s">
        <v>86</v>
      </c>
      <c r="AW808" s="13" t="s">
        <v>35</v>
      </c>
      <c r="AX808" s="13" t="s">
        <v>84</v>
      </c>
      <c r="AY808" s="230" t="s">
        <v>154</v>
      </c>
    </row>
    <row r="809" s="13" customFormat="1">
      <c r="A809" s="13"/>
      <c r="B809" s="219"/>
      <c r="C809" s="220"/>
      <c r="D809" s="221" t="s">
        <v>175</v>
      </c>
      <c r="E809" s="220"/>
      <c r="F809" s="223" t="s">
        <v>1536</v>
      </c>
      <c r="G809" s="220"/>
      <c r="H809" s="224">
        <v>1308.125</v>
      </c>
      <c r="I809" s="225"/>
      <c r="J809" s="220"/>
      <c r="K809" s="220"/>
      <c r="L809" s="226"/>
      <c r="M809" s="227"/>
      <c r="N809" s="228"/>
      <c r="O809" s="228"/>
      <c r="P809" s="228"/>
      <c r="Q809" s="228"/>
      <c r="R809" s="228"/>
      <c r="S809" s="228"/>
      <c r="T809" s="22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0" t="s">
        <v>175</v>
      </c>
      <c r="AU809" s="230" t="s">
        <v>86</v>
      </c>
      <c r="AV809" s="13" t="s">
        <v>86</v>
      </c>
      <c r="AW809" s="13" t="s">
        <v>4</v>
      </c>
      <c r="AX809" s="13" t="s">
        <v>84</v>
      </c>
      <c r="AY809" s="230" t="s">
        <v>154</v>
      </c>
    </row>
    <row r="810" s="2" customFormat="1">
      <c r="A810" s="40"/>
      <c r="B810" s="41"/>
      <c r="C810" s="206" t="s">
        <v>1537</v>
      </c>
      <c r="D810" s="206" t="s">
        <v>156</v>
      </c>
      <c r="E810" s="207" t="s">
        <v>1538</v>
      </c>
      <c r="F810" s="208" t="s">
        <v>1539</v>
      </c>
      <c r="G810" s="209" t="s">
        <v>990</v>
      </c>
      <c r="H810" s="277"/>
      <c r="I810" s="211"/>
      <c r="J810" s="212">
        <f>ROUND(I810*H810,2)</f>
        <v>0</v>
      </c>
      <c r="K810" s="208" t="s">
        <v>160</v>
      </c>
      <c r="L810" s="46"/>
      <c r="M810" s="213" t="s">
        <v>19</v>
      </c>
      <c r="N810" s="214" t="s">
        <v>47</v>
      </c>
      <c r="O810" s="86"/>
      <c r="P810" s="215">
        <f>O810*H810</f>
        <v>0</v>
      </c>
      <c r="Q810" s="215">
        <v>0</v>
      </c>
      <c r="R810" s="215">
        <f>Q810*H810</f>
        <v>0</v>
      </c>
      <c r="S810" s="215">
        <v>0</v>
      </c>
      <c r="T810" s="216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17" t="s">
        <v>231</v>
      </c>
      <c r="AT810" s="217" t="s">
        <v>156</v>
      </c>
      <c r="AU810" s="217" t="s">
        <v>86</v>
      </c>
      <c r="AY810" s="19" t="s">
        <v>154</v>
      </c>
      <c r="BE810" s="218">
        <f>IF(N810="základní",J810,0)</f>
        <v>0</v>
      </c>
      <c r="BF810" s="218">
        <f>IF(N810="snížená",J810,0)</f>
        <v>0</v>
      </c>
      <c r="BG810" s="218">
        <f>IF(N810="zákl. přenesená",J810,0)</f>
        <v>0</v>
      </c>
      <c r="BH810" s="218">
        <f>IF(N810="sníž. přenesená",J810,0)</f>
        <v>0</v>
      </c>
      <c r="BI810" s="218">
        <f>IF(N810="nulová",J810,0)</f>
        <v>0</v>
      </c>
      <c r="BJ810" s="19" t="s">
        <v>84</v>
      </c>
      <c r="BK810" s="218">
        <f>ROUND(I810*H810,2)</f>
        <v>0</v>
      </c>
      <c r="BL810" s="19" t="s">
        <v>231</v>
      </c>
      <c r="BM810" s="217" t="s">
        <v>1540</v>
      </c>
    </row>
    <row r="811" s="12" customFormat="1" ht="22.8" customHeight="1">
      <c r="A811" s="12"/>
      <c r="B811" s="190"/>
      <c r="C811" s="191"/>
      <c r="D811" s="192" t="s">
        <v>75</v>
      </c>
      <c r="E811" s="204" t="s">
        <v>1541</v>
      </c>
      <c r="F811" s="204" t="s">
        <v>1542</v>
      </c>
      <c r="G811" s="191"/>
      <c r="H811" s="191"/>
      <c r="I811" s="194"/>
      <c r="J811" s="205">
        <f>BK811</f>
        <v>0</v>
      </c>
      <c r="K811" s="191"/>
      <c r="L811" s="196"/>
      <c r="M811" s="197"/>
      <c r="N811" s="198"/>
      <c r="O811" s="198"/>
      <c r="P811" s="199">
        <f>SUM(P812:P853)</f>
        <v>0</v>
      </c>
      <c r="Q811" s="198"/>
      <c r="R811" s="199">
        <f>SUM(R812:R853)</f>
        <v>6.4303572000000004</v>
      </c>
      <c r="S811" s="198"/>
      <c r="T811" s="200">
        <f>SUM(T812:T853)</f>
        <v>0</v>
      </c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R811" s="201" t="s">
        <v>86</v>
      </c>
      <c r="AT811" s="202" t="s">
        <v>75</v>
      </c>
      <c r="AU811" s="202" t="s">
        <v>84</v>
      </c>
      <c r="AY811" s="201" t="s">
        <v>154</v>
      </c>
      <c r="BK811" s="203">
        <f>SUM(BK812:BK853)</f>
        <v>0</v>
      </c>
    </row>
    <row r="812" s="2" customFormat="1" ht="14.4" customHeight="1">
      <c r="A812" s="40"/>
      <c r="B812" s="41"/>
      <c r="C812" s="206" t="s">
        <v>1543</v>
      </c>
      <c r="D812" s="206" t="s">
        <v>156</v>
      </c>
      <c r="E812" s="207" t="s">
        <v>1544</v>
      </c>
      <c r="F812" s="208" t="s">
        <v>1545</v>
      </c>
      <c r="G812" s="209" t="s">
        <v>169</v>
      </c>
      <c r="H812" s="210">
        <v>182.49000000000001</v>
      </c>
      <c r="I812" s="211"/>
      <c r="J812" s="212">
        <f>ROUND(I812*H812,2)</f>
        <v>0</v>
      </c>
      <c r="K812" s="208" t="s">
        <v>160</v>
      </c>
      <c r="L812" s="46"/>
      <c r="M812" s="213" t="s">
        <v>19</v>
      </c>
      <c r="N812" s="214" t="s">
        <v>47</v>
      </c>
      <c r="O812" s="86"/>
      <c r="P812" s="215">
        <f>O812*H812</f>
        <v>0</v>
      </c>
      <c r="Q812" s="215">
        <v>0</v>
      </c>
      <c r="R812" s="215">
        <f>Q812*H812</f>
        <v>0</v>
      </c>
      <c r="S812" s="215">
        <v>0</v>
      </c>
      <c r="T812" s="216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17" t="s">
        <v>231</v>
      </c>
      <c r="AT812" s="217" t="s">
        <v>156</v>
      </c>
      <c r="AU812" s="217" t="s">
        <v>86</v>
      </c>
      <c r="AY812" s="19" t="s">
        <v>154</v>
      </c>
      <c r="BE812" s="218">
        <f>IF(N812="základní",J812,0)</f>
        <v>0</v>
      </c>
      <c r="BF812" s="218">
        <f>IF(N812="snížená",J812,0)</f>
        <v>0</v>
      </c>
      <c r="BG812" s="218">
        <f>IF(N812="zákl. přenesená",J812,0)</f>
        <v>0</v>
      </c>
      <c r="BH812" s="218">
        <f>IF(N812="sníž. přenesená",J812,0)</f>
        <v>0</v>
      </c>
      <c r="BI812" s="218">
        <f>IF(N812="nulová",J812,0)</f>
        <v>0</v>
      </c>
      <c r="BJ812" s="19" t="s">
        <v>84</v>
      </c>
      <c r="BK812" s="218">
        <f>ROUND(I812*H812,2)</f>
        <v>0</v>
      </c>
      <c r="BL812" s="19" t="s">
        <v>231</v>
      </c>
      <c r="BM812" s="217" t="s">
        <v>1546</v>
      </c>
    </row>
    <row r="813" s="14" customFormat="1">
      <c r="A813" s="14"/>
      <c r="B813" s="231"/>
      <c r="C813" s="232"/>
      <c r="D813" s="221" t="s">
        <v>175</v>
      </c>
      <c r="E813" s="233" t="s">
        <v>19</v>
      </c>
      <c r="F813" s="234" t="s">
        <v>506</v>
      </c>
      <c r="G813" s="232"/>
      <c r="H813" s="233" t="s">
        <v>19</v>
      </c>
      <c r="I813" s="235"/>
      <c r="J813" s="232"/>
      <c r="K813" s="232"/>
      <c r="L813" s="236"/>
      <c r="M813" s="237"/>
      <c r="N813" s="238"/>
      <c r="O813" s="238"/>
      <c r="P813" s="238"/>
      <c r="Q813" s="238"/>
      <c r="R813" s="238"/>
      <c r="S813" s="238"/>
      <c r="T813" s="239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0" t="s">
        <v>175</v>
      </c>
      <c r="AU813" s="240" t="s">
        <v>86</v>
      </c>
      <c r="AV813" s="14" t="s">
        <v>84</v>
      </c>
      <c r="AW813" s="14" t="s">
        <v>35</v>
      </c>
      <c r="AX813" s="14" t="s">
        <v>76</v>
      </c>
      <c r="AY813" s="240" t="s">
        <v>154</v>
      </c>
    </row>
    <row r="814" s="13" customFormat="1">
      <c r="A814" s="13"/>
      <c r="B814" s="219"/>
      <c r="C814" s="220"/>
      <c r="D814" s="221" t="s">
        <v>175</v>
      </c>
      <c r="E814" s="222" t="s">
        <v>19</v>
      </c>
      <c r="F814" s="223" t="s">
        <v>846</v>
      </c>
      <c r="G814" s="220"/>
      <c r="H814" s="224">
        <v>6.1399999999999997</v>
      </c>
      <c r="I814" s="225"/>
      <c r="J814" s="220"/>
      <c r="K814" s="220"/>
      <c r="L814" s="226"/>
      <c r="M814" s="227"/>
      <c r="N814" s="228"/>
      <c r="O814" s="228"/>
      <c r="P814" s="228"/>
      <c r="Q814" s="228"/>
      <c r="R814" s="228"/>
      <c r="S814" s="228"/>
      <c r="T814" s="229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0" t="s">
        <v>175</v>
      </c>
      <c r="AU814" s="230" t="s">
        <v>86</v>
      </c>
      <c r="AV814" s="13" t="s">
        <v>86</v>
      </c>
      <c r="AW814" s="13" t="s">
        <v>35</v>
      </c>
      <c r="AX814" s="13" t="s">
        <v>76</v>
      </c>
      <c r="AY814" s="230" t="s">
        <v>154</v>
      </c>
    </row>
    <row r="815" s="13" customFormat="1">
      <c r="A815" s="13"/>
      <c r="B815" s="219"/>
      <c r="C815" s="220"/>
      <c r="D815" s="221" t="s">
        <v>175</v>
      </c>
      <c r="E815" s="222" t="s">
        <v>19</v>
      </c>
      <c r="F815" s="223" t="s">
        <v>847</v>
      </c>
      <c r="G815" s="220"/>
      <c r="H815" s="224">
        <v>26.620000000000001</v>
      </c>
      <c r="I815" s="225"/>
      <c r="J815" s="220"/>
      <c r="K815" s="220"/>
      <c r="L815" s="226"/>
      <c r="M815" s="227"/>
      <c r="N815" s="228"/>
      <c r="O815" s="228"/>
      <c r="P815" s="228"/>
      <c r="Q815" s="228"/>
      <c r="R815" s="228"/>
      <c r="S815" s="228"/>
      <c r="T815" s="22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0" t="s">
        <v>175</v>
      </c>
      <c r="AU815" s="230" t="s">
        <v>86</v>
      </c>
      <c r="AV815" s="13" t="s">
        <v>86</v>
      </c>
      <c r="AW815" s="13" t="s">
        <v>35</v>
      </c>
      <c r="AX815" s="13" t="s">
        <v>76</v>
      </c>
      <c r="AY815" s="230" t="s">
        <v>154</v>
      </c>
    </row>
    <row r="816" s="13" customFormat="1">
      <c r="A816" s="13"/>
      <c r="B816" s="219"/>
      <c r="C816" s="220"/>
      <c r="D816" s="221" t="s">
        <v>175</v>
      </c>
      <c r="E816" s="222" t="s">
        <v>19</v>
      </c>
      <c r="F816" s="223" t="s">
        <v>848</v>
      </c>
      <c r="G816" s="220"/>
      <c r="H816" s="224">
        <v>5.7300000000000004</v>
      </c>
      <c r="I816" s="225"/>
      <c r="J816" s="220"/>
      <c r="K816" s="220"/>
      <c r="L816" s="226"/>
      <c r="M816" s="227"/>
      <c r="N816" s="228"/>
      <c r="O816" s="228"/>
      <c r="P816" s="228"/>
      <c r="Q816" s="228"/>
      <c r="R816" s="228"/>
      <c r="S816" s="228"/>
      <c r="T816" s="229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0" t="s">
        <v>175</v>
      </c>
      <c r="AU816" s="230" t="s">
        <v>86</v>
      </c>
      <c r="AV816" s="13" t="s">
        <v>86</v>
      </c>
      <c r="AW816" s="13" t="s">
        <v>35</v>
      </c>
      <c r="AX816" s="13" t="s">
        <v>76</v>
      </c>
      <c r="AY816" s="230" t="s">
        <v>154</v>
      </c>
    </row>
    <row r="817" s="14" customFormat="1">
      <c r="A817" s="14"/>
      <c r="B817" s="231"/>
      <c r="C817" s="232"/>
      <c r="D817" s="221" t="s">
        <v>175</v>
      </c>
      <c r="E817" s="233" t="s">
        <v>19</v>
      </c>
      <c r="F817" s="234" t="s">
        <v>409</v>
      </c>
      <c r="G817" s="232"/>
      <c r="H817" s="233" t="s">
        <v>19</v>
      </c>
      <c r="I817" s="235"/>
      <c r="J817" s="232"/>
      <c r="K817" s="232"/>
      <c r="L817" s="236"/>
      <c r="M817" s="237"/>
      <c r="N817" s="238"/>
      <c r="O817" s="238"/>
      <c r="P817" s="238"/>
      <c r="Q817" s="238"/>
      <c r="R817" s="238"/>
      <c r="S817" s="238"/>
      <c r="T817" s="239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0" t="s">
        <v>175</v>
      </c>
      <c r="AU817" s="240" t="s">
        <v>86</v>
      </c>
      <c r="AV817" s="14" t="s">
        <v>84</v>
      </c>
      <c r="AW817" s="14" t="s">
        <v>35</v>
      </c>
      <c r="AX817" s="14" t="s">
        <v>76</v>
      </c>
      <c r="AY817" s="240" t="s">
        <v>154</v>
      </c>
    </row>
    <row r="818" s="13" customFormat="1">
      <c r="A818" s="13"/>
      <c r="B818" s="219"/>
      <c r="C818" s="220"/>
      <c r="D818" s="221" t="s">
        <v>175</v>
      </c>
      <c r="E818" s="222" t="s">
        <v>19</v>
      </c>
      <c r="F818" s="223" t="s">
        <v>850</v>
      </c>
      <c r="G818" s="220"/>
      <c r="H818" s="224">
        <v>60.140000000000001</v>
      </c>
      <c r="I818" s="225"/>
      <c r="J818" s="220"/>
      <c r="K818" s="220"/>
      <c r="L818" s="226"/>
      <c r="M818" s="227"/>
      <c r="N818" s="228"/>
      <c r="O818" s="228"/>
      <c r="P818" s="228"/>
      <c r="Q818" s="228"/>
      <c r="R818" s="228"/>
      <c r="S818" s="228"/>
      <c r="T818" s="22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0" t="s">
        <v>175</v>
      </c>
      <c r="AU818" s="230" t="s">
        <v>86</v>
      </c>
      <c r="AV818" s="13" t="s">
        <v>86</v>
      </c>
      <c r="AW818" s="13" t="s">
        <v>35</v>
      </c>
      <c r="AX818" s="13" t="s">
        <v>76</v>
      </c>
      <c r="AY818" s="230" t="s">
        <v>154</v>
      </c>
    </row>
    <row r="819" s="13" customFormat="1">
      <c r="A819" s="13"/>
      <c r="B819" s="219"/>
      <c r="C819" s="220"/>
      <c r="D819" s="221" t="s">
        <v>175</v>
      </c>
      <c r="E819" s="222" t="s">
        <v>19</v>
      </c>
      <c r="F819" s="223" t="s">
        <v>852</v>
      </c>
      <c r="G819" s="220"/>
      <c r="H819" s="224">
        <v>15.77</v>
      </c>
      <c r="I819" s="225"/>
      <c r="J819" s="220"/>
      <c r="K819" s="220"/>
      <c r="L819" s="226"/>
      <c r="M819" s="227"/>
      <c r="N819" s="228"/>
      <c r="O819" s="228"/>
      <c r="P819" s="228"/>
      <c r="Q819" s="228"/>
      <c r="R819" s="228"/>
      <c r="S819" s="228"/>
      <c r="T819" s="22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0" t="s">
        <v>175</v>
      </c>
      <c r="AU819" s="230" t="s">
        <v>86</v>
      </c>
      <c r="AV819" s="13" t="s">
        <v>86</v>
      </c>
      <c r="AW819" s="13" t="s">
        <v>35</v>
      </c>
      <c r="AX819" s="13" t="s">
        <v>76</v>
      </c>
      <c r="AY819" s="230" t="s">
        <v>154</v>
      </c>
    </row>
    <row r="820" s="13" customFormat="1">
      <c r="A820" s="13"/>
      <c r="B820" s="219"/>
      <c r="C820" s="220"/>
      <c r="D820" s="221" t="s">
        <v>175</v>
      </c>
      <c r="E820" s="222" t="s">
        <v>19</v>
      </c>
      <c r="F820" s="223" t="s">
        <v>853</v>
      </c>
      <c r="G820" s="220"/>
      <c r="H820" s="224">
        <v>46.840000000000003</v>
      </c>
      <c r="I820" s="225"/>
      <c r="J820" s="220"/>
      <c r="K820" s="220"/>
      <c r="L820" s="226"/>
      <c r="M820" s="227"/>
      <c r="N820" s="228"/>
      <c r="O820" s="228"/>
      <c r="P820" s="228"/>
      <c r="Q820" s="228"/>
      <c r="R820" s="228"/>
      <c r="S820" s="228"/>
      <c r="T820" s="22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0" t="s">
        <v>175</v>
      </c>
      <c r="AU820" s="230" t="s">
        <v>86</v>
      </c>
      <c r="AV820" s="13" t="s">
        <v>86</v>
      </c>
      <c r="AW820" s="13" t="s">
        <v>35</v>
      </c>
      <c r="AX820" s="13" t="s">
        <v>76</v>
      </c>
      <c r="AY820" s="230" t="s">
        <v>154</v>
      </c>
    </row>
    <row r="821" s="14" customFormat="1">
      <c r="A821" s="14"/>
      <c r="B821" s="231"/>
      <c r="C821" s="232"/>
      <c r="D821" s="221" t="s">
        <v>175</v>
      </c>
      <c r="E821" s="233" t="s">
        <v>19</v>
      </c>
      <c r="F821" s="234" t="s">
        <v>737</v>
      </c>
      <c r="G821" s="232"/>
      <c r="H821" s="233" t="s">
        <v>19</v>
      </c>
      <c r="I821" s="235"/>
      <c r="J821" s="232"/>
      <c r="K821" s="232"/>
      <c r="L821" s="236"/>
      <c r="M821" s="237"/>
      <c r="N821" s="238"/>
      <c r="O821" s="238"/>
      <c r="P821" s="238"/>
      <c r="Q821" s="238"/>
      <c r="R821" s="238"/>
      <c r="S821" s="238"/>
      <c r="T821" s="239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0" t="s">
        <v>175</v>
      </c>
      <c r="AU821" s="240" t="s">
        <v>86</v>
      </c>
      <c r="AV821" s="14" t="s">
        <v>84</v>
      </c>
      <c r="AW821" s="14" t="s">
        <v>35</v>
      </c>
      <c r="AX821" s="14" t="s">
        <v>76</v>
      </c>
      <c r="AY821" s="240" t="s">
        <v>154</v>
      </c>
    </row>
    <row r="822" s="13" customFormat="1">
      <c r="A822" s="13"/>
      <c r="B822" s="219"/>
      <c r="C822" s="220"/>
      <c r="D822" s="221" t="s">
        <v>175</v>
      </c>
      <c r="E822" s="222" t="s">
        <v>19</v>
      </c>
      <c r="F822" s="223" t="s">
        <v>855</v>
      </c>
      <c r="G822" s="220"/>
      <c r="H822" s="224">
        <v>21.25</v>
      </c>
      <c r="I822" s="225"/>
      <c r="J822" s="220"/>
      <c r="K822" s="220"/>
      <c r="L822" s="226"/>
      <c r="M822" s="227"/>
      <c r="N822" s="228"/>
      <c r="O822" s="228"/>
      <c r="P822" s="228"/>
      <c r="Q822" s="228"/>
      <c r="R822" s="228"/>
      <c r="S822" s="228"/>
      <c r="T822" s="229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0" t="s">
        <v>175</v>
      </c>
      <c r="AU822" s="230" t="s">
        <v>86</v>
      </c>
      <c r="AV822" s="13" t="s">
        <v>86</v>
      </c>
      <c r="AW822" s="13" t="s">
        <v>35</v>
      </c>
      <c r="AX822" s="13" t="s">
        <v>76</v>
      </c>
      <c r="AY822" s="230" t="s">
        <v>154</v>
      </c>
    </row>
    <row r="823" s="15" customFormat="1">
      <c r="A823" s="15"/>
      <c r="B823" s="241"/>
      <c r="C823" s="242"/>
      <c r="D823" s="221" t="s">
        <v>175</v>
      </c>
      <c r="E823" s="243" t="s">
        <v>19</v>
      </c>
      <c r="F823" s="244" t="s">
        <v>202</v>
      </c>
      <c r="G823" s="242"/>
      <c r="H823" s="245">
        <v>182.49000000000001</v>
      </c>
      <c r="I823" s="246"/>
      <c r="J823" s="242"/>
      <c r="K823" s="242"/>
      <c r="L823" s="247"/>
      <c r="M823" s="248"/>
      <c r="N823" s="249"/>
      <c r="O823" s="249"/>
      <c r="P823" s="249"/>
      <c r="Q823" s="249"/>
      <c r="R823" s="249"/>
      <c r="S823" s="249"/>
      <c r="T823" s="250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51" t="s">
        <v>175</v>
      </c>
      <c r="AU823" s="251" t="s">
        <v>86</v>
      </c>
      <c r="AV823" s="15" t="s">
        <v>161</v>
      </c>
      <c r="AW823" s="15" t="s">
        <v>35</v>
      </c>
      <c r="AX823" s="15" t="s">
        <v>84</v>
      </c>
      <c r="AY823" s="251" t="s">
        <v>154</v>
      </c>
    </row>
    <row r="824" s="2" customFormat="1" ht="14.4" customHeight="1">
      <c r="A824" s="40"/>
      <c r="B824" s="41"/>
      <c r="C824" s="206" t="s">
        <v>1547</v>
      </c>
      <c r="D824" s="206" t="s">
        <v>156</v>
      </c>
      <c r="E824" s="207" t="s">
        <v>1548</v>
      </c>
      <c r="F824" s="208" t="s">
        <v>1549</v>
      </c>
      <c r="G824" s="209" t="s">
        <v>169</v>
      </c>
      <c r="H824" s="210">
        <v>182.49000000000001</v>
      </c>
      <c r="I824" s="211"/>
      <c r="J824" s="212">
        <f>ROUND(I824*H824,2)</f>
        <v>0</v>
      </c>
      <c r="K824" s="208" t="s">
        <v>160</v>
      </c>
      <c r="L824" s="46"/>
      <c r="M824" s="213" t="s">
        <v>19</v>
      </c>
      <c r="N824" s="214" t="s">
        <v>47</v>
      </c>
      <c r="O824" s="86"/>
      <c r="P824" s="215">
        <f>O824*H824</f>
        <v>0</v>
      </c>
      <c r="Q824" s="215">
        <v>0.00029999999999999997</v>
      </c>
      <c r="R824" s="215">
        <f>Q824*H824</f>
        <v>0.054746999999999997</v>
      </c>
      <c r="S824" s="215">
        <v>0</v>
      </c>
      <c r="T824" s="216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17" t="s">
        <v>231</v>
      </c>
      <c r="AT824" s="217" t="s">
        <v>156</v>
      </c>
      <c r="AU824" s="217" t="s">
        <v>86</v>
      </c>
      <c r="AY824" s="19" t="s">
        <v>154</v>
      </c>
      <c r="BE824" s="218">
        <f>IF(N824="základní",J824,0)</f>
        <v>0</v>
      </c>
      <c r="BF824" s="218">
        <f>IF(N824="snížená",J824,0)</f>
        <v>0</v>
      </c>
      <c r="BG824" s="218">
        <f>IF(N824="zákl. přenesená",J824,0)</f>
        <v>0</v>
      </c>
      <c r="BH824" s="218">
        <f>IF(N824="sníž. přenesená",J824,0)</f>
        <v>0</v>
      </c>
      <c r="BI824" s="218">
        <f>IF(N824="nulová",J824,0)</f>
        <v>0</v>
      </c>
      <c r="BJ824" s="19" t="s">
        <v>84</v>
      </c>
      <c r="BK824" s="218">
        <f>ROUND(I824*H824,2)</f>
        <v>0</v>
      </c>
      <c r="BL824" s="19" t="s">
        <v>231</v>
      </c>
      <c r="BM824" s="217" t="s">
        <v>1550</v>
      </c>
    </row>
    <row r="825" s="2" customFormat="1">
      <c r="A825" s="40"/>
      <c r="B825" s="41"/>
      <c r="C825" s="206" t="s">
        <v>1551</v>
      </c>
      <c r="D825" s="206" t="s">
        <v>156</v>
      </c>
      <c r="E825" s="207" t="s">
        <v>1552</v>
      </c>
      <c r="F825" s="208" t="s">
        <v>1553</v>
      </c>
      <c r="G825" s="209" t="s">
        <v>292</v>
      </c>
      <c r="H825" s="210">
        <v>53.579999999999998</v>
      </c>
      <c r="I825" s="211"/>
      <c r="J825" s="212">
        <f>ROUND(I825*H825,2)</f>
        <v>0</v>
      </c>
      <c r="K825" s="208" t="s">
        <v>160</v>
      </c>
      <c r="L825" s="46"/>
      <c r="M825" s="213" t="s">
        <v>19</v>
      </c>
      <c r="N825" s="214" t="s">
        <v>47</v>
      </c>
      <c r="O825" s="86"/>
      <c r="P825" s="215">
        <f>O825*H825</f>
        <v>0</v>
      </c>
      <c r="Q825" s="215">
        <v>0.0017700000000000001</v>
      </c>
      <c r="R825" s="215">
        <f>Q825*H825</f>
        <v>0.094836600000000007</v>
      </c>
      <c r="S825" s="215">
        <v>0</v>
      </c>
      <c r="T825" s="216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17" t="s">
        <v>231</v>
      </c>
      <c r="AT825" s="217" t="s">
        <v>156</v>
      </c>
      <c r="AU825" s="217" t="s">
        <v>86</v>
      </c>
      <c r="AY825" s="19" t="s">
        <v>154</v>
      </c>
      <c r="BE825" s="218">
        <f>IF(N825="základní",J825,0)</f>
        <v>0</v>
      </c>
      <c r="BF825" s="218">
        <f>IF(N825="snížená",J825,0)</f>
        <v>0</v>
      </c>
      <c r="BG825" s="218">
        <f>IF(N825="zákl. přenesená",J825,0)</f>
        <v>0</v>
      </c>
      <c r="BH825" s="218">
        <f>IF(N825="sníž. přenesená",J825,0)</f>
        <v>0</v>
      </c>
      <c r="BI825" s="218">
        <f>IF(N825="nulová",J825,0)</f>
        <v>0</v>
      </c>
      <c r="BJ825" s="19" t="s">
        <v>84</v>
      </c>
      <c r="BK825" s="218">
        <f>ROUND(I825*H825,2)</f>
        <v>0</v>
      </c>
      <c r="BL825" s="19" t="s">
        <v>231</v>
      </c>
      <c r="BM825" s="217" t="s">
        <v>1554</v>
      </c>
    </row>
    <row r="826" s="13" customFormat="1">
      <c r="A826" s="13"/>
      <c r="B826" s="219"/>
      <c r="C826" s="220"/>
      <c r="D826" s="221" t="s">
        <v>175</v>
      </c>
      <c r="E826" s="222" t="s">
        <v>19</v>
      </c>
      <c r="F826" s="223" t="s">
        <v>1555</v>
      </c>
      <c r="G826" s="220"/>
      <c r="H826" s="224">
        <v>53.579999999999998</v>
      </c>
      <c r="I826" s="225"/>
      <c r="J826" s="220"/>
      <c r="K826" s="220"/>
      <c r="L826" s="226"/>
      <c r="M826" s="227"/>
      <c r="N826" s="228"/>
      <c r="O826" s="228"/>
      <c r="P826" s="228"/>
      <c r="Q826" s="228"/>
      <c r="R826" s="228"/>
      <c r="S826" s="228"/>
      <c r="T826" s="229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0" t="s">
        <v>175</v>
      </c>
      <c r="AU826" s="230" t="s">
        <v>86</v>
      </c>
      <c r="AV826" s="13" t="s">
        <v>86</v>
      </c>
      <c r="AW826" s="13" t="s">
        <v>35</v>
      </c>
      <c r="AX826" s="13" t="s">
        <v>84</v>
      </c>
      <c r="AY826" s="230" t="s">
        <v>154</v>
      </c>
    </row>
    <row r="827" s="2" customFormat="1" ht="14.4" customHeight="1">
      <c r="A827" s="40"/>
      <c r="B827" s="41"/>
      <c r="C827" s="256" t="s">
        <v>1556</v>
      </c>
      <c r="D827" s="256" t="s">
        <v>428</v>
      </c>
      <c r="E827" s="257" t="s">
        <v>1557</v>
      </c>
      <c r="F827" s="258" t="s">
        <v>1558</v>
      </c>
      <c r="G827" s="259" t="s">
        <v>159</v>
      </c>
      <c r="H827" s="260">
        <v>178.59999999999999</v>
      </c>
      <c r="I827" s="261"/>
      <c r="J827" s="262">
        <f>ROUND(I827*H827,2)</f>
        <v>0</v>
      </c>
      <c r="K827" s="258" t="s">
        <v>160</v>
      </c>
      <c r="L827" s="263"/>
      <c r="M827" s="264" t="s">
        <v>19</v>
      </c>
      <c r="N827" s="265" t="s">
        <v>47</v>
      </c>
      <c r="O827" s="86"/>
      <c r="P827" s="215">
        <f>O827*H827</f>
        <v>0</v>
      </c>
      <c r="Q827" s="215">
        <v>0.0020999999999999999</v>
      </c>
      <c r="R827" s="215">
        <f>Q827*H827</f>
        <v>0.37505999999999995</v>
      </c>
      <c r="S827" s="215">
        <v>0</v>
      </c>
      <c r="T827" s="216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17" t="s">
        <v>330</v>
      </c>
      <c r="AT827" s="217" t="s">
        <v>428</v>
      </c>
      <c r="AU827" s="217" t="s">
        <v>86</v>
      </c>
      <c r="AY827" s="19" t="s">
        <v>154</v>
      </c>
      <c r="BE827" s="218">
        <f>IF(N827="základní",J827,0)</f>
        <v>0</v>
      </c>
      <c r="BF827" s="218">
        <f>IF(N827="snížená",J827,0)</f>
        <v>0</v>
      </c>
      <c r="BG827" s="218">
        <f>IF(N827="zákl. přenesená",J827,0)</f>
        <v>0</v>
      </c>
      <c r="BH827" s="218">
        <f>IF(N827="sníž. přenesená",J827,0)</f>
        <v>0</v>
      </c>
      <c r="BI827" s="218">
        <f>IF(N827="nulová",J827,0)</f>
        <v>0</v>
      </c>
      <c r="BJ827" s="19" t="s">
        <v>84</v>
      </c>
      <c r="BK827" s="218">
        <f>ROUND(I827*H827,2)</f>
        <v>0</v>
      </c>
      <c r="BL827" s="19" t="s">
        <v>231</v>
      </c>
      <c r="BM827" s="217" t="s">
        <v>1559</v>
      </c>
    </row>
    <row r="828" s="13" customFormat="1">
      <c r="A828" s="13"/>
      <c r="B828" s="219"/>
      <c r="C828" s="220"/>
      <c r="D828" s="221" t="s">
        <v>175</v>
      </c>
      <c r="E828" s="222" t="s">
        <v>19</v>
      </c>
      <c r="F828" s="223" t="s">
        <v>1560</v>
      </c>
      <c r="G828" s="220"/>
      <c r="H828" s="224">
        <v>162.364</v>
      </c>
      <c r="I828" s="225"/>
      <c r="J828" s="220"/>
      <c r="K828" s="220"/>
      <c r="L828" s="226"/>
      <c r="M828" s="227"/>
      <c r="N828" s="228"/>
      <c r="O828" s="228"/>
      <c r="P828" s="228"/>
      <c r="Q828" s="228"/>
      <c r="R828" s="228"/>
      <c r="S828" s="228"/>
      <c r="T828" s="229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0" t="s">
        <v>175</v>
      </c>
      <c r="AU828" s="230" t="s">
        <v>86</v>
      </c>
      <c r="AV828" s="13" t="s">
        <v>86</v>
      </c>
      <c r="AW828" s="13" t="s">
        <v>35</v>
      </c>
      <c r="AX828" s="13" t="s">
        <v>84</v>
      </c>
      <c r="AY828" s="230" t="s">
        <v>154</v>
      </c>
    </row>
    <row r="829" s="13" customFormat="1">
      <c r="A829" s="13"/>
      <c r="B829" s="219"/>
      <c r="C829" s="220"/>
      <c r="D829" s="221" t="s">
        <v>175</v>
      </c>
      <c r="E829" s="220"/>
      <c r="F829" s="223" t="s">
        <v>1561</v>
      </c>
      <c r="G829" s="220"/>
      <c r="H829" s="224">
        <v>178.59999999999999</v>
      </c>
      <c r="I829" s="225"/>
      <c r="J829" s="220"/>
      <c r="K829" s="220"/>
      <c r="L829" s="226"/>
      <c r="M829" s="227"/>
      <c r="N829" s="228"/>
      <c r="O829" s="228"/>
      <c r="P829" s="228"/>
      <c r="Q829" s="228"/>
      <c r="R829" s="228"/>
      <c r="S829" s="228"/>
      <c r="T829" s="229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0" t="s">
        <v>175</v>
      </c>
      <c r="AU829" s="230" t="s">
        <v>86</v>
      </c>
      <c r="AV829" s="13" t="s">
        <v>86</v>
      </c>
      <c r="AW829" s="13" t="s">
        <v>4</v>
      </c>
      <c r="AX829" s="13" t="s">
        <v>84</v>
      </c>
      <c r="AY829" s="230" t="s">
        <v>154</v>
      </c>
    </row>
    <row r="830" s="2" customFormat="1">
      <c r="A830" s="40"/>
      <c r="B830" s="41"/>
      <c r="C830" s="206" t="s">
        <v>1562</v>
      </c>
      <c r="D830" s="206" t="s">
        <v>156</v>
      </c>
      <c r="E830" s="207" t="s">
        <v>1563</v>
      </c>
      <c r="F830" s="208" t="s">
        <v>1564</v>
      </c>
      <c r="G830" s="209" t="s">
        <v>292</v>
      </c>
      <c r="H830" s="210">
        <v>53.579999999999998</v>
      </c>
      <c r="I830" s="211"/>
      <c r="J830" s="212">
        <f>ROUND(I830*H830,2)</f>
        <v>0</v>
      </c>
      <c r="K830" s="208" t="s">
        <v>160</v>
      </c>
      <c r="L830" s="46"/>
      <c r="M830" s="213" t="s">
        <v>19</v>
      </c>
      <c r="N830" s="214" t="s">
        <v>47</v>
      </c>
      <c r="O830" s="86"/>
      <c r="P830" s="215">
        <f>O830*H830</f>
        <v>0</v>
      </c>
      <c r="Q830" s="215">
        <v>0.0010200000000000001</v>
      </c>
      <c r="R830" s="215">
        <f>Q830*H830</f>
        <v>0.054651600000000002</v>
      </c>
      <c r="S830" s="215">
        <v>0</v>
      </c>
      <c r="T830" s="216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17" t="s">
        <v>231</v>
      </c>
      <c r="AT830" s="217" t="s">
        <v>156</v>
      </c>
      <c r="AU830" s="217" t="s">
        <v>86</v>
      </c>
      <c r="AY830" s="19" t="s">
        <v>154</v>
      </c>
      <c r="BE830" s="218">
        <f>IF(N830="základní",J830,0)</f>
        <v>0</v>
      </c>
      <c r="BF830" s="218">
        <f>IF(N830="snížená",J830,0)</f>
        <v>0</v>
      </c>
      <c r="BG830" s="218">
        <f>IF(N830="zákl. přenesená",J830,0)</f>
        <v>0</v>
      </c>
      <c r="BH830" s="218">
        <f>IF(N830="sníž. přenesená",J830,0)</f>
        <v>0</v>
      </c>
      <c r="BI830" s="218">
        <f>IF(N830="nulová",J830,0)</f>
        <v>0</v>
      </c>
      <c r="BJ830" s="19" t="s">
        <v>84</v>
      </c>
      <c r="BK830" s="218">
        <f>ROUND(I830*H830,2)</f>
        <v>0</v>
      </c>
      <c r="BL830" s="19" t="s">
        <v>231</v>
      </c>
      <c r="BM830" s="217" t="s">
        <v>1565</v>
      </c>
    </row>
    <row r="831" s="2" customFormat="1" ht="19.8" customHeight="1">
      <c r="A831" s="40"/>
      <c r="B831" s="41"/>
      <c r="C831" s="256" t="s">
        <v>1566</v>
      </c>
      <c r="D831" s="256" t="s">
        <v>428</v>
      </c>
      <c r="E831" s="257" t="s">
        <v>1567</v>
      </c>
      <c r="F831" s="258" t="s">
        <v>1568</v>
      </c>
      <c r="G831" s="259" t="s">
        <v>169</v>
      </c>
      <c r="H831" s="260">
        <v>9.859</v>
      </c>
      <c r="I831" s="261"/>
      <c r="J831" s="262">
        <f>ROUND(I831*H831,2)</f>
        <v>0</v>
      </c>
      <c r="K831" s="258" t="s">
        <v>160</v>
      </c>
      <c r="L831" s="263"/>
      <c r="M831" s="264" t="s">
        <v>19</v>
      </c>
      <c r="N831" s="265" t="s">
        <v>47</v>
      </c>
      <c r="O831" s="86"/>
      <c r="P831" s="215">
        <f>O831*H831</f>
        <v>0</v>
      </c>
      <c r="Q831" s="215">
        <v>0.019199999999999998</v>
      </c>
      <c r="R831" s="215">
        <f>Q831*H831</f>
        <v>0.18929279999999998</v>
      </c>
      <c r="S831" s="215">
        <v>0</v>
      </c>
      <c r="T831" s="216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17" t="s">
        <v>330</v>
      </c>
      <c r="AT831" s="217" t="s">
        <v>428</v>
      </c>
      <c r="AU831" s="217" t="s">
        <v>86</v>
      </c>
      <c r="AY831" s="19" t="s">
        <v>154</v>
      </c>
      <c r="BE831" s="218">
        <f>IF(N831="základní",J831,0)</f>
        <v>0</v>
      </c>
      <c r="BF831" s="218">
        <f>IF(N831="snížená",J831,0)</f>
        <v>0</v>
      </c>
      <c r="BG831" s="218">
        <f>IF(N831="zákl. přenesená",J831,0)</f>
        <v>0</v>
      </c>
      <c r="BH831" s="218">
        <f>IF(N831="sníž. přenesená",J831,0)</f>
        <v>0</v>
      </c>
      <c r="BI831" s="218">
        <f>IF(N831="nulová",J831,0)</f>
        <v>0</v>
      </c>
      <c r="BJ831" s="19" t="s">
        <v>84</v>
      </c>
      <c r="BK831" s="218">
        <f>ROUND(I831*H831,2)</f>
        <v>0</v>
      </c>
      <c r="BL831" s="19" t="s">
        <v>231</v>
      </c>
      <c r="BM831" s="217" t="s">
        <v>1569</v>
      </c>
    </row>
    <row r="832" s="13" customFormat="1">
      <c r="A832" s="13"/>
      <c r="B832" s="219"/>
      <c r="C832" s="220"/>
      <c r="D832" s="221" t="s">
        <v>175</v>
      </c>
      <c r="E832" s="222" t="s">
        <v>19</v>
      </c>
      <c r="F832" s="223" t="s">
        <v>1570</v>
      </c>
      <c r="G832" s="220"/>
      <c r="H832" s="224">
        <v>8.5730000000000004</v>
      </c>
      <c r="I832" s="225"/>
      <c r="J832" s="220"/>
      <c r="K832" s="220"/>
      <c r="L832" s="226"/>
      <c r="M832" s="227"/>
      <c r="N832" s="228"/>
      <c r="O832" s="228"/>
      <c r="P832" s="228"/>
      <c r="Q832" s="228"/>
      <c r="R832" s="228"/>
      <c r="S832" s="228"/>
      <c r="T832" s="22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0" t="s">
        <v>175</v>
      </c>
      <c r="AU832" s="230" t="s">
        <v>86</v>
      </c>
      <c r="AV832" s="13" t="s">
        <v>86</v>
      </c>
      <c r="AW832" s="13" t="s">
        <v>35</v>
      </c>
      <c r="AX832" s="13" t="s">
        <v>84</v>
      </c>
      <c r="AY832" s="230" t="s">
        <v>154</v>
      </c>
    </row>
    <row r="833" s="13" customFormat="1">
      <c r="A833" s="13"/>
      <c r="B833" s="219"/>
      <c r="C833" s="220"/>
      <c r="D833" s="221" t="s">
        <v>175</v>
      </c>
      <c r="E833" s="220"/>
      <c r="F833" s="223" t="s">
        <v>1571</v>
      </c>
      <c r="G833" s="220"/>
      <c r="H833" s="224">
        <v>9.859</v>
      </c>
      <c r="I833" s="225"/>
      <c r="J833" s="220"/>
      <c r="K833" s="220"/>
      <c r="L833" s="226"/>
      <c r="M833" s="227"/>
      <c r="N833" s="228"/>
      <c r="O833" s="228"/>
      <c r="P833" s="228"/>
      <c r="Q833" s="228"/>
      <c r="R833" s="228"/>
      <c r="S833" s="228"/>
      <c r="T833" s="229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0" t="s">
        <v>175</v>
      </c>
      <c r="AU833" s="230" t="s">
        <v>86</v>
      </c>
      <c r="AV833" s="13" t="s">
        <v>86</v>
      </c>
      <c r="AW833" s="13" t="s">
        <v>4</v>
      </c>
      <c r="AX833" s="13" t="s">
        <v>84</v>
      </c>
      <c r="AY833" s="230" t="s">
        <v>154</v>
      </c>
    </row>
    <row r="834" s="2" customFormat="1" ht="19.8" customHeight="1">
      <c r="A834" s="40"/>
      <c r="B834" s="41"/>
      <c r="C834" s="206" t="s">
        <v>1572</v>
      </c>
      <c r="D834" s="206" t="s">
        <v>156</v>
      </c>
      <c r="E834" s="207" t="s">
        <v>1573</v>
      </c>
      <c r="F834" s="208" t="s">
        <v>1574</v>
      </c>
      <c r="G834" s="209" t="s">
        <v>292</v>
      </c>
      <c r="H834" s="210">
        <v>203.58000000000001</v>
      </c>
      <c r="I834" s="211"/>
      <c r="J834" s="212">
        <f>ROUND(I834*H834,2)</f>
        <v>0</v>
      </c>
      <c r="K834" s="208" t="s">
        <v>160</v>
      </c>
      <c r="L834" s="46"/>
      <c r="M834" s="213" t="s">
        <v>19</v>
      </c>
      <c r="N834" s="214" t="s">
        <v>47</v>
      </c>
      <c r="O834" s="86"/>
      <c r="P834" s="215">
        <f>O834*H834</f>
        <v>0</v>
      </c>
      <c r="Q834" s="215">
        <v>0.00042999999999999999</v>
      </c>
      <c r="R834" s="215">
        <f>Q834*H834</f>
        <v>0.087539400000000003</v>
      </c>
      <c r="S834" s="215">
        <v>0</v>
      </c>
      <c r="T834" s="216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17" t="s">
        <v>231</v>
      </c>
      <c r="AT834" s="217" t="s">
        <v>156</v>
      </c>
      <c r="AU834" s="217" t="s">
        <v>86</v>
      </c>
      <c r="AY834" s="19" t="s">
        <v>154</v>
      </c>
      <c r="BE834" s="218">
        <f>IF(N834="základní",J834,0)</f>
        <v>0</v>
      </c>
      <c r="BF834" s="218">
        <f>IF(N834="snížená",J834,0)</f>
        <v>0</v>
      </c>
      <c r="BG834" s="218">
        <f>IF(N834="zákl. přenesená",J834,0)</f>
        <v>0</v>
      </c>
      <c r="BH834" s="218">
        <f>IF(N834="sníž. přenesená",J834,0)</f>
        <v>0</v>
      </c>
      <c r="BI834" s="218">
        <f>IF(N834="nulová",J834,0)</f>
        <v>0</v>
      </c>
      <c r="BJ834" s="19" t="s">
        <v>84</v>
      </c>
      <c r="BK834" s="218">
        <f>ROUND(I834*H834,2)</f>
        <v>0</v>
      </c>
      <c r="BL834" s="19" t="s">
        <v>231</v>
      </c>
      <c r="BM834" s="217" t="s">
        <v>1575</v>
      </c>
    </row>
    <row r="835" s="14" customFormat="1">
      <c r="A835" s="14"/>
      <c r="B835" s="231"/>
      <c r="C835" s="232"/>
      <c r="D835" s="221" t="s">
        <v>175</v>
      </c>
      <c r="E835" s="233" t="s">
        <v>19</v>
      </c>
      <c r="F835" s="234" t="s">
        <v>506</v>
      </c>
      <c r="G835" s="232"/>
      <c r="H835" s="233" t="s">
        <v>19</v>
      </c>
      <c r="I835" s="235"/>
      <c r="J835" s="232"/>
      <c r="K835" s="232"/>
      <c r="L835" s="236"/>
      <c r="M835" s="237"/>
      <c r="N835" s="238"/>
      <c r="O835" s="238"/>
      <c r="P835" s="238"/>
      <c r="Q835" s="238"/>
      <c r="R835" s="238"/>
      <c r="S835" s="238"/>
      <c r="T835" s="239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0" t="s">
        <v>175</v>
      </c>
      <c r="AU835" s="240" t="s">
        <v>86</v>
      </c>
      <c r="AV835" s="14" t="s">
        <v>84</v>
      </c>
      <c r="AW835" s="14" t="s">
        <v>35</v>
      </c>
      <c r="AX835" s="14" t="s">
        <v>76</v>
      </c>
      <c r="AY835" s="240" t="s">
        <v>154</v>
      </c>
    </row>
    <row r="836" s="13" customFormat="1">
      <c r="A836" s="13"/>
      <c r="B836" s="219"/>
      <c r="C836" s="220"/>
      <c r="D836" s="221" t="s">
        <v>175</v>
      </c>
      <c r="E836" s="222" t="s">
        <v>19</v>
      </c>
      <c r="F836" s="223" t="s">
        <v>1576</v>
      </c>
      <c r="G836" s="220"/>
      <c r="H836" s="224">
        <v>27.73</v>
      </c>
      <c r="I836" s="225"/>
      <c r="J836" s="220"/>
      <c r="K836" s="220"/>
      <c r="L836" s="226"/>
      <c r="M836" s="227"/>
      <c r="N836" s="228"/>
      <c r="O836" s="228"/>
      <c r="P836" s="228"/>
      <c r="Q836" s="228"/>
      <c r="R836" s="228"/>
      <c r="S836" s="228"/>
      <c r="T836" s="229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0" t="s">
        <v>175</v>
      </c>
      <c r="AU836" s="230" t="s">
        <v>86</v>
      </c>
      <c r="AV836" s="13" t="s">
        <v>86</v>
      </c>
      <c r="AW836" s="13" t="s">
        <v>35</v>
      </c>
      <c r="AX836" s="13" t="s">
        <v>76</v>
      </c>
      <c r="AY836" s="230" t="s">
        <v>154</v>
      </c>
    </row>
    <row r="837" s="13" customFormat="1">
      <c r="A837" s="13"/>
      <c r="B837" s="219"/>
      <c r="C837" s="220"/>
      <c r="D837" s="221" t="s">
        <v>175</v>
      </c>
      <c r="E837" s="222" t="s">
        <v>19</v>
      </c>
      <c r="F837" s="223" t="s">
        <v>1577</v>
      </c>
      <c r="G837" s="220"/>
      <c r="H837" s="224">
        <v>10.48</v>
      </c>
      <c r="I837" s="225"/>
      <c r="J837" s="220"/>
      <c r="K837" s="220"/>
      <c r="L837" s="226"/>
      <c r="M837" s="227"/>
      <c r="N837" s="228"/>
      <c r="O837" s="228"/>
      <c r="P837" s="228"/>
      <c r="Q837" s="228"/>
      <c r="R837" s="228"/>
      <c r="S837" s="228"/>
      <c r="T837" s="22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0" t="s">
        <v>175</v>
      </c>
      <c r="AU837" s="230" t="s">
        <v>86</v>
      </c>
      <c r="AV837" s="13" t="s">
        <v>86</v>
      </c>
      <c r="AW837" s="13" t="s">
        <v>35</v>
      </c>
      <c r="AX837" s="13" t="s">
        <v>76</v>
      </c>
      <c r="AY837" s="230" t="s">
        <v>154</v>
      </c>
    </row>
    <row r="838" s="14" customFormat="1">
      <c r="A838" s="14"/>
      <c r="B838" s="231"/>
      <c r="C838" s="232"/>
      <c r="D838" s="221" t="s">
        <v>175</v>
      </c>
      <c r="E838" s="233" t="s">
        <v>19</v>
      </c>
      <c r="F838" s="234" t="s">
        <v>409</v>
      </c>
      <c r="G838" s="232"/>
      <c r="H838" s="233" t="s">
        <v>19</v>
      </c>
      <c r="I838" s="235"/>
      <c r="J838" s="232"/>
      <c r="K838" s="232"/>
      <c r="L838" s="236"/>
      <c r="M838" s="237"/>
      <c r="N838" s="238"/>
      <c r="O838" s="238"/>
      <c r="P838" s="238"/>
      <c r="Q838" s="238"/>
      <c r="R838" s="238"/>
      <c r="S838" s="238"/>
      <c r="T838" s="239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0" t="s">
        <v>175</v>
      </c>
      <c r="AU838" s="240" t="s">
        <v>86</v>
      </c>
      <c r="AV838" s="14" t="s">
        <v>84</v>
      </c>
      <c r="AW838" s="14" t="s">
        <v>35</v>
      </c>
      <c r="AX838" s="14" t="s">
        <v>76</v>
      </c>
      <c r="AY838" s="240" t="s">
        <v>154</v>
      </c>
    </row>
    <row r="839" s="13" customFormat="1">
      <c r="A839" s="13"/>
      <c r="B839" s="219"/>
      <c r="C839" s="220"/>
      <c r="D839" s="221" t="s">
        <v>175</v>
      </c>
      <c r="E839" s="222" t="s">
        <v>19</v>
      </c>
      <c r="F839" s="223" t="s">
        <v>1578</v>
      </c>
      <c r="G839" s="220"/>
      <c r="H839" s="224">
        <v>49.725000000000001</v>
      </c>
      <c r="I839" s="225"/>
      <c r="J839" s="220"/>
      <c r="K839" s="220"/>
      <c r="L839" s="226"/>
      <c r="M839" s="227"/>
      <c r="N839" s="228"/>
      <c r="O839" s="228"/>
      <c r="P839" s="228"/>
      <c r="Q839" s="228"/>
      <c r="R839" s="228"/>
      <c r="S839" s="228"/>
      <c r="T839" s="229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0" t="s">
        <v>175</v>
      </c>
      <c r="AU839" s="230" t="s">
        <v>86</v>
      </c>
      <c r="AV839" s="13" t="s">
        <v>86</v>
      </c>
      <c r="AW839" s="13" t="s">
        <v>35</v>
      </c>
      <c r="AX839" s="13" t="s">
        <v>76</v>
      </c>
      <c r="AY839" s="230" t="s">
        <v>154</v>
      </c>
    </row>
    <row r="840" s="13" customFormat="1">
      <c r="A840" s="13"/>
      <c r="B840" s="219"/>
      <c r="C840" s="220"/>
      <c r="D840" s="221" t="s">
        <v>175</v>
      </c>
      <c r="E840" s="222" t="s">
        <v>19</v>
      </c>
      <c r="F840" s="223" t="s">
        <v>1579</v>
      </c>
      <c r="G840" s="220"/>
      <c r="H840" s="224">
        <v>5.7400000000000002</v>
      </c>
      <c r="I840" s="225"/>
      <c r="J840" s="220"/>
      <c r="K840" s="220"/>
      <c r="L840" s="226"/>
      <c r="M840" s="227"/>
      <c r="N840" s="228"/>
      <c r="O840" s="228"/>
      <c r="P840" s="228"/>
      <c r="Q840" s="228"/>
      <c r="R840" s="228"/>
      <c r="S840" s="228"/>
      <c r="T840" s="229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0" t="s">
        <v>175</v>
      </c>
      <c r="AU840" s="230" t="s">
        <v>86</v>
      </c>
      <c r="AV840" s="13" t="s">
        <v>86</v>
      </c>
      <c r="AW840" s="13" t="s">
        <v>35</v>
      </c>
      <c r="AX840" s="13" t="s">
        <v>76</v>
      </c>
      <c r="AY840" s="230" t="s">
        <v>154</v>
      </c>
    </row>
    <row r="841" s="13" customFormat="1">
      <c r="A841" s="13"/>
      <c r="B841" s="219"/>
      <c r="C841" s="220"/>
      <c r="D841" s="221" t="s">
        <v>175</v>
      </c>
      <c r="E841" s="222" t="s">
        <v>19</v>
      </c>
      <c r="F841" s="223" t="s">
        <v>1580</v>
      </c>
      <c r="G841" s="220"/>
      <c r="H841" s="224">
        <v>33.445</v>
      </c>
      <c r="I841" s="225"/>
      <c r="J841" s="220"/>
      <c r="K841" s="220"/>
      <c r="L841" s="226"/>
      <c r="M841" s="227"/>
      <c r="N841" s="228"/>
      <c r="O841" s="228"/>
      <c r="P841" s="228"/>
      <c r="Q841" s="228"/>
      <c r="R841" s="228"/>
      <c r="S841" s="228"/>
      <c r="T841" s="22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0" t="s">
        <v>175</v>
      </c>
      <c r="AU841" s="230" t="s">
        <v>86</v>
      </c>
      <c r="AV841" s="13" t="s">
        <v>86</v>
      </c>
      <c r="AW841" s="13" t="s">
        <v>35</v>
      </c>
      <c r="AX841" s="13" t="s">
        <v>76</v>
      </c>
      <c r="AY841" s="230" t="s">
        <v>154</v>
      </c>
    </row>
    <row r="842" s="14" customFormat="1">
      <c r="A842" s="14"/>
      <c r="B842" s="231"/>
      <c r="C842" s="232"/>
      <c r="D842" s="221" t="s">
        <v>175</v>
      </c>
      <c r="E842" s="233" t="s">
        <v>19</v>
      </c>
      <c r="F842" s="234" t="s">
        <v>737</v>
      </c>
      <c r="G842" s="232"/>
      <c r="H842" s="233" t="s">
        <v>19</v>
      </c>
      <c r="I842" s="235"/>
      <c r="J842" s="232"/>
      <c r="K842" s="232"/>
      <c r="L842" s="236"/>
      <c r="M842" s="237"/>
      <c r="N842" s="238"/>
      <c r="O842" s="238"/>
      <c r="P842" s="238"/>
      <c r="Q842" s="238"/>
      <c r="R842" s="238"/>
      <c r="S842" s="238"/>
      <c r="T842" s="239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0" t="s">
        <v>175</v>
      </c>
      <c r="AU842" s="240" t="s">
        <v>86</v>
      </c>
      <c r="AV842" s="14" t="s">
        <v>84</v>
      </c>
      <c r="AW842" s="14" t="s">
        <v>35</v>
      </c>
      <c r="AX842" s="14" t="s">
        <v>76</v>
      </c>
      <c r="AY842" s="240" t="s">
        <v>154</v>
      </c>
    </row>
    <row r="843" s="13" customFormat="1">
      <c r="A843" s="13"/>
      <c r="B843" s="219"/>
      <c r="C843" s="220"/>
      <c r="D843" s="221" t="s">
        <v>175</v>
      </c>
      <c r="E843" s="222" t="s">
        <v>19</v>
      </c>
      <c r="F843" s="223" t="s">
        <v>1581</v>
      </c>
      <c r="G843" s="220"/>
      <c r="H843" s="224">
        <v>26.68</v>
      </c>
      <c r="I843" s="225"/>
      <c r="J843" s="220"/>
      <c r="K843" s="220"/>
      <c r="L843" s="226"/>
      <c r="M843" s="227"/>
      <c r="N843" s="228"/>
      <c r="O843" s="228"/>
      <c r="P843" s="228"/>
      <c r="Q843" s="228"/>
      <c r="R843" s="228"/>
      <c r="S843" s="228"/>
      <c r="T843" s="229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0" t="s">
        <v>175</v>
      </c>
      <c r="AU843" s="230" t="s">
        <v>86</v>
      </c>
      <c r="AV843" s="13" t="s">
        <v>86</v>
      </c>
      <c r="AW843" s="13" t="s">
        <v>35</v>
      </c>
      <c r="AX843" s="13" t="s">
        <v>76</v>
      </c>
      <c r="AY843" s="230" t="s">
        <v>154</v>
      </c>
    </row>
    <row r="844" s="13" customFormat="1">
      <c r="A844" s="13"/>
      <c r="B844" s="219"/>
      <c r="C844" s="220"/>
      <c r="D844" s="221" t="s">
        <v>175</v>
      </c>
      <c r="E844" s="222" t="s">
        <v>19</v>
      </c>
      <c r="F844" s="223" t="s">
        <v>1582</v>
      </c>
      <c r="G844" s="220"/>
      <c r="H844" s="224">
        <v>20.670000000000002</v>
      </c>
      <c r="I844" s="225"/>
      <c r="J844" s="220"/>
      <c r="K844" s="220"/>
      <c r="L844" s="226"/>
      <c r="M844" s="227"/>
      <c r="N844" s="228"/>
      <c r="O844" s="228"/>
      <c r="P844" s="228"/>
      <c r="Q844" s="228"/>
      <c r="R844" s="228"/>
      <c r="S844" s="228"/>
      <c r="T844" s="22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0" t="s">
        <v>175</v>
      </c>
      <c r="AU844" s="230" t="s">
        <v>86</v>
      </c>
      <c r="AV844" s="13" t="s">
        <v>86</v>
      </c>
      <c r="AW844" s="13" t="s">
        <v>35</v>
      </c>
      <c r="AX844" s="13" t="s">
        <v>76</v>
      </c>
      <c r="AY844" s="230" t="s">
        <v>154</v>
      </c>
    </row>
    <row r="845" s="13" customFormat="1">
      <c r="A845" s="13"/>
      <c r="B845" s="219"/>
      <c r="C845" s="220"/>
      <c r="D845" s="221" t="s">
        <v>175</v>
      </c>
      <c r="E845" s="222" t="s">
        <v>19</v>
      </c>
      <c r="F845" s="223" t="s">
        <v>1583</v>
      </c>
      <c r="G845" s="220"/>
      <c r="H845" s="224">
        <v>29.109999999999999</v>
      </c>
      <c r="I845" s="225"/>
      <c r="J845" s="220"/>
      <c r="K845" s="220"/>
      <c r="L845" s="226"/>
      <c r="M845" s="227"/>
      <c r="N845" s="228"/>
      <c r="O845" s="228"/>
      <c r="P845" s="228"/>
      <c r="Q845" s="228"/>
      <c r="R845" s="228"/>
      <c r="S845" s="228"/>
      <c r="T845" s="229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0" t="s">
        <v>175</v>
      </c>
      <c r="AU845" s="230" t="s">
        <v>86</v>
      </c>
      <c r="AV845" s="13" t="s">
        <v>86</v>
      </c>
      <c r="AW845" s="13" t="s">
        <v>35</v>
      </c>
      <c r="AX845" s="13" t="s">
        <v>76</v>
      </c>
      <c r="AY845" s="230" t="s">
        <v>154</v>
      </c>
    </row>
    <row r="846" s="15" customFormat="1">
      <c r="A846" s="15"/>
      <c r="B846" s="241"/>
      <c r="C846" s="242"/>
      <c r="D846" s="221" t="s">
        <v>175</v>
      </c>
      <c r="E846" s="243" t="s">
        <v>19</v>
      </c>
      <c r="F846" s="244" t="s">
        <v>202</v>
      </c>
      <c r="G846" s="242"/>
      <c r="H846" s="245">
        <v>203.58000000000004</v>
      </c>
      <c r="I846" s="246"/>
      <c r="J846" s="242"/>
      <c r="K846" s="242"/>
      <c r="L846" s="247"/>
      <c r="M846" s="248"/>
      <c r="N846" s="249"/>
      <c r="O846" s="249"/>
      <c r="P846" s="249"/>
      <c r="Q846" s="249"/>
      <c r="R846" s="249"/>
      <c r="S846" s="249"/>
      <c r="T846" s="250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51" t="s">
        <v>175</v>
      </c>
      <c r="AU846" s="251" t="s">
        <v>86</v>
      </c>
      <c r="AV846" s="15" t="s">
        <v>161</v>
      </c>
      <c r="AW846" s="15" t="s">
        <v>35</v>
      </c>
      <c r="AX846" s="15" t="s">
        <v>84</v>
      </c>
      <c r="AY846" s="251" t="s">
        <v>154</v>
      </c>
    </row>
    <row r="847" s="2" customFormat="1" ht="14.4" customHeight="1">
      <c r="A847" s="40"/>
      <c r="B847" s="41"/>
      <c r="C847" s="256" t="s">
        <v>1584</v>
      </c>
      <c r="D847" s="256" t="s">
        <v>428</v>
      </c>
      <c r="E847" s="257" t="s">
        <v>1585</v>
      </c>
      <c r="F847" s="258" t="s">
        <v>1586</v>
      </c>
      <c r="G847" s="259" t="s">
        <v>159</v>
      </c>
      <c r="H847" s="260">
        <v>503.86099999999999</v>
      </c>
      <c r="I847" s="261"/>
      <c r="J847" s="262">
        <f>ROUND(I847*H847,2)</f>
        <v>0</v>
      </c>
      <c r="K847" s="258" t="s">
        <v>160</v>
      </c>
      <c r="L847" s="263"/>
      <c r="M847" s="264" t="s">
        <v>19</v>
      </c>
      <c r="N847" s="265" t="s">
        <v>47</v>
      </c>
      <c r="O847" s="86"/>
      <c r="P847" s="215">
        <f>O847*H847</f>
        <v>0</v>
      </c>
      <c r="Q847" s="215">
        <v>0.00089999999999999998</v>
      </c>
      <c r="R847" s="215">
        <f>Q847*H847</f>
        <v>0.45347489999999996</v>
      </c>
      <c r="S847" s="215">
        <v>0</v>
      </c>
      <c r="T847" s="216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17" t="s">
        <v>330</v>
      </c>
      <c r="AT847" s="217" t="s">
        <v>428</v>
      </c>
      <c r="AU847" s="217" t="s">
        <v>86</v>
      </c>
      <c r="AY847" s="19" t="s">
        <v>154</v>
      </c>
      <c r="BE847" s="218">
        <f>IF(N847="základní",J847,0)</f>
        <v>0</v>
      </c>
      <c r="BF847" s="218">
        <f>IF(N847="snížená",J847,0)</f>
        <v>0</v>
      </c>
      <c r="BG847" s="218">
        <f>IF(N847="zákl. přenesená",J847,0)</f>
        <v>0</v>
      </c>
      <c r="BH847" s="218">
        <f>IF(N847="sníž. přenesená",J847,0)</f>
        <v>0</v>
      </c>
      <c r="BI847" s="218">
        <f>IF(N847="nulová",J847,0)</f>
        <v>0</v>
      </c>
      <c r="BJ847" s="19" t="s">
        <v>84</v>
      </c>
      <c r="BK847" s="218">
        <f>ROUND(I847*H847,2)</f>
        <v>0</v>
      </c>
      <c r="BL847" s="19" t="s">
        <v>231</v>
      </c>
      <c r="BM847" s="217" t="s">
        <v>1587</v>
      </c>
    </row>
    <row r="848" s="13" customFormat="1">
      <c r="A848" s="13"/>
      <c r="B848" s="219"/>
      <c r="C848" s="220"/>
      <c r="D848" s="221" t="s">
        <v>175</v>
      </c>
      <c r="E848" s="220"/>
      <c r="F848" s="223" t="s">
        <v>1588</v>
      </c>
      <c r="G848" s="220"/>
      <c r="H848" s="224">
        <v>503.86099999999999</v>
      </c>
      <c r="I848" s="225"/>
      <c r="J848" s="220"/>
      <c r="K848" s="220"/>
      <c r="L848" s="226"/>
      <c r="M848" s="227"/>
      <c r="N848" s="228"/>
      <c r="O848" s="228"/>
      <c r="P848" s="228"/>
      <c r="Q848" s="228"/>
      <c r="R848" s="228"/>
      <c r="S848" s="228"/>
      <c r="T848" s="229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0" t="s">
        <v>175</v>
      </c>
      <c r="AU848" s="230" t="s">
        <v>86</v>
      </c>
      <c r="AV848" s="13" t="s">
        <v>86</v>
      </c>
      <c r="AW848" s="13" t="s">
        <v>4</v>
      </c>
      <c r="AX848" s="13" t="s">
        <v>84</v>
      </c>
      <c r="AY848" s="230" t="s">
        <v>154</v>
      </c>
    </row>
    <row r="849" s="2" customFormat="1">
      <c r="A849" s="40"/>
      <c r="B849" s="41"/>
      <c r="C849" s="206" t="s">
        <v>1589</v>
      </c>
      <c r="D849" s="206" t="s">
        <v>156</v>
      </c>
      <c r="E849" s="207" t="s">
        <v>1590</v>
      </c>
      <c r="F849" s="208" t="s">
        <v>1591</v>
      </c>
      <c r="G849" s="209" t="s">
        <v>169</v>
      </c>
      <c r="H849" s="210">
        <v>182.49000000000001</v>
      </c>
      <c r="I849" s="211"/>
      <c r="J849" s="212">
        <f>ROUND(I849*H849,2)</f>
        <v>0</v>
      </c>
      <c r="K849" s="208" t="s">
        <v>160</v>
      </c>
      <c r="L849" s="46"/>
      <c r="M849" s="213" t="s">
        <v>19</v>
      </c>
      <c r="N849" s="214" t="s">
        <v>47</v>
      </c>
      <c r="O849" s="86"/>
      <c r="P849" s="215">
        <f>O849*H849</f>
        <v>0</v>
      </c>
      <c r="Q849" s="215">
        <v>0.0068900000000000003</v>
      </c>
      <c r="R849" s="215">
        <f>Q849*H849</f>
        <v>1.2573561000000002</v>
      </c>
      <c r="S849" s="215">
        <v>0</v>
      </c>
      <c r="T849" s="216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17" t="s">
        <v>231</v>
      </c>
      <c r="AT849" s="217" t="s">
        <v>156</v>
      </c>
      <c r="AU849" s="217" t="s">
        <v>86</v>
      </c>
      <c r="AY849" s="19" t="s">
        <v>154</v>
      </c>
      <c r="BE849" s="218">
        <f>IF(N849="základní",J849,0)</f>
        <v>0</v>
      </c>
      <c r="BF849" s="218">
        <f>IF(N849="snížená",J849,0)</f>
        <v>0</v>
      </c>
      <c r="BG849" s="218">
        <f>IF(N849="zákl. přenesená",J849,0)</f>
        <v>0</v>
      </c>
      <c r="BH849" s="218">
        <f>IF(N849="sníž. přenesená",J849,0)</f>
        <v>0</v>
      </c>
      <c r="BI849" s="218">
        <f>IF(N849="nulová",J849,0)</f>
        <v>0</v>
      </c>
      <c r="BJ849" s="19" t="s">
        <v>84</v>
      </c>
      <c r="BK849" s="218">
        <f>ROUND(I849*H849,2)</f>
        <v>0</v>
      </c>
      <c r="BL849" s="19" t="s">
        <v>231</v>
      </c>
      <c r="BM849" s="217" t="s">
        <v>1592</v>
      </c>
    </row>
    <row r="850" s="2" customFormat="1" ht="19.8" customHeight="1">
      <c r="A850" s="40"/>
      <c r="B850" s="41"/>
      <c r="C850" s="256" t="s">
        <v>1593</v>
      </c>
      <c r="D850" s="256" t="s">
        <v>428</v>
      </c>
      <c r="E850" s="257" t="s">
        <v>1594</v>
      </c>
      <c r="F850" s="258" t="s">
        <v>1595</v>
      </c>
      <c r="G850" s="259" t="s">
        <v>169</v>
      </c>
      <c r="H850" s="260">
        <v>200.739</v>
      </c>
      <c r="I850" s="261"/>
      <c r="J850" s="262">
        <f>ROUND(I850*H850,2)</f>
        <v>0</v>
      </c>
      <c r="K850" s="258" t="s">
        <v>160</v>
      </c>
      <c r="L850" s="263"/>
      <c r="M850" s="264" t="s">
        <v>19</v>
      </c>
      <c r="N850" s="265" t="s">
        <v>47</v>
      </c>
      <c r="O850" s="86"/>
      <c r="P850" s="215">
        <f>O850*H850</f>
        <v>0</v>
      </c>
      <c r="Q850" s="215">
        <v>0.019199999999999998</v>
      </c>
      <c r="R850" s="215">
        <f>Q850*H850</f>
        <v>3.8541887999999997</v>
      </c>
      <c r="S850" s="215">
        <v>0</v>
      </c>
      <c r="T850" s="216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17" t="s">
        <v>330</v>
      </c>
      <c r="AT850" s="217" t="s">
        <v>428</v>
      </c>
      <c r="AU850" s="217" t="s">
        <v>86</v>
      </c>
      <c r="AY850" s="19" t="s">
        <v>154</v>
      </c>
      <c r="BE850" s="218">
        <f>IF(N850="základní",J850,0)</f>
        <v>0</v>
      </c>
      <c r="BF850" s="218">
        <f>IF(N850="snížená",J850,0)</f>
        <v>0</v>
      </c>
      <c r="BG850" s="218">
        <f>IF(N850="zákl. přenesená",J850,0)</f>
        <v>0</v>
      </c>
      <c r="BH850" s="218">
        <f>IF(N850="sníž. přenesená",J850,0)</f>
        <v>0</v>
      </c>
      <c r="BI850" s="218">
        <f>IF(N850="nulová",J850,0)</f>
        <v>0</v>
      </c>
      <c r="BJ850" s="19" t="s">
        <v>84</v>
      </c>
      <c r="BK850" s="218">
        <f>ROUND(I850*H850,2)</f>
        <v>0</v>
      </c>
      <c r="BL850" s="19" t="s">
        <v>231</v>
      </c>
      <c r="BM850" s="217" t="s">
        <v>1596</v>
      </c>
    </row>
    <row r="851" s="13" customFormat="1">
      <c r="A851" s="13"/>
      <c r="B851" s="219"/>
      <c r="C851" s="220"/>
      <c r="D851" s="221" t="s">
        <v>175</v>
      </c>
      <c r="E851" s="220"/>
      <c r="F851" s="223" t="s">
        <v>1597</v>
      </c>
      <c r="G851" s="220"/>
      <c r="H851" s="224">
        <v>200.739</v>
      </c>
      <c r="I851" s="225"/>
      <c r="J851" s="220"/>
      <c r="K851" s="220"/>
      <c r="L851" s="226"/>
      <c r="M851" s="227"/>
      <c r="N851" s="228"/>
      <c r="O851" s="228"/>
      <c r="P851" s="228"/>
      <c r="Q851" s="228"/>
      <c r="R851" s="228"/>
      <c r="S851" s="228"/>
      <c r="T851" s="229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0" t="s">
        <v>175</v>
      </c>
      <c r="AU851" s="230" t="s">
        <v>86</v>
      </c>
      <c r="AV851" s="13" t="s">
        <v>86</v>
      </c>
      <c r="AW851" s="13" t="s">
        <v>4</v>
      </c>
      <c r="AX851" s="13" t="s">
        <v>84</v>
      </c>
      <c r="AY851" s="230" t="s">
        <v>154</v>
      </c>
    </row>
    <row r="852" s="2" customFormat="1" ht="14.4" customHeight="1">
      <c r="A852" s="40"/>
      <c r="B852" s="41"/>
      <c r="C852" s="206" t="s">
        <v>1598</v>
      </c>
      <c r="D852" s="206" t="s">
        <v>156</v>
      </c>
      <c r="E852" s="207" t="s">
        <v>1599</v>
      </c>
      <c r="F852" s="208" t="s">
        <v>1600</v>
      </c>
      <c r="G852" s="209" t="s">
        <v>169</v>
      </c>
      <c r="H852" s="210">
        <v>6.1399999999999997</v>
      </c>
      <c r="I852" s="211"/>
      <c r="J852" s="212">
        <f>ROUND(I852*H852,2)</f>
        <v>0</v>
      </c>
      <c r="K852" s="208" t="s">
        <v>160</v>
      </c>
      <c r="L852" s="46"/>
      <c r="M852" s="213" t="s">
        <v>19</v>
      </c>
      <c r="N852" s="214" t="s">
        <v>47</v>
      </c>
      <c r="O852" s="86"/>
      <c r="P852" s="215">
        <f>O852*H852</f>
        <v>0</v>
      </c>
      <c r="Q852" s="215">
        <v>0.0015</v>
      </c>
      <c r="R852" s="215">
        <f>Q852*H852</f>
        <v>0.0092099999999999994</v>
      </c>
      <c r="S852" s="215">
        <v>0</v>
      </c>
      <c r="T852" s="216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17" t="s">
        <v>231</v>
      </c>
      <c r="AT852" s="217" t="s">
        <v>156</v>
      </c>
      <c r="AU852" s="217" t="s">
        <v>86</v>
      </c>
      <c r="AY852" s="19" t="s">
        <v>154</v>
      </c>
      <c r="BE852" s="218">
        <f>IF(N852="základní",J852,0)</f>
        <v>0</v>
      </c>
      <c r="BF852" s="218">
        <f>IF(N852="snížená",J852,0)</f>
        <v>0</v>
      </c>
      <c r="BG852" s="218">
        <f>IF(N852="zákl. přenesená",J852,0)</f>
        <v>0</v>
      </c>
      <c r="BH852" s="218">
        <f>IF(N852="sníž. přenesená",J852,0)</f>
        <v>0</v>
      </c>
      <c r="BI852" s="218">
        <f>IF(N852="nulová",J852,0)</f>
        <v>0</v>
      </c>
      <c r="BJ852" s="19" t="s">
        <v>84</v>
      </c>
      <c r="BK852" s="218">
        <f>ROUND(I852*H852,2)</f>
        <v>0</v>
      </c>
      <c r="BL852" s="19" t="s">
        <v>231</v>
      </c>
      <c r="BM852" s="217" t="s">
        <v>1601</v>
      </c>
    </row>
    <row r="853" s="2" customFormat="1">
      <c r="A853" s="40"/>
      <c r="B853" s="41"/>
      <c r="C853" s="206" t="s">
        <v>1602</v>
      </c>
      <c r="D853" s="206" t="s">
        <v>156</v>
      </c>
      <c r="E853" s="207" t="s">
        <v>1603</v>
      </c>
      <c r="F853" s="208" t="s">
        <v>1604</v>
      </c>
      <c r="G853" s="209" t="s">
        <v>990</v>
      </c>
      <c r="H853" s="277"/>
      <c r="I853" s="211"/>
      <c r="J853" s="212">
        <f>ROUND(I853*H853,2)</f>
        <v>0</v>
      </c>
      <c r="K853" s="208" t="s">
        <v>160</v>
      </c>
      <c r="L853" s="46"/>
      <c r="M853" s="213" t="s">
        <v>19</v>
      </c>
      <c r="N853" s="214" t="s">
        <v>47</v>
      </c>
      <c r="O853" s="86"/>
      <c r="P853" s="215">
        <f>O853*H853</f>
        <v>0</v>
      </c>
      <c r="Q853" s="215">
        <v>0</v>
      </c>
      <c r="R853" s="215">
        <f>Q853*H853</f>
        <v>0</v>
      </c>
      <c r="S853" s="215">
        <v>0</v>
      </c>
      <c r="T853" s="216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17" t="s">
        <v>231</v>
      </c>
      <c r="AT853" s="217" t="s">
        <v>156</v>
      </c>
      <c r="AU853" s="217" t="s">
        <v>86</v>
      </c>
      <c r="AY853" s="19" t="s">
        <v>154</v>
      </c>
      <c r="BE853" s="218">
        <f>IF(N853="základní",J853,0)</f>
        <v>0</v>
      </c>
      <c r="BF853" s="218">
        <f>IF(N853="snížená",J853,0)</f>
        <v>0</v>
      </c>
      <c r="BG853" s="218">
        <f>IF(N853="zákl. přenesená",J853,0)</f>
        <v>0</v>
      </c>
      <c r="BH853" s="218">
        <f>IF(N853="sníž. přenesená",J853,0)</f>
        <v>0</v>
      </c>
      <c r="BI853" s="218">
        <f>IF(N853="nulová",J853,0)</f>
        <v>0</v>
      </c>
      <c r="BJ853" s="19" t="s">
        <v>84</v>
      </c>
      <c r="BK853" s="218">
        <f>ROUND(I853*H853,2)</f>
        <v>0</v>
      </c>
      <c r="BL853" s="19" t="s">
        <v>231</v>
      </c>
      <c r="BM853" s="217" t="s">
        <v>1605</v>
      </c>
    </row>
    <row r="854" s="12" customFormat="1" ht="22.8" customHeight="1">
      <c r="A854" s="12"/>
      <c r="B854" s="190"/>
      <c r="C854" s="191"/>
      <c r="D854" s="192" t="s">
        <v>75</v>
      </c>
      <c r="E854" s="204" t="s">
        <v>1606</v>
      </c>
      <c r="F854" s="204" t="s">
        <v>1607</v>
      </c>
      <c r="G854" s="191"/>
      <c r="H854" s="191"/>
      <c r="I854" s="194"/>
      <c r="J854" s="205">
        <f>BK854</f>
        <v>0</v>
      </c>
      <c r="K854" s="191"/>
      <c r="L854" s="196"/>
      <c r="M854" s="197"/>
      <c r="N854" s="198"/>
      <c r="O854" s="198"/>
      <c r="P854" s="199">
        <f>SUM(P855:P863)</f>
        <v>0</v>
      </c>
      <c r="Q854" s="198"/>
      <c r="R854" s="199">
        <f>SUM(R855:R863)</f>
        <v>0.8705172000000001</v>
      </c>
      <c r="S854" s="198"/>
      <c r="T854" s="200">
        <f>SUM(T855:T863)</f>
        <v>0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01" t="s">
        <v>86</v>
      </c>
      <c r="AT854" s="202" t="s">
        <v>75</v>
      </c>
      <c r="AU854" s="202" t="s">
        <v>84</v>
      </c>
      <c r="AY854" s="201" t="s">
        <v>154</v>
      </c>
      <c r="BK854" s="203">
        <f>SUM(BK855:BK863)</f>
        <v>0</v>
      </c>
    </row>
    <row r="855" s="2" customFormat="1" ht="14.4" customHeight="1">
      <c r="A855" s="40"/>
      <c r="B855" s="41"/>
      <c r="C855" s="206" t="s">
        <v>1608</v>
      </c>
      <c r="D855" s="206" t="s">
        <v>156</v>
      </c>
      <c r="E855" s="207" t="s">
        <v>1609</v>
      </c>
      <c r="F855" s="208" t="s">
        <v>1610</v>
      </c>
      <c r="G855" s="209" t="s">
        <v>169</v>
      </c>
      <c r="H855" s="210">
        <v>100.29000000000001</v>
      </c>
      <c r="I855" s="211"/>
      <c r="J855" s="212">
        <f>ROUND(I855*H855,2)</f>
        <v>0</v>
      </c>
      <c r="K855" s="208" t="s">
        <v>160</v>
      </c>
      <c r="L855" s="46"/>
      <c r="M855" s="213" t="s">
        <v>19</v>
      </c>
      <c r="N855" s="214" t="s">
        <v>47</v>
      </c>
      <c r="O855" s="86"/>
      <c r="P855" s="215">
        <f>O855*H855</f>
        <v>0</v>
      </c>
      <c r="Q855" s="215">
        <v>0</v>
      </c>
      <c r="R855" s="215">
        <f>Q855*H855</f>
        <v>0</v>
      </c>
      <c r="S855" s="215">
        <v>0</v>
      </c>
      <c r="T855" s="216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17" t="s">
        <v>231</v>
      </c>
      <c r="AT855" s="217" t="s">
        <v>156</v>
      </c>
      <c r="AU855" s="217" t="s">
        <v>86</v>
      </c>
      <c r="AY855" s="19" t="s">
        <v>154</v>
      </c>
      <c r="BE855" s="218">
        <f>IF(N855="základní",J855,0)</f>
        <v>0</v>
      </c>
      <c r="BF855" s="218">
        <f>IF(N855="snížená",J855,0)</f>
        <v>0</v>
      </c>
      <c r="BG855" s="218">
        <f>IF(N855="zákl. přenesená",J855,0)</f>
        <v>0</v>
      </c>
      <c r="BH855" s="218">
        <f>IF(N855="sníž. přenesená",J855,0)</f>
        <v>0</v>
      </c>
      <c r="BI855" s="218">
        <f>IF(N855="nulová",J855,0)</f>
        <v>0</v>
      </c>
      <c r="BJ855" s="19" t="s">
        <v>84</v>
      </c>
      <c r="BK855" s="218">
        <f>ROUND(I855*H855,2)</f>
        <v>0</v>
      </c>
      <c r="BL855" s="19" t="s">
        <v>231</v>
      </c>
      <c r="BM855" s="217" t="s">
        <v>1611</v>
      </c>
    </row>
    <row r="856" s="13" customFormat="1">
      <c r="A856" s="13"/>
      <c r="B856" s="219"/>
      <c r="C856" s="220"/>
      <c r="D856" s="221" t="s">
        <v>175</v>
      </c>
      <c r="E856" s="222" t="s">
        <v>19</v>
      </c>
      <c r="F856" s="223" t="s">
        <v>1612</v>
      </c>
      <c r="G856" s="220"/>
      <c r="H856" s="224">
        <v>100.29000000000001</v>
      </c>
      <c r="I856" s="225"/>
      <c r="J856" s="220"/>
      <c r="K856" s="220"/>
      <c r="L856" s="226"/>
      <c r="M856" s="227"/>
      <c r="N856" s="228"/>
      <c r="O856" s="228"/>
      <c r="P856" s="228"/>
      <c r="Q856" s="228"/>
      <c r="R856" s="228"/>
      <c r="S856" s="228"/>
      <c r="T856" s="229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0" t="s">
        <v>175</v>
      </c>
      <c r="AU856" s="230" t="s">
        <v>86</v>
      </c>
      <c r="AV856" s="13" t="s">
        <v>86</v>
      </c>
      <c r="AW856" s="13" t="s">
        <v>35</v>
      </c>
      <c r="AX856" s="13" t="s">
        <v>84</v>
      </c>
      <c r="AY856" s="230" t="s">
        <v>154</v>
      </c>
    </row>
    <row r="857" s="2" customFormat="1" ht="14.4" customHeight="1">
      <c r="A857" s="40"/>
      <c r="B857" s="41"/>
      <c r="C857" s="206" t="s">
        <v>1613</v>
      </c>
      <c r="D857" s="206" t="s">
        <v>156</v>
      </c>
      <c r="E857" s="207" t="s">
        <v>1614</v>
      </c>
      <c r="F857" s="208" t="s">
        <v>1615</v>
      </c>
      <c r="G857" s="209" t="s">
        <v>169</v>
      </c>
      <c r="H857" s="210">
        <v>100.29000000000001</v>
      </c>
      <c r="I857" s="211"/>
      <c r="J857" s="212">
        <f>ROUND(I857*H857,2)</f>
        <v>0</v>
      </c>
      <c r="K857" s="208" t="s">
        <v>160</v>
      </c>
      <c r="L857" s="46"/>
      <c r="M857" s="213" t="s">
        <v>19</v>
      </c>
      <c r="N857" s="214" t="s">
        <v>47</v>
      </c>
      <c r="O857" s="86"/>
      <c r="P857" s="215">
        <f>O857*H857</f>
        <v>0</v>
      </c>
      <c r="Q857" s="215">
        <v>0</v>
      </c>
      <c r="R857" s="215">
        <f>Q857*H857</f>
        <v>0</v>
      </c>
      <c r="S857" s="215">
        <v>0</v>
      </c>
      <c r="T857" s="216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17" t="s">
        <v>231</v>
      </c>
      <c r="AT857" s="217" t="s">
        <v>156</v>
      </c>
      <c r="AU857" s="217" t="s">
        <v>86</v>
      </c>
      <c r="AY857" s="19" t="s">
        <v>154</v>
      </c>
      <c r="BE857" s="218">
        <f>IF(N857="základní",J857,0)</f>
        <v>0</v>
      </c>
      <c r="BF857" s="218">
        <f>IF(N857="snížená",J857,0)</f>
        <v>0</v>
      </c>
      <c r="BG857" s="218">
        <f>IF(N857="zákl. přenesená",J857,0)</f>
        <v>0</v>
      </c>
      <c r="BH857" s="218">
        <f>IF(N857="sníž. přenesená",J857,0)</f>
        <v>0</v>
      </c>
      <c r="BI857" s="218">
        <f>IF(N857="nulová",J857,0)</f>
        <v>0</v>
      </c>
      <c r="BJ857" s="19" t="s">
        <v>84</v>
      </c>
      <c r="BK857" s="218">
        <f>ROUND(I857*H857,2)</f>
        <v>0</v>
      </c>
      <c r="BL857" s="19" t="s">
        <v>231</v>
      </c>
      <c r="BM857" s="217" t="s">
        <v>1616</v>
      </c>
    </row>
    <row r="858" s="2" customFormat="1" ht="14.4" customHeight="1">
      <c r="A858" s="40"/>
      <c r="B858" s="41"/>
      <c r="C858" s="206" t="s">
        <v>1617</v>
      </c>
      <c r="D858" s="206" t="s">
        <v>156</v>
      </c>
      <c r="E858" s="207" t="s">
        <v>1618</v>
      </c>
      <c r="F858" s="208" t="s">
        <v>1619</v>
      </c>
      <c r="G858" s="209" t="s">
        <v>169</v>
      </c>
      <c r="H858" s="210">
        <v>100.29000000000001</v>
      </c>
      <c r="I858" s="211"/>
      <c r="J858" s="212">
        <f>ROUND(I858*H858,2)</f>
        <v>0</v>
      </c>
      <c r="K858" s="208" t="s">
        <v>160</v>
      </c>
      <c r="L858" s="46"/>
      <c r="M858" s="213" t="s">
        <v>19</v>
      </c>
      <c r="N858" s="214" t="s">
        <v>47</v>
      </c>
      <c r="O858" s="86"/>
      <c r="P858" s="215">
        <f>O858*H858</f>
        <v>0</v>
      </c>
      <c r="Q858" s="215">
        <v>0.00020000000000000001</v>
      </c>
      <c r="R858" s="215">
        <f>Q858*H858</f>
        <v>0.020058000000000003</v>
      </c>
      <c r="S858" s="215">
        <v>0</v>
      </c>
      <c r="T858" s="216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17" t="s">
        <v>231</v>
      </c>
      <c r="AT858" s="217" t="s">
        <v>156</v>
      </c>
      <c r="AU858" s="217" t="s">
        <v>86</v>
      </c>
      <c r="AY858" s="19" t="s">
        <v>154</v>
      </c>
      <c r="BE858" s="218">
        <f>IF(N858="základní",J858,0)</f>
        <v>0</v>
      </c>
      <c r="BF858" s="218">
        <f>IF(N858="snížená",J858,0)</f>
        <v>0</v>
      </c>
      <c r="BG858" s="218">
        <f>IF(N858="zákl. přenesená",J858,0)</f>
        <v>0</v>
      </c>
      <c r="BH858" s="218">
        <f>IF(N858="sníž. přenesená",J858,0)</f>
        <v>0</v>
      </c>
      <c r="BI858" s="218">
        <f>IF(N858="nulová",J858,0)</f>
        <v>0</v>
      </c>
      <c r="BJ858" s="19" t="s">
        <v>84</v>
      </c>
      <c r="BK858" s="218">
        <f>ROUND(I858*H858,2)</f>
        <v>0</v>
      </c>
      <c r="BL858" s="19" t="s">
        <v>231</v>
      </c>
      <c r="BM858" s="217" t="s">
        <v>1620</v>
      </c>
    </row>
    <row r="859" s="2" customFormat="1" ht="14.4" customHeight="1">
      <c r="A859" s="40"/>
      <c r="B859" s="41"/>
      <c r="C859" s="206" t="s">
        <v>1621</v>
      </c>
      <c r="D859" s="206" t="s">
        <v>156</v>
      </c>
      <c r="E859" s="207" t="s">
        <v>1622</v>
      </c>
      <c r="F859" s="208" t="s">
        <v>1623</v>
      </c>
      <c r="G859" s="209" t="s">
        <v>169</v>
      </c>
      <c r="H859" s="210">
        <v>100.29000000000001</v>
      </c>
      <c r="I859" s="211"/>
      <c r="J859" s="212">
        <f>ROUND(I859*H859,2)</f>
        <v>0</v>
      </c>
      <c r="K859" s="208" t="s">
        <v>160</v>
      </c>
      <c r="L859" s="46"/>
      <c r="M859" s="213" t="s">
        <v>19</v>
      </c>
      <c r="N859" s="214" t="s">
        <v>47</v>
      </c>
      <c r="O859" s="86"/>
      <c r="P859" s="215">
        <f>O859*H859</f>
        <v>0</v>
      </c>
      <c r="Q859" s="215">
        <v>0.0045500000000000002</v>
      </c>
      <c r="R859" s="215">
        <f>Q859*H859</f>
        <v>0.45631950000000004</v>
      </c>
      <c r="S859" s="215">
        <v>0</v>
      </c>
      <c r="T859" s="216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17" t="s">
        <v>231</v>
      </c>
      <c r="AT859" s="217" t="s">
        <v>156</v>
      </c>
      <c r="AU859" s="217" t="s">
        <v>86</v>
      </c>
      <c r="AY859" s="19" t="s">
        <v>154</v>
      </c>
      <c r="BE859" s="218">
        <f>IF(N859="základní",J859,0)</f>
        <v>0</v>
      </c>
      <c r="BF859" s="218">
        <f>IF(N859="snížená",J859,0)</f>
        <v>0</v>
      </c>
      <c r="BG859" s="218">
        <f>IF(N859="zákl. přenesená",J859,0)</f>
        <v>0</v>
      </c>
      <c r="BH859" s="218">
        <f>IF(N859="sníž. přenesená",J859,0)</f>
        <v>0</v>
      </c>
      <c r="BI859" s="218">
        <f>IF(N859="nulová",J859,0)</f>
        <v>0</v>
      </c>
      <c r="BJ859" s="19" t="s">
        <v>84</v>
      </c>
      <c r="BK859" s="218">
        <f>ROUND(I859*H859,2)</f>
        <v>0</v>
      </c>
      <c r="BL859" s="19" t="s">
        <v>231</v>
      </c>
      <c r="BM859" s="217" t="s">
        <v>1624</v>
      </c>
    </row>
    <row r="860" s="2" customFormat="1" ht="14.4" customHeight="1">
      <c r="A860" s="40"/>
      <c r="B860" s="41"/>
      <c r="C860" s="206" t="s">
        <v>1625</v>
      </c>
      <c r="D860" s="206" t="s">
        <v>156</v>
      </c>
      <c r="E860" s="207" t="s">
        <v>1626</v>
      </c>
      <c r="F860" s="208" t="s">
        <v>1627</v>
      </c>
      <c r="G860" s="209" t="s">
        <v>169</v>
      </c>
      <c r="H860" s="210">
        <v>100.29000000000001</v>
      </c>
      <c r="I860" s="211"/>
      <c r="J860" s="212">
        <f>ROUND(I860*H860,2)</f>
        <v>0</v>
      </c>
      <c r="K860" s="208" t="s">
        <v>160</v>
      </c>
      <c r="L860" s="46"/>
      <c r="M860" s="213" t="s">
        <v>19</v>
      </c>
      <c r="N860" s="214" t="s">
        <v>47</v>
      </c>
      <c r="O860" s="86"/>
      <c r="P860" s="215">
        <f>O860*H860</f>
        <v>0</v>
      </c>
      <c r="Q860" s="215">
        <v>0.00029999999999999997</v>
      </c>
      <c r="R860" s="215">
        <f>Q860*H860</f>
        <v>0.030086999999999999</v>
      </c>
      <c r="S860" s="215">
        <v>0</v>
      </c>
      <c r="T860" s="216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17" t="s">
        <v>231</v>
      </c>
      <c r="AT860" s="217" t="s">
        <v>156</v>
      </c>
      <c r="AU860" s="217" t="s">
        <v>86</v>
      </c>
      <c r="AY860" s="19" t="s">
        <v>154</v>
      </c>
      <c r="BE860" s="218">
        <f>IF(N860="základní",J860,0)</f>
        <v>0</v>
      </c>
      <c r="BF860" s="218">
        <f>IF(N860="snížená",J860,0)</f>
        <v>0</v>
      </c>
      <c r="BG860" s="218">
        <f>IF(N860="zákl. přenesená",J860,0)</f>
        <v>0</v>
      </c>
      <c r="BH860" s="218">
        <f>IF(N860="sníž. přenesená",J860,0)</f>
        <v>0</v>
      </c>
      <c r="BI860" s="218">
        <f>IF(N860="nulová",J860,0)</f>
        <v>0</v>
      </c>
      <c r="BJ860" s="19" t="s">
        <v>84</v>
      </c>
      <c r="BK860" s="218">
        <f>ROUND(I860*H860,2)</f>
        <v>0</v>
      </c>
      <c r="BL860" s="19" t="s">
        <v>231</v>
      </c>
      <c r="BM860" s="217" t="s">
        <v>1628</v>
      </c>
    </row>
    <row r="861" s="2" customFormat="1" ht="19.8" customHeight="1">
      <c r="A861" s="40"/>
      <c r="B861" s="41"/>
      <c r="C861" s="256" t="s">
        <v>1629</v>
      </c>
      <c r="D861" s="256" t="s">
        <v>428</v>
      </c>
      <c r="E861" s="257" t="s">
        <v>1630</v>
      </c>
      <c r="F861" s="258" t="s">
        <v>1631</v>
      </c>
      <c r="G861" s="259" t="s">
        <v>169</v>
      </c>
      <c r="H861" s="260">
        <v>110.319</v>
      </c>
      <c r="I861" s="261"/>
      <c r="J861" s="262">
        <f>ROUND(I861*H861,2)</f>
        <v>0</v>
      </c>
      <c r="K861" s="258" t="s">
        <v>160</v>
      </c>
      <c r="L861" s="263"/>
      <c r="M861" s="264" t="s">
        <v>19</v>
      </c>
      <c r="N861" s="265" t="s">
        <v>47</v>
      </c>
      <c r="O861" s="86"/>
      <c r="P861" s="215">
        <f>O861*H861</f>
        <v>0</v>
      </c>
      <c r="Q861" s="215">
        <v>0.0033</v>
      </c>
      <c r="R861" s="215">
        <f>Q861*H861</f>
        <v>0.36405270000000001</v>
      </c>
      <c r="S861" s="215">
        <v>0</v>
      </c>
      <c r="T861" s="216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17" t="s">
        <v>330</v>
      </c>
      <c r="AT861" s="217" t="s">
        <v>428</v>
      </c>
      <c r="AU861" s="217" t="s">
        <v>86</v>
      </c>
      <c r="AY861" s="19" t="s">
        <v>154</v>
      </c>
      <c r="BE861" s="218">
        <f>IF(N861="základní",J861,0)</f>
        <v>0</v>
      </c>
      <c r="BF861" s="218">
        <f>IF(N861="snížená",J861,0)</f>
        <v>0</v>
      </c>
      <c r="BG861" s="218">
        <f>IF(N861="zákl. přenesená",J861,0)</f>
        <v>0</v>
      </c>
      <c r="BH861" s="218">
        <f>IF(N861="sníž. přenesená",J861,0)</f>
        <v>0</v>
      </c>
      <c r="BI861" s="218">
        <f>IF(N861="nulová",J861,0)</f>
        <v>0</v>
      </c>
      <c r="BJ861" s="19" t="s">
        <v>84</v>
      </c>
      <c r="BK861" s="218">
        <f>ROUND(I861*H861,2)</f>
        <v>0</v>
      </c>
      <c r="BL861" s="19" t="s">
        <v>231</v>
      </c>
      <c r="BM861" s="217" t="s">
        <v>1632</v>
      </c>
    </row>
    <row r="862" s="13" customFormat="1">
      <c r="A862" s="13"/>
      <c r="B862" s="219"/>
      <c r="C862" s="220"/>
      <c r="D862" s="221" t="s">
        <v>175</v>
      </c>
      <c r="E862" s="220"/>
      <c r="F862" s="223" t="s">
        <v>1633</v>
      </c>
      <c r="G862" s="220"/>
      <c r="H862" s="224">
        <v>110.319</v>
      </c>
      <c r="I862" s="225"/>
      <c r="J862" s="220"/>
      <c r="K862" s="220"/>
      <c r="L862" s="226"/>
      <c r="M862" s="227"/>
      <c r="N862" s="228"/>
      <c r="O862" s="228"/>
      <c r="P862" s="228"/>
      <c r="Q862" s="228"/>
      <c r="R862" s="228"/>
      <c r="S862" s="228"/>
      <c r="T862" s="22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0" t="s">
        <v>175</v>
      </c>
      <c r="AU862" s="230" t="s">
        <v>86</v>
      </c>
      <c r="AV862" s="13" t="s">
        <v>86</v>
      </c>
      <c r="AW862" s="13" t="s">
        <v>4</v>
      </c>
      <c r="AX862" s="13" t="s">
        <v>84</v>
      </c>
      <c r="AY862" s="230" t="s">
        <v>154</v>
      </c>
    </row>
    <row r="863" s="2" customFormat="1">
      <c r="A863" s="40"/>
      <c r="B863" s="41"/>
      <c r="C863" s="206" t="s">
        <v>1634</v>
      </c>
      <c r="D863" s="206" t="s">
        <v>156</v>
      </c>
      <c r="E863" s="207" t="s">
        <v>1635</v>
      </c>
      <c r="F863" s="208" t="s">
        <v>1636</v>
      </c>
      <c r="G863" s="209" t="s">
        <v>990</v>
      </c>
      <c r="H863" s="277"/>
      <c r="I863" s="211"/>
      <c r="J863" s="212">
        <f>ROUND(I863*H863,2)</f>
        <v>0</v>
      </c>
      <c r="K863" s="208" t="s">
        <v>160</v>
      </c>
      <c r="L863" s="46"/>
      <c r="M863" s="213" t="s">
        <v>19</v>
      </c>
      <c r="N863" s="214" t="s">
        <v>47</v>
      </c>
      <c r="O863" s="86"/>
      <c r="P863" s="215">
        <f>O863*H863</f>
        <v>0</v>
      </c>
      <c r="Q863" s="215">
        <v>0</v>
      </c>
      <c r="R863" s="215">
        <f>Q863*H863</f>
        <v>0</v>
      </c>
      <c r="S863" s="215">
        <v>0</v>
      </c>
      <c r="T863" s="216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17" t="s">
        <v>231</v>
      </c>
      <c r="AT863" s="217" t="s">
        <v>156</v>
      </c>
      <c r="AU863" s="217" t="s">
        <v>86</v>
      </c>
      <c r="AY863" s="19" t="s">
        <v>154</v>
      </c>
      <c r="BE863" s="218">
        <f>IF(N863="základní",J863,0)</f>
        <v>0</v>
      </c>
      <c r="BF863" s="218">
        <f>IF(N863="snížená",J863,0)</f>
        <v>0</v>
      </c>
      <c r="BG863" s="218">
        <f>IF(N863="zákl. přenesená",J863,0)</f>
        <v>0</v>
      </c>
      <c r="BH863" s="218">
        <f>IF(N863="sníž. přenesená",J863,0)</f>
        <v>0</v>
      </c>
      <c r="BI863" s="218">
        <f>IF(N863="nulová",J863,0)</f>
        <v>0</v>
      </c>
      <c r="BJ863" s="19" t="s">
        <v>84</v>
      </c>
      <c r="BK863" s="218">
        <f>ROUND(I863*H863,2)</f>
        <v>0</v>
      </c>
      <c r="BL863" s="19" t="s">
        <v>231</v>
      </c>
      <c r="BM863" s="217" t="s">
        <v>1637</v>
      </c>
    </row>
    <row r="864" s="12" customFormat="1" ht="22.8" customHeight="1">
      <c r="A864" s="12"/>
      <c r="B864" s="190"/>
      <c r="C864" s="191"/>
      <c r="D864" s="192" t="s">
        <v>75</v>
      </c>
      <c r="E864" s="204" t="s">
        <v>1638</v>
      </c>
      <c r="F864" s="204" t="s">
        <v>1639</v>
      </c>
      <c r="G864" s="191"/>
      <c r="H864" s="191"/>
      <c r="I864" s="194"/>
      <c r="J864" s="205">
        <f>BK864</f>
        <v>0</v>
      </c>
      <c r="K864" s="191"/>
      <c r="L864" s="196"/>
      <c r="M864" s="197"/>
      <c r="N864" s="198"/>
      <c r="O864" s="198"/>
      <c r="P864" s="199">
        <f>SUM(P865:P884)</f>
        <v>0</v>
      </c>
      <c r="Q864" s="198"/>
      <c r="R864" s="199">
        <f>SUM(R865:R884)</f>
        <v>0.34362960000000004</v>
      </c>
      <c r="S864" s="198"/>
      <c r="T864" s="200">
        <f>SUM(T865:T884)</f>
        <v>0</v>
      </c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R864" s="201" t="s">
        <v>86</v>
      </c>
      <c r="AT864" s="202" t="s">
        <v>75</v>
      </c>
      <c r="AU864" s="202" t="s">
        <v>84</v>
      </c>
      <c r="AY864" s="201" t="s">
        <v>154</v>
      </c>
      <c r="BK864" s="203">
        <f>SUM(BK865:BK884)</f>
        <v>0</v>
      </c>
    </row>
    <row r="865" s="2" customFormat="1" ht="14.4" customHeight="1">
      <c r="A865" s="40"/>
      <c r="B865" s="41"/>
      <c r="C865" s="206" t="s">
        <v>1640</v>
      </c>
      <c r="D865" s="206" t="s">
        <v>156</v>
      </c>
      <c r="E865" s="207" t="s">
        <v>1641</v>
      </c>
      <c r="F865" s="208" t="s">
        <v>1642</v>
      </c>
      <c r="G865" s="209" t="s">
        <v>169</v>
      </c>
      <c r="H865" s="210">
        <v>14.16</v>
      </c>
      <c r="I865" s="211"/>
      <c r="J865" s="212">
        <f>ROUND(I865*H865,2)</f>
        <v>0</v>
      </c>
      <c r="K865" s="208" t="s">
        <v>160</v>
      </c>
      <c r="L865" s="46"/>
      <c r="M865" s="213" t="s">
        <v>19</v>
      </c>
      <c r="N865" s="214" t="s">
        <v>47</v>
      </c>
      <c r="O865" s="86"/>
      <c r="P865" s="215">
        <f>O865*H865</f>
        <v>0</v>
      </c>
      <c r="Q865" s="215">
        <v>0</v>
      </c>
      <c r="R865" s="215">
        <f>Q865*H865</f>
        <v>0</v>
      </c>
      <c r="S865" s="215">
        <v>0</v>
      </c>
      <c r="T865" s="216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17" t="s">
        <v>231</v>
      </c>
      <c r="AT865" s="217" t="s">
        <v>156</v>
      </c>
      <c r="AU865" s="217" t="s">
        <v>86</v>
      </c>
      <c r="AY865" s="19" t="s">
        <v>154</v>
      </c>
      <c r="BE865" s="218">
        <f>IF(N865="základní",J865,0)</f>
        <v>0</v>
      </c>
      <c r="BF865" s="218">
        <f>IF(N865="snížená",J865,0)</f>
        <v>0</v>
      </c>
      <c r="BG865" s="218">
        <f>IF(N865="zákl. přenesená",J865,0)</f>
        <v>0</v>
      </c>
      <c r="BH865" s="218">
        <f>IF(N865="sníž. přenesená",J865,0)</f>
        <v>0</v>
      </c>
      <c r="BI865" s="218">
        <f>IF(N865="nulová",J865,0)</f>
        <v>0</v>
      </c>
      <c r="BJ865" s="19" t="s">
        <v>84</v>
      </c>
      <c r="BK865" s="218">
        <f>ROUND(I865*H865,2)</f>
        <v>0</v>
      </c>
      <c r="BL865" s="19" t="s">
        <v>231</v>
      </c>
      <c r="BM865" s="217" t="s">
        <v>1643</v>
      </c>
    </row>
    <row r="866" s="13" customFormat="1">
      <c r="A866" s="13"/>
      <c r="B866" s="219"/>
      <c r="C866" s="220"/>
      <c r="D866" s="221" t="s">
        <v>175</v>
      </c>
      <c r="E866" s="222" t="s">
        <v>19</v>
      </c>
      <c r="F866" s="223" t="s">
        <v>1644</v>
      </c>
      <c r="G866" s="220"/>
      <c r="H866" s="224">
        <v>14.16</v>
      </c>
      <c r="I866" s="225"/>
      <c r="J866" s="220"/>
      <c r="K866" s="220"/>
      <c r="L866" s="226"/>
      <c r="M866" s="227"/>
      <c r="N866" s="228"/>
      <c r="O866" s="228"/>
      <c r="P866" s="228"/>
      <c r="Q866" s="228"/>
      <c r="R866" s="228"/>
      <c r="S866" s="228"/>
      <c r="T866" s="229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0" t="s">
        <v>175</v>
      </c>
      <c r="AU866" s="230" t="s">
        <v>86</v>
      </c>
      <c r="AV866" s="13" t="s">
        <v>86</v>
      </c>
      <c r="AW866" s="13" t="s">
        <v>35</v>
      </c>
      <c r="AX866" s="13" t="s">
        <v>76</v>
      </c>
      <c r="AY866" s="230" t="s">
        <v>154</v>
      </c>
    </row>
    <row r="867" s="14" customFormat="1">
      <c r="A867" s="14"/>
      <c r="B867" s="231"/>
      <c r="C867" s="232"/>
      <c r="D867" s="221" t="s">
        <v>175</v>
      </c>
      <c r="E867" s="233" t="s">
        <v>19</v>
      </c>
      <c r="F867" s="234" t="s">
        <v>1645</v>
      </c>
      <c r="G867" s="232"/>
      <c r="H867" s="233" t="s">
        <v>19</v>
      </c>
      <c r="I867" s="235"/>
      <c r="J867" s="232"/>
      <c r="K867" s="232"/>
      <c r="L867" s="236"/>
      <c r="M867" s="237"/>
      <c r="N867" s="238"/>
      <c r="O867" s="238"/>
      <c r="P867" s="238"/>
      <c r="Q867" s="238"/>
      <c r="R867" s="238"/>
      <c r="S867" s="238"/>
      <c r="T867" s="239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0" t="s">
        <v>175</v>
      </c>
      <c r="AU867" s="240" t="s">
        <v>86</v>
      </c>
      <c r="AV867" s="14" t="s">
        <v>84</v>
      </c>
      <c r="AW867" s="14" t="s">
        <v>35</v>
      </c>
      <c r="AX867" s="14" t="s">
        <v>76</v>
      </c>
      <c r="AY867" s="240" t="s">
        <v>154</v>
      </c>
    </row>
    <row r="868" s="14" customFormat="1">
      <c r="A868" s="14"/>
      <c r="B868" s="231"/>
      <c r="C868" s="232"/>
      <c r="D868" s="221" t="s">
        <v>175</v>
      </c>
      <c r="E868" s="233" t="s">
        <v>19</v>
      </c>
      <c r="F868" s="234" t="s">
        <v>1646</v>
      </c>
      <c r="G868" s="232"/>
      <c r="H868" s="233" t="s">
        <v>19</v>
      </c>
      <c r="I868" s="235"/>
      <c r="J868" s="232"/>
      <c r="K868" s="232"/>
      <c r="L868" s="236"/>
      <c r="M868" s="237"/>
      <c r="N868" s="238"/>
      <c r="O868" s="238"/>
      <c r="P868" s="238"/>
      <c r="Q868" s="238"/>
      <c r="R868" s="238"/>
      <c r="S868" s="238"/>
      <c r="T868" s="239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40" t="s">
        <v>175</v>
      </c>
      <c r="AU868" s="240" t="s">
        <v>86</v>
      </c>
      <c r="AV868" s="14" t="s">
        <v>84</v>
      </c>
      <c r="AW868" s="14" t="s">
        <v>35</v>
      </c>
      <c r="AX868" s="14" t="s">
        <v>76</v>
      </c>
      <c r="AY868" s="240" t="s">
        <v>154</v>
      </c>
    </row>
    <row r="869" s="14" customFormat="1">
      <c r="A869" s="14"/>
      <c r="B869" s="231"/>
      <c r="C869" s="232"/>
      <c r="D869" s="221" t="s">
        <v>175</v>
      </c>
      <c r="E869" s="233" t="s">
        <v>19</v>
      </c>
      <c r="F869" s="234" t="s">
        <v>1647</v>
      </c>
      <c r="G869" s="232"/>
      <c r="H869" s="233" t="s">
        <v>19</v>
      </c>
      <c r="I869" s="235"/>
      <c r="J869" s="232"/>
      <c r="K869" s="232"/>
      <c r="L869" s="236"/>
      <c r="M869" s="237"/>
      <c r="N869" s="238"/>
      <c r="O869" s="238"/>
      <c r="P869" s="238"/>
      <c r="Q869" s="238"/>
      <c r="R869" s="238"/>
      <c r="S869" s="238"/>
      <c r="T869" s="239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0" t="s">
        <v>175</v>
      </c>
      <c r="AU869" s="240" t="s">
        <v>86</v>
      </c>
      <c r="AV869" s="14" t="s">
        <v>84</v>
      </c>
      <c r="AW869" s="14" t="s">
        <v>35</v>
      </c>
      <c r="AX869" s="14" t="s">
        <v>76</v>
      </c>
      <c r="AY869" s="240" t="s">
        <v>154</v>
      </c>
    </row>
    <row r="870" s="14" customFormat="1">
      <c r="A870" s="14"/>
      <c r="B870" s="231"/>
      <c r="C870" s="232"/>
      <c r="D870" s="221" t="s">
        <v>175</v>
      </c>
      <c r="E870" s="233" t="s">
        <v>19</v>
      </c>
      <c r="F870" s="234" t="s">
        <v>1648</v>
      </c>
      <c r="G870" s="232"/>
      <c r="H870" s="233" t="s">
        <v>19</v>
      </c>
      <c r="I870" s="235"/>
      <c r="J870" s="232"/>
      <c r="K870" s="232"/>
      <c r="L870" s="236"/>
      <c r="M870" s="237"/>
      <c r="N870" s="238"/>
      <c r="O870" s="238"/>
      <c r="P870" s="238"/>
      <c r="Q870" s="238"/>
      <c r="R870" s="238"/>
      <c r="S870" s="238"/>
      <c r="T870" s="239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0" t="s">
        <v>175</v>
      </c>
      <c r="AU870" s="240" t="s">
        <v>86</v>
      </c>
      <c r="AV870" s="14" t="s">
        <v>84</v>
      </c>
      <c r="AW870" s="14" t="s">
        <v>35</v>
      </c>
      <c r="AX870" s="14" t="s">
        <v>76</v>
      </c>
      <c r="AY870" s="240" t="s">
        <v>154</v>
      </c>
    </row>
    <row r="871" s="14" customFormat="1">
      <c r="A871" s="14"/>
      <c r="B871" s="231"/>
      <c r="C871" s="232"/>
      <c r="D871" s="221" t="s">
        <v>175</v>
      </c>
      <c r="E871" s="233" t="s">
        <v>19</v>
      </c>
      <c r="F871" s="234" t="s">
        <v>1649</v>
      </c>
      <c r="G871" s="232"/>
      <c r="H871" s="233" t="s">
        <v>19</v>
      </c>
      <c r="I871" s="235"/>
      <c r="J871" s="232"/>
      <c r="K871" s="232"/>
      <c r="L871" s="236"/>
      <c r="M871" s="237"/>
      <c r="N871" s="238"/>
      <c r="O871" s="238"/>
      <c r="P871" s="238"/>
      <c r="Q871" s="238"/>
      <c r="R871" s="238"/>
      <c r="S871" s="238"/>
      <c r="T871" s="239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0" t="s">
        <v>175</v>
      </c>
      <c r="AU871" s="240" t="s">
        <v>86</v>
      </c>
      <c r="AV871" s="14" t="s">
        <v>84</v>
      </c>
      <c r="AW871" s="14" t="s">
        <v>35</v>
      </c>
      <c r="AX871" s="14" t="s">
        <v>76</v>
      </c>
      <c r="AY871" s="240" t="s">
        <v>154</v>
      </c>
    </row>
    <row r="872" s="14" customFormat="1">
      <c r="A872" s="14"/>
      <c r="B872" s="231"/>
      <c r="C872" s="232"/>
      <c r="D872" s="221" t="s">
        <v>175</v>
      </c>
      <c r="E872" s="233" t="s">
        <v>19</v>
      </c>
      <c r="F872" s="234" t="s">
        <v>1650</v>
      </c>
      <c r="G872" s="232"/>
      <c r="H872" s="233" t="s">
        <v>19</v>
      </c>
      <c r="I872" s="235"/>
      <c r="J872" s="232"/>
      <c r="K872" s="232"/>
      <c r="L872" s="236"/>
      <c r="M872" s="237"/>
      <c r="N872" s="238"/>
      <c r="O872" s="238"/>
      <c r="P872" s="238"/>
      <c r="Q872" s="238"/>
      <c r="R872" s="238"/>
      <c r="S872" s="238"/>
      <c r="T872" s="239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0" t="s">
        <v>175</v>
      </c>
      <c r="AU872" s="240" t="s">
        <v>86</v>
      </c>
      <c r="AV872" s="14" t="s">
        <v>84</v>
      </c>
      <c r="AW872" s="14" t="s">
        <v>35</v>
      </c>
      <c r="AX872" s="14" t="s">
        <v>76</v>
      </c>
      <c r="AY872" s="240" t="s">
        <v>154</v>
      </c>
    </row>
    <row r="873" s="14" customFormat="1">
      <c r="A873" s="14"/>
      <c r="B873" s="231"/>
      <c r="C873" s="232"/>
      <c r="D873" s="221" t="s">
        <v>175</v>
      </c>
      <c r="E873" s="233" t="s">
        <v>19</v>
      </c>
      <c r="F873" s="234" t="s">
        <v>1651</v>
      </c>
      <c r="G873" s="232"/>
      <c r="H873" s="233" t="s">
        <v>19</v>
      </c>
      <c r="I873" s="235"/>
      <c r="J873" s="232"/>
      <c r="K873" s="232"/>
      <c r="L873" s="236"/>
      <c r="M873" s="237"/>
      <c r="N873" s="238"/>
      <c r="O873" s="238"/>
      <c r="P873" s="238"/>
      <c r="Q873" s="238"/>
      <c r="R873" s="238"/>
      <c r="S873" s="238"/>
      <c r="T873" s="239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0" t="s">
        <v>175</v>
      </c>
      <c r="AU873" s="240" t="s">
        <v>86</v>
      </c>
      <c r="AV873" s="14" t="s">
        <v>84</v>
      </c>
      <c r="AW873" s="14" t="s">
        <v>35</v>
      </c>
      <c r="AX873" s="14" t="s">
        <v>76</v>
      </c>
      <c r="AY873" s="240" t="s">
        <v>154</v>
      </c>
    </row>
    <row r="874" s="14" customFormat="1">
      <c r="A874" s="14"/>
      <c r="B874" s="231"/>
      <c r="C874" s="232"/>
      <c r="D874" s="221" t="s">
        <v>175</v>
      </c>
      <c r="E874" s="233" t="s">
        <v>19</v>
      </c>
      <c r="F874" s="234" t="s">
        <v>1652</v>
      </c>
      <c r="G874" s="232"/>
      <c r="H874" s="233" t="s">
        <v>19</v>
      </c>
      <c r="I874" s="235"/>
      <c r="J874" s="232"/>
      <c r="K874" s="232"/>
      <c r="L874" s="236"/>
      <c r="M874" s="237"/>
      <c r="N874" s="238"/>
      <c r="O874" s="238"/>
      <c r="P874" s="238"/>
      <c r="Q874" s="238"/>
      <c r="R874" s="238"/>
      <c r="S874" s="238"/>
      <c r="T874" s="239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0" t="s">
        <v>175</v>
      </c>
      <c r="AU874" s="240" t="s">
        <v>86</v>
      </c>
      <c r="AV874" s="14" t="s">
        <v>84</v>
      </c>
      <c r="AW874" s="14" t="s">
        <v>35</v>
      </c>
      <c r="AX874" s="14" t="s">
        <v>76</v>
      </c>
      <c r="AY874" s="240" t="s">
        <v>154</v>
      </c>
    </row>
    <row r="875" s="15" customFormat="1">
      <c r="A875" s="15"/>
      <c r="B875" s="241"/>
      <c r="C875" s="242"/>
      <c r="D875" s="221" t="s">
        <v>175</v>
      </c>
      <c r="E875" s="243" t="s">
        <v>19</v>
      </c>
      <c r="F875" s="244" t="s">
        <v>202</v>
      </c>
      <c r="G875" s="242"/>
      <c r="H875" s="245">
        <v>14.16</v>
      </c>
      <c r="I875" s="246"/>
      <c r="J875" s="242"/>
      <c r="K875" s="242"/>
      <c r="L875" s="247"/>
      <c r="M875" s="248"/>
      <c r="N875" s="249"/>
      <c r="O875" s="249"/>
      <c r="P875" s="249"/>
      <c r="Q875" s="249"/>
      <c r="R875" s="249"/>
      <c r="S875" s="249"/>
      <c r="T875" s="250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51" t="s">
        <v>175</v>
      </c>
      <c r="AU875" s="251" t="s">
        <v>86</v>
      </c>
      <c r="AV875" s="15" t="s">
        <v>161</v>
      </c>
      <c r="AW875" s="15" t="s">
        <v>35</v>
      </c>
      <c r="AX875" s="15" t="s">
        <v>84</v>
      </c>
      <c r="AY875" s="251" t="s">
        <v>154</v>
      </c>
    </row>
    <row r="876" s="2" customFormat="1" ht="14.4" customHeight="1">
      <c r="A876" s="40"/>
      <c r="B876" s="41"/>
      <c r="C876" s="206" t="s">
        <v>1653</v>
      </c>
      <c r="D876" s="206" t="s">
        <v>156</v>
      </c>
      <c r="E876" s="207" t="s">
        <v>1654</v>
      </c>
      <c r="F876" s="208" t="s">
        <v>1655</v>
      </c>
      <c r="G876" s="209" t="s">
        <v>169</v>
      </c>
      <c r="H876" s="210">
        <v>14.16</v>
      </c>
      <c r="I876" s="211"/>
      <c r="J876" s="212">
        <f>ROUND(I876*H876,2)</f>
        <v>0</v>
      </c>
      <c r="K876" s="208" t="s">
        <v>160</v>
      </c>
      <c r="L876" s="46"/>
      <c r="M876" s="213" t="s">
        <v>19</v>
      </c>
      <c r="N876" s="214" t="s">
        <v>47</v>
      </c>
      <c r="O876" s="86"/>
      <c r="P876" s="215">
        <f>O876*H876</f>
        <v>0</v>
      </c>
      <c r="Q876" s="215">
        <v>0.0044999999999999997</v>
      </c>
      <c r="R876" s="215">
        <f>Q876*H876</f>
        <v>0.063719999999999999</v>
      </c>
      <c r="S876" s="215">
        <v>0</v>
      </c>
      <c r="T876" s="216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17" t="s">
        <v>231</v>
      </c>
      <c r="AT876" s="217" t="s">
        <v>156</v>
      </c>
      <c r="AU876" s="217" t="s">
        <v>86</v>
      </c>
      <c r="AY876" s="19" t="s">
        <v>154</v>
      </c>
      <c r="BE876" s="218">
        <f>IF(N876="základní",J876,0)</f>
        <v>0</v>
      </c>
      <c r="BF876" s="218">
        <f>IF(N876="snížená",J876,0)</f>
        <v>0</v>
      </c>
      <c r="BG876" s="218">
        <f>IF(N876="zákl. přenesená",J876,0)</f>
        <v>0</v>
      </c>
      <c r="BH876" s="218">
        <f>IF(N876="sníž. přenesená",J876,0)</f>
        <v>0</v>
      </c>
      <c r="BI876" s="218">
        <f>IF(N876="nulová",J876,0)</f>
        <v>0</v>
      </c>
      <c r="BJ876" s="19" t="s">
        <v>84</v>
      </c>
      <c r="BK876" s="218">
        <f>ROUND(I876*H876,2)</f>
        <v>0</v>
      </c>
      <c r="BL876" s="19" t="s">
        <v>231</v>
      </c>
      <c r="BM876" s="217" t="s">
        <v>1656</v>
      </c>
    </row>
    <row r="877" s="2" customFormat="1">
      <c r="A877" s="40"/>
      <c r="B877" s="41"/>
      <c r="C877" s="206" t="s">
        <v>1657</v>
      </c>
      <c r="D877" s="206" t="s">
        <v>156</v>
      </c>
      <c r="E877" s="207" t="s">
        <v>1658</v>
      </c>
      <c r="F877" s="208" t="s">
        <v>1659</v>
      </c>
      <c r="G877" s="209" t="s">
        <v>169</v>
      </c>
      <c r="H877" s="210">
        <v>14.16</v>
      </c>
      <c r="I877" s="211"/>
      <c r="J877" s="212">
        <f>ROUND(I877*H877,2)</f>
        <v>0</v>
      </c>
      <c r="K877" s="208" t="s">
        <v>160</v>
      </c>
      <c r="L877" s="46"/>
      <c r="M877" s="213" t="s">
        <v>19</v>
      </c>
      <c r="N877" s="214" t="s">
        <v>47</v>
      </c>
      <c r="O877" s="86"/>
      <c r="P877" s="215">
        <f>O877*H877</f>
        <v>0</v>
      </c>
      <c r="Q877" s="215">
        <v>0.0051999999999999998</v>
      </c>
      <c r="R877" s="215">
        <f>Q877*H877</f>
        <v>0.073632000000000003</v>
      </c>
      <c r="S877" s="215">
        <v>0</v>
      </c>
      <c r="T877" s="216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17" t="s">
        <v>231</v>
      </c>
      <c r="AT877" s="217" t="s">
        <v>156</v>
      </c>
      <c r="AU877" s="217" t="s">
        <v>86</v>
      </c>
      <c r="AY877" s="19" t="s">
        <v>154</v>
      </c>
      <c r="BE877" s="218">
        <f>IF(N877="základní",J877,0)</f>
        <v>0</v>
      </c>
      <c r="BF877" s="218">
        <f>IF(N877="snížená",J877,0)</f>
        <v>0</v>
      </c>
      <c r="BG877" s="218">
        <f>IF(N877="zákl. přenesená",J877,0)</f>
        <v>0</v>
      </c>
      <c r="BH877" s="218">
        <f>IF(N877="sníž. přenesená",J877,0)</f>
        <v>0</v>
      </c>
      <c r="BI877" s="218">
        <f>IF(N877="nulová",J877,0)</f>
        <v>0</v>
      </c>
      <c r="BJ877" s="19" t="s">
        <v>84</v>
      </c>
      <c r="BK877" s="218">
        <f>ROUND(I877*H877,2)</f>
        <v>0</v>
      </c>
      <c r="BL877" s="19" t="s">
        <v>231</v>
      </c>
      <c r="BM877" s="217" t="s">
        <v>1660</v>
      </c>
    </row>
    <row r="878" s="2" customFormat="1" ht="14.4" customHeight="1">
      <c r="A878" s="40"/>
      <c r="B878" s="41"/>
      <c r="C878" s="256" t="s">
        <v>1661</v>
      </c>
      <c r="D878" s="256" t="s">
        <v>428</v>
      </c>
      <c r="E878" s="257" t="s">
        <v>1662</v>
      </c>
      <c r="F878" s="258" t="s">
        <v>1663</v>
      </c>
      <c r="G878" s="259" t="s">
        <v>169</v>
      </c>
      <c r="H878" s="260">
        <v>15.576000000000001</v>
      </c>
      <c r="I878" s="261"/>
      <c r="J878" s="262">
        <f>ROUND(I878*H878,2)</f>
        <v>0</v>
      </c>
      <c r="K878" s="258" t="s">
        <v>160</v>
      </c>
      <c r="L878" s="263"/>
      <c r="M878" s="264" t="s">
        <v>19</v>
      </c>
      <c r="N878" s="265" t="s">
        <v>47</v>
      </c>
      <c r="O878" s="86"/>
      <c r="P878" s="215">
        <f>O878*H878</f>
        <v>0</v>
      </c>
      <c r="Q878" s="215">
        <v>0.0126</v>
      </c>
      <c r="R878" s="215">
        <f>Q878*H878</f>
        <v>0.1962576</v>
      </c>
      <c r="S878" s="215">
        <v>0</v>
      </c>
      <c r="T878" s="216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17" t="s">
        <v>330</v>
      </c>
      <c r="AT878" s="217" t="s">
        <v>428</v>
      </c>
      <c r="AU878" s="217" t="s">
        <v>86</v>
      </c>
      <c r="AY878" s="19" t="s">
        <v>154</v>
      </c>
      <c r="BE878" s="218">
        <f>IF(N878="základní",J878,0)</f>
        <v>0</v>
      </c>
      <c r="BF878" s="218">
        <f>IF(N878="snížená",J878,0)</f>
        <v>0</v>
      </c>
      <c r="BG878" s="218">
        <f>IF(N878="zákl. přenesená",J878,0)</f>
        <v>0</v>
      </c>
      <c r="BH878" s="218">
        <f>IF(N878="sníž. přenesená",J878,0)</f>
        <v>0</v>
      </c>
      <c r="BI878" s="218">
        <f>IF(N878="nulová",J878,0)</f>
        <v>0</v>
      </c>
      <c r="BJ878" s="19" t="s">
        <v>84</v>
      </c>
      <c r="BK878" s="218">
        <f>ROUND(I878*H878,2)</f>
        <v>0</v>
      </c>
      <c r="BL878" s="19" t="s">
        <v>231</v>
      </c>
      <c r="BM878" s="217" t="s">
        <v>1664</v>
      </c>
    </row>
    <row r="879" s="13" customFormat="1">
      <c r="A879" s="13"/>
      <c r="B879" s="219"/>
      <c r="C879" s="220"/>
      <c r="D879" s="221" t="s">
        <v>175</v>
      </c>
      <c r="E879" s="220"/>
      <c r="F879" s="223" t="s">
        <v>1665</v>
      </c>
      <c r="G879" s="220"/>
      <c r="H879" s="224">
        <v>15.576000000000001</v>
      </c>
      <c r="I879" s="225"/>
      <c r="J879" s="220"/>
      <c r="K879" s="220"/>
      <c r="L879" s="226"/>
      <c r="M879" s="227"/>
      <c r="N879" s="228"/>
      <c r="O879" s="228"/>
      <c r="P879" s="228"/>
      <c r="Q879" s="228"/>
      <c r="R879" s="228"/>
      <c r="S879" s="228"/>
      <c r="T879" s="229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0" t="s">
        <v>175</v>
      </c>
      <c r="AU879" s="230" t="s">
        <v>86</v>
      </c>
      <c r="AV879" s="13" t="s">
        <v>86</v>
      </c>
      <c r="AW879" s="13" t="s">
        <v>4</v>
      </c>
      <c r="AX879" s="13" t="s">
        <v>84</v>
      </c>
      <c r="AY879" s="230" t="s">
        <v>154</v>
      </c>
    </row>
    <row r="880" s="2" customFormat="1" ht="14.4" customHeight="1">
      <c r="A880" s="40"/>
      <c r="B880" s="41"/>
      <c r="C880" s="206" t="s">
        <v>1666</v>
      </c>
      <c r="D880" s="206" t="s">
        <v>156</v>
      </c>
      <c r="E880" s="207" t="s">
        <v>1667</v>
      </c>
      <c r="F880" s="208" t="s">
        <v>1668</v>
      </c>
      <c r="G880" s="209" t="s">
        <v>292</v>
      </c>
      <c r="H880" s="210">
        <v>9</v>
      </c>
      <c r="I880" s="211"/>
      <c r="J880" s="212">
        <f>ROUND(I880*H880,2)</f>
        <v>0</v>
      </c>
      <c r="K880" s="208" t="s">
        <v>160</v>
      </c>
      <c r="L880" s="46"/>
      <c r="M880" s="213" t="s">
        <v>19</v>
      </c>
      <c r="N880" s="214" t="s">
        <v>47</v>
      </c>
      <c r="O880" s="86"/>
      <c r="P880" s="215">
        <f>O880*H880</f>
        <v>0</v>
      </c>
      <c r="Q880" s="215">
        <v>0.00055000000000000003</v>
      </c>
      <c r="R880" s="215">
        <f>Q880*H880</f>
        <v>0.0049500000000000004</v>
      </c>
      <c r="S880" s="215">
        <v>0</v>
      </c>
      <c r="T880" s="216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17" t="s">
        <v>231</v>
      </c>
      <c r="AT880" s="217" t="s">
        <v>156</v>
      </c>
      <c r="AU880" s="217" t="s">
        <v>86</v>
      </c>
      <c r="AY880" s="19" t="s">
        <v>154</v>
      </c>
      <c r="BE880" s="218">
        <f>IF(N880="základní",J880,0)</f>
        <v>0</v>
      </c>
      <c r="BF880" s="218">
        <f>IF(N880="snížená",J880,0)</f>
        <v>0</v>
      </c>
      <c r="BG880" s="218">
        <f>IF(N880="zákl. přenesená",J880,0)</f>
        <v>0</v>
      </c>
      <c r="BH880" s="218">
        <f>IF(N880="sníž. přenesená",J880,0)</f>
        <v>0</v>
      </c>
      <c r="BI880" s="218">
        <f>IF(N880="nulová",J880,0)</f>
        <v>0</v>
      </c>
      <c r="BJ880" s="19" t="s">
        <v>84</v>
      </c>
      <c r="BK880" s="218">
        <f>ROUND(I880*H880,2)</f>
        <v>0</v>
      </c>
      <c r="BL880" s="19" t="s">
        <v>231</v>
      </c>
      <c r="BM880" s="217" t="s">
        <v>1669</v>
      </c>
    </row>
    <row r="881" s="13" customFormat="1">
      <c r="A881" s="13"/>
      <c r="B881" s="219"/>
      <c r="C881" s="220"/>
      <c r="D881" s="221" t="s">
        <v>175</v>
      </c>
      <c r="E881" s="222" t="s">
        <v>19</v>
      </c>
      <c r="F881" s="223" t="s">
        <v>1670</v>
      </c>
      <c r="G881" s="220"/>
      <c r="H881" s="224">
        <v>9</v>
      </c>
      <c r="I881" s="225"/>
      <c r="J881" s="220"/>
      <c r="K881" s="220"/>
      <c r="L881" s="226"/>
      <c r="M881" s="227"/>
      <c r="N881" s="228"/>
      <c r="O881" s="228"/>
      <c r="P881" s="228"/>
      <c r="Q881" s="228"/>
      <c r="R881" s="228"/>
      <c r="S881" s="228"/>
      <c r="T881" s="229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0" t="s">
        <v>175</v>
      </c>
      <c r="AU881" s="230" t="s">
        <v>86</v>
      </c>
      <c r="AV881" s="13" t="s">
        <v>86</v>
      </c>
      <c r="AW881" s="13" t="s">
        <v>35</v>
      </c>
      <c r="AX881" s="13" t="s">
        <v>84</v>
      </c>
      <c r="AY881" s="230" t="s">
        <v>154</v>
      </c>
    </row>
    <row r="882" s="2" customFormat="1" ht="14.4" customHeight="1">
      <c r="A882" s="40"/>
      <c r="B882" s="41"/>
      <c r="C882" s="206" t="s">
        <v>1671</v>
      </c>
      <c r="D882" s="206" t="s">
        <v>156</v>
      </c>
      <c r="E882" s="207" t="s">
        <v>1672</v>
      </c>
      <c r="F882" s="208" t="s">
        <v>1673</v>
      </c>
      <c r="G882" s="209" t="s">
        <v>292</v>
      </c>
      <c r="H882" s="210">
        <v>10.140000000000001</v>
      </c>
      <c r="I882" s="211"/>
      <c r="J882" s="212">
        <f>ROUND(I882*H882,2)</f>
        <v>0</v>
      </c>
      <c r="K882" s="208" t="s">
        <v>160</v>
      </c>
      <c r="L882" s="46"/>
      <c r="M882" s="213" t="s">
        <v>19</v>
      </c>
      <c r="N882" s="214" t="s">
        <v>47</v>
      </c>
      <c r="O882" s="86"/>
      <c r="P882" s="215">
        <f>O882*H882</f>
        <v>0</v>
      </c>
      <c r="Q882" s="215">
        <v>0.00050000000000000001</v>
      </c>
      <c r="R882" s="215">
        <f>Q882*H882</f>
        <v>0.0050700000000000007</v>
      </c>
      <c r="S882" s="215">
        <v>0</v>
      </c>
      <c r="T882" s="216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17" t="s">
        <v>231</v>
      </c>
      <c r="AT882" s="217" t="s">
        <v>156</v>
      </c>
      <c r="AU882" s="217" t="s">
        <v>86</v>
      </c>
      <c r="AY882" s="19" t="s">
        <v>154</v>
      </c>
      <c r="BE882" s="218">
        <f>IF(N882="základní",J882,0)</f>
        <v>0</v>
      </c>
      <c r="BF882" s="218">
        <f>IF(N882="snížená",J882,0)</f>
        <v>0</v>
      </c>
      <c r="BG882" s="218">
        <f>IF(N882="zákl. přenesená",J882,0)</f>
        <v>0</v>
      </c>
      <c r="BH882" s="218">
        <f>IF(N882="sníž. přenesená",J882,0)</f>
        <v>0</v>
      </c>
      <c r="BI882" s="218">
        <f>IF(N882="nulová",J882,0)</f>
        <v>0</v>
      </c>
      <c r="BJ882" s="19" t="s">
        <v>84</v>
      </c>
      <c r="BK882" s="218">
        <f>ROUND(I882*H882,2)</f>
        <v>0</v>
      </c>
      <c r="BL882" s="19" t="s">
        <v>231</v>
      </c>
      <c r="BM882" s="217" t="s">
        <v>1674</v>
      </c>
    </row>
    <row r="883" s="13" customFormat="1">
      <c r="A883" s="13"/>
      <c r="B883" s="219"/>
      <c r="C883" s="220"/>
      <c r="D883" s="221" t="s">
        <v>175</v>
      </c>
      <c r="E883" s="222" t="s">
        <v>19</v>
      </c>
      <c r="F883" s="223" t="s">
        <v>1675</v>
      </c>
      <c r="G883" s="220"/>
      <c r="H883" s="224">
        <v>10.140000000000001</v>
      </c>
      <c r="I883" s="225"/>
      <c r="J883" s="220"/>
      <c r="K883" s="220"/>
      <c r="L883" s="226"/>
      <c r="M883" s="227"/>
      <c r="N883" s="228"/>
      <c r="O883" s="228"/>
      <c r="P883" s="228"/>
      <c r="Q883" s="228"/>
      <c r="R883" s="228"/>
      <c r="S883" s="228"/>
      <c r="T883" s="22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0" t="s">
        <v>175</v>
      </c>
      <c r="AU883" s="230" t="s">
        <v>86</v>
      </c>
      <c r="AV883" s="13" t="s">
        <v>86</v>
      </c>
      <c r="AW883" s="13" t="s">
        <v>35</v>
      </c>
      <c r="AX883" s="13" t="s">
        <v>84</v>
      </c>
      <c r="AY883" s="230" t="s">
        <v>154</v>
      </c>
    </row>
    <row r="884" s="2" customFormat="1">
      <c r="A884" s="40"/>
      <c r="B884" s="41"/>
      <c r="C884" s="206" t="s">
        <v>1676</v>
      </c>
      <c r="D884" s="206" t="s">
        <v>156</v>
      </c>
      <c r="E884" s="207" t="s">
        <v>1677</v>
      </c>
      <c r="F884" s="208" t="s">
        <v>1678</v>
      </c>
      <c r="G884" s="209" t="s">
        <v>990</v>
      </c>
      <c r="H884" s="277"/>
      <c r="I884" s="211"/>
      <c r="J884" s="212">
        <f>ROUND(I884*H884,2)</f>
        <v>0</v>
      </c>
      <c r="K884" s="208" t="s">
        <v>160</v>
      </c>
      <c r="L884" s="46"/>
      <c r="M884" s="213" t="s">
        <v>19</v>
      </c>
      <c r="N884" s="214" t="s">
        <v>47</v>
      </c>
      <c r="O884" s="86"/>
      <c r="P884" s="215">
        <f>O884*H884</f>
        <v>0</v>
      </c>
      <c r="Q884" s="215">
        <v>0</v>
      </c>
      <c r="R884" s="215">
        <f>Q884*H884</f>
        <v>0</v>
      </c>
      <c r="S884" s="215">
        <v>0</v>
      </c>
      <c r="T884" s="216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17" t="s">
        <v>231</v>
      </c>
      <c r="AT884" s="217" t="s">
        <v>156</v>
      </c>
      <c r="AU884" s="217" t="s">
        <v>86</v>
      </c>
      <c r="AY884" s="19" t="s">
        <v>154</v>
      </c>
      <c r="BE884" s="218">
        <f>IF(N884="základní",J884,0)</f>
        <v>0</v>
      </c>
      <c r="BF884" s="218">
        <f>IF(N884="snížená",J884,0)</f>
        <v>0</v>
      </c>
      <c r="BG884" s="218">
        <f>IF(N884="zákl. přenesená",J884,0)</f>
        <v>0</v>
      </c>
      <c r="BH884" s="218">
        <f>IF(N884="sníž. přenesená",J884,0)</f>
        <v>0</v>
      </c>
      <c r="BI884" s="218">
        <f>IF(N884="nulová",J884,0)</f>
        <v>0</v>
      </c>
      <c r="BJ884" s="19" t="s">
        <v>84</v>
      </c>
      <c r="BK884" s="218">
        <f>ROUND(I884*H884,2)</f>
        <v>0</v>
      </c>
      <c r="BL884" s="19" t="s">
        <v>231</v>
      </c>
      <c r="BM884" s="217" t="s">
        <v>1679</v>
      </c>
    </row>
    <row r="885" s="12" customFormat="1" ht="22.8" customHeight="1">
      <c r="A885" s="12"/>
      <c r="B885" s="190"/>
      <c r="C885" s="191"/>
      <c r="D885" s="192" t="s">
        <v>75</v>
      </c>
      <c r="E885" s="204" t="s">
        <v>1680</v>
      </c>
      <c r="F885" s="204" t="s">
        <v>1681</v>
      </c>
      <c r="G885" s="191"/>
      <c r="H885" s="191"/>
      <c r="I885" s="194"/>
      <c r="J885" s="205">
        <f>BK885</f>
        <v>0</v>
      </c>
      <c r="K885" s="191"/>
      <c r="L885" s="196"/>
      <c r="M885" s="197"/>
      <c r="N885" s="198"/>
      <c r="O885" s="198"/>
      <c r="P885" s="199">
        <f>SUM(P886:P889)</f>
        <v>0</v>
      </c>
      <c r="Q885" s="198"/>
      <c r="R885" s="199">
        <f>SUM(R886:R889)</f>
        <v>0</v>
      </c>
      <c r="S885" s="198"/>
      <c r="T885" s="200">
        <f>SUM(T886:T889)</f>
        <v>0</v>
      </c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R885" s="201" t="s">
        <v>86</v>
      </c>
      <c r="AT885" s="202" t="s">
        <v>75</v>
      </c>
      <c r="AU885" s="202" t="s">
        <v>84</v>
      </c>
      <c r="AY885" s="201" t="s">
        <v>154</v>
      </c>
      <c r="BK885" s="203">
        <f>SUM(BK886:BK889)</f>
        <v>0</v>
      </c>
    </row>
    <row r="886" s="2" customFormat="1" ht="14.4" customHeight="1">
      <c r="A886" s="40"/>
      <c r="B886" s="41"/>
      <c r="C886" s="206" t="s">
        <v>1682</v>
      </c>
      <c r="D886" s="206" t="s">
        <v>156</v>
      </c>
      <c r="E886" s="207" t="s">
        <v>1683</v>
      </c>
      <c r="F886" s="208" t="s">
        <v>1684</v>
      </c>
      <c r="G886" s="209" t="s">
        <v>169</v>
      </c>
      <c r="H886" s="210">
        <v>305.37</v>
      </c>
      <c r="I886" s="211"/>
      <c r="J886" s="212">
        <f>ROUND(I886*H886,2)</f>
        <v>0</v>
      </c>
      <c r="K886" s="208" t="s">
        <v>19</v>
      </c>
      <c r="L886" s="46"/>
      <c r="M886" s="213" t="s">
        <v>19</v>
      </c>
      <c r="N886" s="214" t="s">
        <v>47</v>
      </c>
      <c r="O886" s="86"/>
      <c r="P886" s="215">
        <f>O886*H886</f>
        <v>0</v>
      </c>
      <c r="Q886" s="215">
        <v>0</v>
      </c>
      <c r="R886" s="215">
        <f>Q886*H886</f>
        <v>0</v>
      </c>
      <c r="S886" s="215">
        <v>0</v>
      </c>
      <c r="T886" s="216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17" t="s">
        <v>231</v>
      </c>
      <c r="AT886" s="217" t="s">
        <v>156</v>
      </c>
      <c r="AU886" s="217" t="s">
        <v>86</v>
      </c>
      <c r="AY886" s="19" t="s">
        <v>154</v>
      </c>
      <c r="BE886" s="218">
        <f>IF(N886="základní",J886,0)</f>
        <v>0</v>
      </c>
      <c r="BF886" s="218">
        <f>IF(N886="snížená",J886,0)</f>
        <v>0</v>
      </c>
      <c r="BG886" s="218">
        <f>IF(N886="zákl. přenesená",J886,0)</f>
        <v>0</v>
      </c>
      <c r="BH886" s="218">
        <f>IF(N886="sníž. přenesená",J886,0)</f>
        <v>0</v>
      </c>
      <c r="BI886" s="218">
        <f>IF(N886="nulová",J886,0)</f>
        <v>0</v>
      </c>
      <c r="BJ886" s="19" t="s">
        <v>84</v>
      </c>
      <c r="BK886" s="218">
        <f>ROUND(I886*H886,2)</f>
        <v>0</v>
      </c>
      <c r="BL886" s="19" t="s">
        <v>231</v>
      </c>
      <c r="BM886" s="217" t="s">
        <v>1685</v>
      </c>
    </row>
    <row r="887" s="2" customFormat="1" ht="14.4" customHeight="1">
      <c r="A887" s="40"/>
      <c r="B887" s="41"/>
      <c r="C887" s="206" t="s">
        <v>1686</v>
      </c>
      <c r="D887" s="206" t="s">
        <v>156</v>
      </c>
      <c r="E887" s="207" t="s">
        <v>1687</v>
      </c>
      <c r="F887" s="208" t="s">
        <v>1688</v>
      </c>
      <c r="G887" s="209" t="s">
        <v>169</v>
      </c>
      <c r="H887" s="210">
        <v>305.37</v>
      </c>
      <c r="I887" s="211"/>
      <c r="J887" s="212">
        <f>ROUND(I887*H887,2)</f>
        <v>0</v>
      </c>
      <c r="K887" s="208" t="s">
        <v>160</v>
      </c>
      <c r="L887" s="46"/>
      <c r="M887" s="213" t="s">
        <v>19</v>
      </c>
      <c r="N887" s="214" t="s">
        <v>47</v>
      </c>
      <c r="O887" s="86"/>
      <c r="P887" s="215">
        <f>O887*H887</f>
        <v>0</v>
      </c>
      <c r="Q887" s="215">
        <v>0</v>
      </c>
      <c r="R887" s="215">
        <f>Q887*H887</f>
        <v>0</v>
      </c>
      <c r="S887" s="215">
        <v>0</v>
      </c>
      <c r="T887" s="216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17" t="s">
        <v>231</v>
      </c>
      <c r="AT887" s="217" t="s">
        <v>156</v>
      </c>
      <c r="AU887" s="217" t="s">
        <v>86</v>
      </c>
      <c r="AY887" s="19" t="s">
        <v>154</v>
      </c>
      <c r="BE887" s="218">
        <f>IF(N887="základní",J887,0)</f>
        <v>0</v>
      </c>
      <c r="BF887" s="218">
        <f>IF(N887="snížená",J887,0)</f>
        <v>0</v>
      </c>
      <c r="BG887" s="218">
        <f>IF(N887="zákl. přenesená",J887,0)</f>
        <v>0</v>
      </c>
      <c r="BH887" s="218">
        <f>IF(N887="sníž. přenesená",J887,0)</f>
        <v>0</v>
      </c>
      <c r="BI887" s="218">
        <f>IF(N887="nulová",J887,0)</f>
        <v>0</v>
      </c>
      <c r="BJ887" s="19" t="s">
        <v>84</v>
      </c>
      <c r="BK887" s="218">
        <f>ROUND(I887*H887,2)</f>
        <v>0</v>
      </c>
      <c r="BL887" s="19" t="s">
        <v>231</v>
      </c>
      <c r="BM887" s="217" t="s">
        <v>1689</v>
      </c>
    </row>
    <row r="888" s="13" customFormat="1">
      <c r="A888" s="13"/>
      <c r="B888" s="219"/>
      <c r="C888" s="220"/>
      <c r="D888" s="221" t="s">
        <v>175</v>
      </c>
      <c r="E888" s="222" t="s">
        <v>19</v>
      </c>
      <c r="F888" s="223" t="s">
        <v>1690</v>
      </c>
      <c r="G888" s="220"/>
      <c r="H888" s="224">
        <v>305.37</v>
      </c>
      <c r="I888" s="225"/>
      <c r="J888" s="220"/>
      <c r="K888" s="220"/>
      <c r="L888" s="226"/>
      <c r="M888" s="227"/>
      <c r="N888" s="228"/>
      <c r="O888" s="228"/>
      <c r="P888" s="228"/>
      <c r="Q888" s="228"/>
      <c r="R888" s="228"/>
      <c r="S888" s="228"/>
      <c r="T888" s="229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0" t="s">
        <v>175</v>
      </c>
      <c r="AU888" s="230" t="s">
        <v>86</v>
      </c>
      <c r="AV888" s="13" t="s">
        <v>86</v>
      </c>
      <c r="AW888" s="13" t="s">
        <v>35</v>
      </c>
      <c r="AX888" s="13" t="s">
        <v>84</v>
      </c>
      <c r="AY888" s="230" t="s">
        <v>154</v>
      </c>
    </row>
    <row r="889" s="2" customFormat="1" ht="14.4" customHeight="1">
      <c r="A889" s="40"/>
      <c r="B889" s="41"/>
      <c r="C889" s="206" t="s">
        <v>1691</v>
      </c>
      <c r="D889" s="206" t="s">
        <v>156</v>
      </c>
      <c r="E889" s="207" t="s">
        <v>1692</v>
      </c>
      <c r="F889" s="208" t="s">
        <v>1693</v>
      </c>
      <c r="G889" s="209" t="s">
        <v>1694</v>
      </c>
      <c r="H889" s="210">
        <v>1</v>
      </c>
      <c r="I889" s="211"/>
      <c r="J889" s="212">
        <f>ROUND(I889*H889,2)</f>
        <v>0</v>
      </c>
      <c r="K889" s="208" t="s">
        <v>19</v>
      </c>
      <c r="L889" s="46"/>
      <c r="M889" s="213" t="s">
        <v>19</v>
      </c>
      <c r="N889" s="214" t="s">
        <v>47</v>
      </c>
      <c r="O889" s="86"/>
      <c r="P889" s="215">
        <f>O889*H889</f>
        <v>0</v>
      </c>
      <c r="Q889" s="215">
        <v>0</v>
      </c>
      <c r="R889" s="215">
        <f>Q889*H889</f>
        <v>0</v>
      </c>
      <c r="S889" s="215">
        <v>0</v>
      </c>
      <c r="T889" s="216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17" t="s">
        <v>231</v>
      </c>
      <c r="AT889" s="217" t="s">
        <v>156</v>
      </c>
      <c r="AU889" s="217" t="s">
        <v>86</v>
      </c>
      <c r="AY889" s="19" t="s">
        <v>154</v>
      </c>
      <c r="BE889" s="218">
        <f>IF(N889="základní",J889,0)</f>
        <v>0</v>
      </c>
      <c r="BF889" s="218">
        <f>IF(N889="snížená",J889,0)</f>
        <v>0</v>
      </c>
      <c r="BG889" s="218">
        <f>IF(N889="zákl. přenesená",J889,0)</f>
        <v>0</v>
      </c>
      <c r="BH889" s="218">
        <f>IF(N889="sníž. přenesená",J889,0)</f>
        <v>0</v>
      </c>
      <c r="BI889" s="218">
        <f>IF(N889="nulová",J889,0)</f>
        <v>0</v>
      </c>
      <c r="BJ889" s="19" t="s">
        <v>84</v>
      </c>
      <c r="BK889" s="218">
        <f>ROUND(I889*H889,2)</f>
        <v>0</v>
      </c>
      <c r="BL889" s="19" t="s">
        <v>231</v>
      </c>
      <c r="BM889" s="217" t="s">
        <v>1695</v>
      </c>
    </row>
    <row r="890" s="12" customFormat="1" ht="22.8" customHeight="1">
      <c r="A890" s="12"/>
      <c r="B890" s="190"/>
      <c r="C890" s="191"/>
      <c r="D890" s="192" t="s">
        <v>75</v>
      </c>
      <c r="E890" s="204" t="s">
        <v>1696</v>
      </c>
      <c r="F890" s="204" t="s">
        <v>1697</v>
      </c>
      <c r="G890" s="191"/>
      <c r="H890" s="191"/>
      <c r="I890" s="194"/>
      <c r="J890" s="205">
        <f>BK890</f>
        <v>0</v>
      </c>
      <c r="K890" s="191"/>
      <c r="L890" s="196"/>
      <c r="M890" s="197"/>
      <c r="N890" s="198"/>
      <c r="O890" s="198"/>
      <c r="P890" s="199">
        <f>SUM(P891:P911)</f>
        <v>0</v>
      </c>
      <c r="Q890" s="198"/>
      <c r="R890" s="199">
        <f>SUM(R891:R911)</f>
        <v>0.55682122000000001</v>
      </c>
      <c r="S890" s="198"/>
      <c r="T890" s="200">
        <f>SUM(T891:T911)</f>
        <v>0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01" t="s">
        <v>86</v>
      </c>
      <c r="AT890" s="202" t="s">
        <v>75</v>
      </c>
      <c r="AU890" s="202" t="s">
        <v>84</v>
      </c>
      <c r="AY890" s="201" t="s">
        <v>154</v>
      </c>
      <c r="BK890" s="203">
        <f>SUM(BK891:BK911)</f>
        <v>0</v>
      </c>
    </row>
    <row r="891" s="2" customFormat="1" ht="14.4" customHeight="1">
      <c r="A891" s="40"/>
      <c r="B891" s="41"/>
      <c r="C891" s="206" t="s">
        <v>1698</v>
      </c>
      <c r="D891" s="206" t="s">
        <v>156</v>
      </c>
      <c r="E891" s="207" t="s">
        <v>1699</v>
      </c>
      <c r="F891" s="208" t="s">
        <v>1700</v>
      </c>
      <c r="G891" s="209" t="s">
        <v>169</v>
      </c>
      <c r="H891" s="210">
        <v>1184.7260000000001</v>
      </c>
      <c r="I891" s="211"/>
      <c r="J891" s="212">
        <f>ROUND(I891*H891,2)</f>
        <v>0</v>
      </c>
      <c r="K891" s="208" t="s">
        <v>160</v>
      </c>
      <c r="L891" s="46"/>
      <c r="M891" s="213" t="s">
        <v>19</v>
      </c>
      <c r="N891" s="214" t="s">
        <v>47</v>
      </c>
      <c r="O891" s="86"/>
      <c r="P891" s="215">
        <f>O891*H891</f>
        <v>0</v>
      </c>
      <c r="Q891" s="215">
        <v>0</v>
      </c>
      <c r="R891" s="215">
        <f>Q891*H891</f>
        <v>0</v>
      </c>
      <c r="S891" s="215">
        <v>0</v>
      </c>
      <c r="T891" s="216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17" t="s">
        <v>231</v>
      </c>
      <c r="AT891" s="217" t="s">
        <v>156</v>
      </c>
      <c r="AU891" s="217" t="s">
        <v>86</v>
      </c>
      <c r="AY891" s="19" t="s">
        <v>154</v>
      </c>
      <c r="BE891" s="218">
        <f>IF(N891="základní",J891,0)</f>
        <v>0</v>
      </c>
      <c r="BF891" s="218">
        <f>IF(N891="snížená",J891,0)</f>
        <v>0</v>
      </c>
      <c r="BG891" s="218">
        <f>IF(N891="zákl. přenesená",J891,0)</f>
        <v>0</v>
      </c>
      <c r="BH891" s="218">
        <f>IF(N891="sníž. přenesená",J891,0)</f>
        <v>0</v>
      </c>
      <c r="BI891" s="218">
        <f>IF(N891="nulová",J891,0)</f>
        <v>0</v>
      </c>
      <c r="BJ891" s="19" t="s">
        <v>84</v>
      </c>
      <c r="BK891" s="218">
        <f>ROUND(I891*H891,2)</f>
        <v>0</v>
      </c>
      <c r="BL891" s="19" t="s">
        <v>231</v>
      </c>
      <c r="BM891" s="217" t="s">
        <v>1701</v>
      </c>
    </row>
    <row r="892" s="14" customFormat="1">
      <c r="A892" s="14"/>
      <c r="B892" s="231"/>
      <c r="C892" s="232"/>
      <c r="D892" s="221" t="s">
        <v>175</v>
      </c>
      <c r="E892" s="233" t="s">
        <v>19</v>
      </c>
      <c r="F892" s="234" t="s">
        <v>506</v>
      </c>
      <c r="G892" s="232"/>
      <c r="H892" s="233" t="s">
        <v>19</v>
      </c>
      <c r="I892" s="235"/>
      <c r="J892" s="232"/>
      <c r="K892" s="232"/>
      <c r="L892" s="236"/>
      <c r="M892" s="237"/>
      <c r="N892" s="238"/>
      <c r="O892" s="238"/>
      <c r="P892" s="238"/>
      <c r="Q892" s="238"/>
      <c r="R892" s="238"/>
      <c r="S892" s="238"/>
      <c r="T892" s="239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0" t="s">
        <v>175</v>
      </c>
      <c r="AU892" s="240" t="s">
        <v>86</v>
      </c>
      <c r="AV892" s="14" t="s">
        <v>84</v>
      </c>
      <c r="AW892" s="14" t="s">
        <v>35</v>
      </c>
      <c r="AX892" s="14" t="s">
        <v>76</v>
      </c>
      <c r="AY892" s="240" t="s">
        <v>154</v>
      </c>
    </row>
    <row r="893" s="13" customFormat="1">
      <c r="A893" s="13"/>
      <c r="B893" s="219"/>
      <c r="C893" s="220"/>
      <c r="D893" s="221" t="s">
        <v>175</v>
      </c>
      <c r="E893" s="222" t="s">
        <v>19</v>
      </c>
      <c r="F893" s="223" t="s">
        <v>1702</v>
      </c>
      <c r="G893" s="220"/>
      <c r="H893" s="224">
        <v>22.155999999999999</v>
      </c>
      <c r="I893" s="225"/>
      <c r="J893" s="220"/>
      <c r="K893" s="220"/>
      <c r="L893" s="226"/>
      <c r="M893" s="227"/>
      <c r="N893" s="228"/>
      <c r="O893" s="228"/>
      <c r="P893" s="228"/>
      <c r="Q893" s="228"/>
      <c r="R893" s="228"/>
      <c r="S893" s="228"/>
      <c r="T893" s="22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0" t="s">
        <v>175</v>
      </c>
      <c r="AU893" s="230" t="s">
        <v>86</v>
      </c>
      <c r="AV893" s="13" t="s">
        <v>86</v>
      </c>
      <c r="AW893" s="13" t="s">
        <v>35</v>
      </c>
      <c r="AX893" s="13" t="s">
        <v>76</v>
      </c>
      <c r="AY893" s="230" t="s">
        <v>154</v>
      </c>
    </row>
    <row r="894" s="13" customFormat="1">
      <c r="A894" s="13"/>
      <c r="B894" s="219"/>
      <c r="C894" s="220"/>
      <c r="D894" s="221" t="s">
        <v>175</v>
      </c>
      <c r="E894" s="222" t="s">
        <v>19</v>
      </c>
      <c r="F894" s="223" t="s">
        <v>1703</v>
      </c>
      <c r="G894" s="220"/>
      <c r="H894" s="224">
        <v>53.511000000000003</v>
      </c>
      <c r="I894" s="225"/>
      <c r="J894" s="220"/>
      <c r="K894" s="220"/>
      <c r="L894" s="226"/>
      <c r="M894" s="227"/>
      <c r="N894" s="228"/>
      <c r="O894" s="228"/>
      <c r="P894" s="228"/>
      <c r="Q894" s="228"/>
      <c r="R894" s="228"/>
      <c r="S894" s="228"/>
      <c r="T894" s="229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0" t="s">
        <v>175</v>
      </c>
      <c r="AU894" s="230" t="s">
        <v>86</v>
      </c>
      <c r="AV894" s="13" t="s">
        <v>86</v>
      </c>
      <c r="AW894" s="13" t="s">
        <v>35</v>
      </c>
      <c r="AX894" s="13" t="s">
        <v>76</v>
      </c>
      <c r="AY894" s="230" t="s">
        <v>154</v>
      </c>
    </row>
    <row r="895" s="13" customFormat="1">
      <c r="A895" s="13"/>
      <c r="B895" s="219"/>
      <c r="C895" s="220"/>
      <c r="D895" s="221" t="s">
        <v>175</v>
      </c>
      <c r="E895" s="222" t="s">
        <v>19</v>
      </c>
      <c r="F895" s="223" t="s">
        <v>1704</v>
      </c>
      <c r="G895" s="220"/>
      <c r="H895" s="224">
        <v>23.227</v>
      </c>
      <c r="I895" s="225"/>
      <c r="J895" s="220"/>
      <c r="K895" s="220"/>
      <c r="L895" s="226"/>
      <c r="M895" s="227"/>
      <c r="N895" s="228"/>
      <c r="O895" s="228"/>
      <c r="P895" s="228"/>
      <c r="Q895" s="228"/>
      <c r="R895" s="228"/>
      <c r="S895" s="228"/>
      <c r="T895" s="22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0" t="s">
        <v>175</v>
      </c>
      <c r="AU895" s="230" t="s">
        <v>86</v>
      </c>
      <c r="AV895" s="13" t="s">
        <v>86</v>
      </c>
      <c r="AW895" s="13" t="s">
        <v>35</v>
      </c>
      <c r="AX895" s="13" t="s">
        <v>76</v>
      </c>
      <c r="AY895" s="230" t="s">
        <v>154</v>
      </c>
    </row>
    <row r="896" s="16" customFormat="1">
      <c r="A896" s="16"/>
      <c r="B896" s="266"/>
      <c r="C896" s="267"/>
      <c r="D896" s="221" t="s">
        <v>175</v>
      </c>
      <c r="E896" s="268" t="s">
        <v>19</v>
      </c>
      <c r="F896" s="269" t="s">
        <v>849</v>
      </c>
      <c r="G896" s="267"/>
      <c r="H896" s="270">
        <v>98.894000000000005</v>
      </c>
      <c r="I896" s="271"/>
      <c r="J896" s="267"/>
      <c r="K896" s="267"/>
      <c r="L896" s="272"/>
      <c r="M896" s="273"/>
      <c r="N896" s="274"/>
      <c r="O896" s="274"/>
      <c r="P896" s="274"/>
      <c r="Q896" s="274"/>
      <c r="R896" s="274"/>
      <c r="S896" s="274"/>
      <c r="T896" s="275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T896" s="276" t="s">
        <v>175</v>
      </c>
      <c r="AU896" s="276" t="s">
        <v>86</v>
      </c>
      <c r="AV896" s="16" t="s">
        <v>166</v>
      </c>
      <c r="AW896" s="16" t="s">
        <v>35</v>
      </c>
      <c r="AX896" s="16" t="s">
        <v>76</v>
      </c>
      <c r="AY896" s="276" t="s">
        <v>154</v>
      </c>
    </row>
    <row r="897" s="14" customFormat="1">
      <c r="A897" s="14"/>
      <c r="B897" s="231"/>
      <c r="C897" s="232"/>
      <c r="D897" s="221" t="s">
        <v>175</v>
      </c>
      <c r="E897" s="233" t="s">
        <v>19</v>
      </c>
      <c r="F897" s="234" t="s">
        <v>409</v>
      </c>
      <c r="G897" s="232"/>
      <c r="H897" s="233" t="s">
        <v>19</v>
      </c>
      <c r="I897" s="235"/>
      <c r="J897" s="232"/>
      <c r="K897" s="232"/>
      <c r="L897" s="236"/>
      <c r="M897" s="237"/>
      <c r="N897" s="238"/>
      <c r="O897" s="238"/>
      <c r="P897" s="238"/>
      <c r="Q897" s="238"/>
      <c r="R897" s="238"/>
      <c r="S897" s="238"/>
      <c r="T897" s="239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0" t="s">
        <v>175</v>
      </c>
      <c r="AU897" s="240" t="s">
        <v>86</v>
      </c>
      <c r="AV897" s="14" t="s">
        <v>84</v>
      </c>
      <c r="AW897" s="14" t="s">
        <v>35</v>
      </c>
      <c r="AX897" s="14" t="s">
        <v>76</v>
      </c>
      <c r="AY897" s="240" t="s">
        <v>154</v>
      </c>
    </row>
    <row r="898" s="13" customFormat="1">
      <c r="A898" s="13"/>
      <c r="B898" s="219"/>
      <c r="C898" s="220"/>
      <c r="D898" s="221" t="s">
        <v>175</v>
      </c>
      <c r="E898" s="222" t="s">
        <v>19</v>
      </c>
      <c r="F898" s="223" t="s">
        <v>1705</v>
      </c>
      <c r="G898" s="220"/>
      <c r="H898" s="224">
        <v>181.20400000000001</v>
      </c>
      <c r="I898" s="225"/>
      <c r="J898" s="220"/>
      <c r="K898" s="220"/>
      <c r="L898" s="226"/>
      <c r="M898" s="227"/>
      <c r="N898" s="228"/>
      <c r="O898" s="228"/>
      <c r="P898" s="228"/>
      <c r="Q898" s="228"/>
      <c r="R898" s="228"/>
      <c r="S898" s="228"/>
      <c r="T898" s="229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0" t="s">
        <v>175</v>
      </c>
      <c r="AU898" s="230" t="s">
        <v>86</v>
      </c>
      <c r="AV898" s="13" t="s">
        <v>86</v>
      </c>
      <c r="AW898" s="13" t="s">
        <v>35</v>
      </c>
      <c r="AX898" s="13" t="s">
        <v>76</v>
      </c>
      <c r="AY898" s="230" t="s">
        <v>154</v>
      </c>
    </row>
    <row r="899" s="13" customFormat="1">
      <c r="A899" s="13"/>
      <c r="B899" s="219"/>
      <c r="C899" s="220"/>
      <c r="D899" s="221" t="s">
        <v>175</v>
      </c>
      <c r="E899" s="222" t="s">
        <v>19</v>
      </c>
      <c r="F899" s="223" t="s">
        <v>1706</v>
      </c>
      <c r="G899" s="220"/>
      <c r="H899" s="224">
        <v>110.678</v>
      </c>
      <c r="I899" s="225"/>
      <c r="J899" s="220"/>
      <c r="K899" s="220"/>
      <c r="L899" s="226"/>
      <c r="M899" s="227"/>
      <c r="N899" s="228"/>
      <c r="O899" s="228"/>
      <c r="P899" s="228"/>
      <c r="Q899" s="228"/>
      <c r="R899" s="228"/>
      <c r="S899" s="228"/>
      <c r="T899" s="229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0" t="s">
        <v>175</v>
      </c>
      <c r="AU899" s="230" t="s">
        <v>86</v>
      </c>
      <c r="AV899" s="13" t="s">
        <v>86</v>
      </c>
      <c r="AW899" s="13" t="s">
        <v>35</v>
      </c>
      <c r="AX899" s="13" t="s">
        <v>76</v>
      </c>
      <c r="AY899" s="230" t="s">
        <v>154</v>
      </c>
    </row>
    <row r="900" s="13" customFormat="1">
      <c r="A900" s="13"/>
      <c r="B900" s="219"/>
      <c r="C900" s="220"/>
      <c r="D900" s="221" t="s">
        <v>175</v>
      </c>
      <c r="E900" s="222" t="s">
        <v>19</v>
      </c>
      <c r="F900" s="223" t="s">
        <v>1707</v>
      </c>
      <c r="G900" s="220"/>
      <c r="H900" s="224">
        <v>65.194999999999993</v>
      </c>
      <c r="I900" s="225"/>
      <c r="J900" s="220"/>
      <c r="K900" s="220"/>
      <c r="L900" s="226"/>
      <c r="M900" s="227"/>
      <c r="N900" s="228"/>
      <c r="O900" s="228"/>
      <c r="P900" s="228"/>
      <c r="Q900" s="228"/>
      <c r="R900" s="228"/>
      <c r="S900" s="228"/>
      <c r="T900" s="229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0" t="s">
        <v>175</v>
      </c>
      <c r="AU900" s="230" t="s">
        <v>86</v>
      </c>
      <c r="AV900" s="13" t="s">
        <v>86</v>
      </c>
      <c r="AW900" s="13" t="s">
        <v>35</v>
      </c>
      <c r="AX900" s="13" t="s">
        <v>76</v>
      </c>
      <c r="AY900" s="230" t="s">
        <v>154</v>
      </c>
    </row>
    <row r="901" s="13" customFormat="1">
      <c r="A901" s="13"/>
      <c r="B901" s="219"/>
      <c r="C901" s="220"/>
      <c r="D901" s="221" t="s">
        <v>175</v>
      </c>
      <c r="E901" s="222" t="s">
        <v>19</v>
      </c>
      <c r="F901" s="223" t="s">
        <v>1708</v>
      </c>
      <c r="G901" s="220"/>
      <c r="H901" s="224">
        <v>127.62900000000001</v>
      </c>
      <c r="I901" s="225"/>
      <c r="J901" s="220"/>
      <c r="K901" s="220"/>
      <c r="L901" s="226"/>
      <c r="M901" s="227"/>
      <c r="N901" s="228"/>
      <c r="O901" s="228"/>
      <c r="P901" s="228"/>
      <c r="Q901" s="228"/>
      <c r="R901" s="228"/>
      <c r="S901" s="228"/>
      <c r="T901" s="229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0" t="s">
        <v>175</v>
      </c>
      <c r="AU901" s="230" t="s">
        <v>86</v>
      </c>
      <c r="AV901" s="13" t="s">
        <v>86</v>
      </c>
      <c r="AW901" s="13" t="s">
        <v>35</v>
      </c>
      <c r="AX901" s="13" t="s">
        <v>76</v>
      </c>
      <c r="AY901" s="230" t="s">
        <v>154</v>
      </c>
    </row>
    <row r="902" s="16" customFormat="1">
      <c r="A902" s="16"/>
      <c r="B902" s="266"/>
      <c r="C902" s="267"/>
      <c r="D902" s="221" t="s">
        <v>175</v>
      </c>
      <c r="E902" s="268" t="s">
        <v>19</v>
      </c>
      <c r="F902" s="269" t="s">
        <v>849</v>
      </c>
      <c r="G902" s="267"/>
      <c r="H902" s="270">
        <v>484.70600000000002</v>
      </c>
      <c r="I902" s="271"/>
      <c r="J902" s="267"/>
      <c r="K902" s="267"/>
      <c r="L902" s="272"/>
      <c r="M902" s="273"/>
      <c r="N902" s="274"/>
      <c r="O902" s="274"/>
      <c r="P902" s="274"/>
      <c r="Q902" s="274"/>
      <c r="R902" s="274"/>
      <c r="S902" s="274"/>
      <c r="T902" s="275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T902" s="276" t="s">
        <v>175</v>
      </c>
      <c r="AU902" s="276" t="s">
        <v>86</v>
      </c>
      <c r="AV902" s="16" t="s">
        <v>166</v>
      </c>
      <c r="AW902" s="16" t="s">
        <v>35</v>
      </c>
      <c r="AX902" s="16" t="s">
        <v>76</v>
      </c>
      <c r="AY902" s="276" t="s">
        <v>154</v>
      </c>
    </row>
    <row r="903" s="14" customFormat="1">
      <c r="A903" s="14"/>
      <c r="B903" s="231"/>
      <c r="C903" s="232"/>
      <c r="D903" s="221" t="s">
        <v>175</v>
      </c>
      <c r="E903" s="233" t="s">
        <v>19</v>
      </c>
      <c r="F903" s="234" t="s">
        <v>737</v>
      </c>
      <c r="G903" s="232"/>
      <c r="H903" s="233" t="s">
        <v>19</v>
      </c>
      <c r="I903" s="235"/>
      <c r="J903" s="232"/>
      <c r="K903" s="232"/>
      <c r="L903" s="236"/>
      <c r="M903" s="237"/>
      <c r="N903" s="238"/>
      <c r="O903" s="238"/>
      <c r="P903" s="238"/>
      <c r="Q903" s="238"/>
      <c r="R903" s="238"/>
      <c r="S903" s="238"/>
      <c r="T903" s="239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0" t="s">
        <v>175</v>
      </c>
      <c r="AU903" s="240" t="s">
        <v>86</v>
      </c>
      <c r="AV903" s="14" t="s">
        <v>84</v>
      </c>
      <c r="AW903" s="14" t="s">
        <v>35</v>
      </c>
      <c r="AX903" s="14" t="s">
        <v>76</v>
      </c>
      <c r="AY903" s="240" t="s">
        <v>154</v>
      </c>
    </row>
    <row r="904" s="13" customFormat="1">
      <c r="A904" s="13"/>
      <c r="B904" s="219"/>
      <c r="C904" s="220"/>
      <c r="D904" s="221" t="s">
        <v>175</v>
      </c>
      <c r="E904" s="222" t="s">
        <v>19</v>
      </c>
      <c r="F904" s="223" t="s">
        <v>1709</v>
      </c>
      <c r="G904" s="220"/>
      <c r="H904" s="224">
        <v>82.707999999999998</v>
      </c>
      <c r="I904" s="225"/>
      <c r="J904" s="220"/>
      <c r="K904" s="220"/>
      <c r="L904" s="226"/>
      <c r="M904" s="227"/>
      <c r="N904" s="228"/>
      <c r="O904" s="228"/>
      <c r="P904" s="228"/>
      <c r="Q904" s="228"/>
      <c r="R904" s="228"/>
      <c r="S904" s="228"/>
      <c r="T904" s="229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0" t="s">
        <v>175</v>
      </c>
      <c r="AU904" s="230" t="s">
        <v>86</v>
      </c>
      <c r="AV904" s="13" t="s">
        <v>86</v>
      </c>
      <c r="AW904" s="13" t="s">
        <v>35</v>
      </c>
      <c r="AX904" s="13" t="s">
        <v>76</v>
      </c>
      <c r="AY904" s="230" t="s">
        <v>154</v>
      </c>
    </row>
    <row r="905" s="13" customFormat="1">
      <c r="A905" s="13"/>
      <c r="B905" s="219"/>
      <c r="C905" s="220"/>
      <c r="D905" s="221" t="s">
        <v>175</v>
      </c>
      <c r="E905" s="222" t="s">
        <v>19</v>
      </c>
      <c r="F905" s="223" t="s">
        <v>1710</v>
      </c>
      <c r="G905" s="220"/>
      <c r="H905" s="224">
        <v>98.796999999999997</v>
      </c>
      <c r="I905" s="225"/>
      <c r="J905" s="220"/>
      <c r="K905" s="220"/>
      <c r="L905" s="226"/>
      <c r="M905" s="227"/>
      <c r="N905" s="228"/>
      <c r="O905" s="228"/>
      <c r="P905" s="228"/>
      <c r="Q905" s="228"/>
      <c r="R905" s="228"/>
      <c r="S905" s="228"/>
      <c r="T905" s="229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0" t="s">
        <v>175</v>
      </c>
      <c r="AU905" s="230" t="s">
        <v>86</v>
      </c>
      <c r="AV905" s="13" t="s">
        <v>86</v>
      </c>
      <c r="AW905" s="13" t="s">
        <v>35</v>
      </c>
      <c r="AX905" s="13" t="s">
        <v>76</v>
      </c>
      <c r="AY905" s="230" t="s">
        <v>154</v>
      </c>
    </row>
    <row r="906" s="13" customFormat="1">
      <c r="A906" s="13"/>
      <c r="B906" s="219"/>
      <c r="C906" s="220"/>
      <c r="D906" s="221" t="s">
        <v>175</v>
      </c>
      <c r="E906" s="222" t="s">
        <v>19</v>
      </c>
      <c r="F906" s="223" t="s">
        <v>1711</v>
      </c>
      <c r="G906" s="220"/>
      <c r="H906" s="224">
        <v>90.241</v>
      </c>
      <c r="I906" s="225"/>
      <c r="J906" s="220"/>
      <c r="K906" s="220"/>
      <c r="L906" s="226"/>
      <c r="M906" s="227"/>
      <c r="N906" s="228"/>
      <c r="O906" s="228"/>
      <c r="P906" s="228"/>
      <c r="Q906" s="228"/>
      <c r="R906" s="228"/>
      <c r="S906" s="228"/>
      <c r="T906" s="22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0" t="s">
        <v>175</v>
      </c>
      <c r="AU906" s="230" t="s">
        <v>86</v>
      </c>
      <c r="AV906" s="13" t="s">
        <v>86</v>
      </c>
      <c r="AW906" s="13" t="s">
        <v>35</v>
      </c>
      <c r="AX906" s="13" t="s">
        <v>76</v>
      </c>
      <c r="AY906" s="230" t="s">
        <v>154</v>
      </c>
    </row>
    <row r="907" s="16" customFormat="1">
      <c r="A907" s="16"/>
      <c r="B907" s="266"/>
      <c r="C907" s="267"/>
      <c r="D907" s="221" t="s">
        <v>175</v>
      </c>
      <c r="E907" s="268" t="s">
        <v>19</v>
      </c>
      <c r="F907" s="269" t="s">
        <v>849</v>
      </c>
      <c r="G907" s="267"/>
      <c r="H907" s="270">
        <v>271.74599999999998</v>
      </c>
      <c r="I907" s="271"/>
      <c r="J907" s="267"/>
      <c r="K907" s="267"/>
      <c r="L907" s="272"/>
      <c r="M907" s="273"/>
      <c r="N907" s="274"/>
      <c r="O907" s="274"/>
      <c r="P907" s="274"/>
      <c r="Q907" s="274"/>
      <c r="R907" s="274"/>
      <c r="S907" s="274"/>
      <c r="T907" s="275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T907" s="276" t="s">
        <v>175</v>
      </c>
      <c r="AU907" s="276" t="s">
        <v>86</v>
      </c>
      <c r="AV907" s="16" t="s">
        <v>166</v>
      </c>
      <c r="AW907" s="16" t="s">
        <v>35</v>
      </c>
      <c r="AX907" s="16" t="s">
        <v>76</v>
      </c>
      <c r="AY907" s="276" t="s">
        <v>154</v>
      </c>
    </row>
    <row r="908" s="13" customFormat="1">
      <c r="A908" s="13"/>
      <c r="B908" s="219"/>
      <c r="C908" s="220"/>
      <c r="D908" s="221" t="s">
        <v>175</v>
      </c>
      <c r="E908" s="222" t="s">
        <v>19</v>
      </c>
      <c r="F908" s="223" t="s">
        <v>1712</v>
      </c>
      <c r="G908" s="220"/>
      <c r="H908" s="224">
        <v>329.38</v>
      </c>
      <c r="I908" s="225"/>
      <c r="J908" s="220"/>
      <c r="K908" s="220"/>
      <c r="L908" s="226"/>
      <c r="M908" s="227"/>
      <c r="N908" s="228"/>
      <c r="O908" s="228"/>
      <c r="P908" s="228"/>
      <c r="Q908" s="228"/>
      <c r="R908" s="228"/>
      <c r="S908" s="228"/>
      <c r="T908" s="22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0" t="s">
        <v>175</v>
      </c>
      <c r="AU908" s="230" t="s">
        <v>86</v>
      </c>
      <c r="AV908" s="13" t="s">
        <v>86</v>
      </c>
      <c r="AW908" s="13" t="s">
        <v>35</v>
      </c>
      <c r="AX908" s="13" t="s">
        <v>76</v>
      </c>
      <c r="AY908" s="230" t="s">
        <v>154</v>
      </c>
    </row>
    <row r="909" s="15" customFormat="1">
      <c r="A909" s="15"/>
      <c r="B909" s="241"/>
      <c r="C909" s="242"/>
      <c r="D909" s="221" t="s">
        <v>175</v>
      </c>
      <c r="E909" s="243" t="s">
        <v>19</v>
      </c>
      <c r="F909" s="244" t="s">
        <v>202</v>
      </c>
      <c r="G909" s="242"/>
      <c r="H909" s="245">
        <v>1184.7260000000001</v>
      </c>
      <c r="I909" s="246"/>
      <c r="J909" s="242"/>
      <c r="K909" s="242"/>
      <c r="L909" s="247"/>
      <c r="M909" s="248"/>
      <c r="N909" s="249"/>
      <c r="O909" s="249"/>
      <c r="P909" s="249"/>
      <c r="Q909" s="249"/>
      <c r="R909" s="249"/>
      <c r="S909" s="249"/>
      <c r="T909" s="250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51" t="s">
        <v>175</v>
      </c>
      <c r="AU909" s="251" t="s">
        <v>86</v>
      </c>
      <c r="AV909" s="15" t="s">
        <v>161</v>
      </c>
      <c r="AW909" s="15" t="s">
        <v>35</v>
      </c>
      <c r="AX909" s="15" t="s">
        <v>84</v>
      </c>
      <c r="AY909" s="251" t="s">
        <v>154</v>
      </c>
    </row>
    <row r="910" s="2" customFormat="1" ht="14.4" customHeight="1">
      <c r="A910" s="40"/>
      <c r="B910" s="41"/>
      <c r="C910" s="206" t="s">
        <v>1713</v>
      </c>
      <c r="D910" s="206" t="s">
        <v>156</v>
      </c>
      <c r="E910" s="207" t="s">
        <v>1714</v>
      </c>
      <c r="F910" s="208" t="s">
        <v>1715</v>
      </c>
      <c r="G910" s="209" t="s">
        <v>169</v>
      </c>
      <c r="H910" s="210">
        <v>1184.7260000000001</v>
      </c>
      <c r="I910" s="211"/>
      <c r="J910" s="212">
        <f>ROUND(I910*H910,2)</f>
        <v>0</v>
      </c>
      <c r="K910" s="208" t="s">
        <v>160</v>
      </c>
      <c r="L910" s="46"/>
      <c r="M910" s="213" t="s">
        <v>19</v>
      </c>
      <c r="N910" s="214" t="s">
        <v>47</v>
      </c>
      <c r="O910" s="86"/>
      <c r="P910" s="215">
        <f>O910*H910</f>
        <v>0</v>
      </c>
      <c r="Q910" s="215">
        <v>0.00021000000000000001</v>
      </c>
      <c r="R910" s="215">
        <f>Q910*H910</f>
        <v>0.24879246000000002</v>
      </c>
      <c r="S910" s="215">
        <v>0</v>
      </c>
      <c r="T910" s="216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17" t="s">
        <v>231</v>
      </c>
      <c r="AT910" s="217" t="s">
        <v>156</v>
      </c>
      <c r="AU910" s="217" t="s">
        <v>86</v>
      </c>
      <c r="AY910" s="19" t="s">
        <v>154</v>
      </c>
      <c r="BE910" s="218">
        <f>IF(N910="základní",J910,0)</f>
        <v>0</v>
      </c>
      <c r="BF910" s="218">
        <f>IF(N910="snížená",J910,0)</f>
        <v>0</v>
      </c>
      <c r="BG910" s="218">
        <f>IF(N910="zákl. přenesená",J910,0)</f>
        <v>0</v>
      </c>
      <c r="BH910" s="218">
        <f>IF(N910="sníž. přenesená",J910,0)</f>
        <v>0</v>
      </c>
      <c r="BI910" s="218">
        <f>IF(N910="nulová",J910,0)</f>
        <v>0</v>
      </c>
      <c r="BJ910" s="19" t="s">
        <v>84</v>
      </c>
      <c r="BK910" s="218">
        <f>ROUND(I910*H910,2)</f>
        <v>0</v>
      </c>
      <c r="BL910" s="19" t="s">
        <v>231</v>
      </c>
      <c r="BM910" s="217" t="s">
        <v>1716</v>
      </c>
    </row>
    <row r="911" s="2" customFormat="1">
      <c r="A911" s="40"/>
      <c r="B911" s="41"/>
      <c r="C911" s="206" t="s">
        <v>1717</v>
      </c>
      <c r="D911" s="206" t="s">
        <v>156</v>
      </c>
      <c r="E911" s="207" t="s">
        <v>1718</v>
      </c>
      <c r="F911" s="208" t="s">
        <v>1719</v>
      </c>
      <c r="G911" s="209" t="s">
        <v>169</v>
      </c>
      <c r="H911" s="210">
        <v>1184.7260000000001</v>
      </c>
      <c r="I911" s="211"/>
      <c r="J911" s="212">
        <f>ROUND(I911*H911,2)</f>
        <v>0</v>
      </c>
      <c r="K911" s="208" t="s">
        <v>160</v>
      </c>
      <c r="L911" s="46"/>
      <c r="M911" s="213" t="s">
        <v>19</v>
      </c>
      <c r="N911" s="214" t="s">
        <v>47</v>
      </c>
      <c r="O911" s="86"/>
      <c r="P911" s="215">
        <f>O911*H911</f>
        <v>0</v>
      </c>
      <c r="Q911" s="215">
        <v>0.00025999999999999998</v>
      </c>
      <c r="R911" s="215">
        <f>Q911*H911</f>
        <v>0.30802876000000001</v>
      </c>
      <c r="S911" s="215">
        <v>0</v>
      </c>
      <c r="T911" s="216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17" t="s">
        <v>231</v>
      </c>
      <c r="AT911" s="217" t="s">
        <v>156</v>
      </c>
      <c r="AU911" s="217" t="s">
        <v>86</v>
      </c>
      <c r="AY911" s="19" t="s">
        <v>154</v>
      </c>
      <c r="BE911" s="218">
        <f>IF(N911="základní",J911,0)</f>
        <v>0</v>
      </c>
      <c r="BF911" s="218">
        <f>IF(N911="snížená",J911,0)</f>
        <v>0</v>
      </c>
      <c r="BG911" s="218">
        <f>IF(N911="zákl. přenesená",J911,0)</f>
        <v>0</v>
      </c>
      <c r="BH911" s="218">
        <f>IF(N911="sníž. přenesená",J911,0)</f>
        <v>0</v>
      </c>
      <c r="BI911" s="218">
        <f>IF(N911="nulová",J911,0)</f>
        <v>0</v>
      </c>
      <c r="BJ911" s="19" t="s">
        <v>84</v>
      </c>
      <c r="BK911" s="218">
        <f>ROUND(I911*H911,2)</f>
        <v>0</v>
      </c>
      <c r="BL911" s="19" t="s">
        <v>231</v>
      </c>
      <c r="BM911" s="217" t="s">
        <v>1720</v>
      </c>
    </row>
    <row r="912" s="12" customFormat="1" ht="22.8" customHeight="1">
      <c r="A912" s="12"/>
      <c r="B912" s="190"/>
      <c r="C912" s="191"/>
      <c r="D912" s="192" t="s">
        <v>75</v>
      </c>
      <c r="E912" s="204" t="s">
        <v>1721</v>
      </c>
      <c r="F912" s="204" t="s">
        <v>1722</v>
      </c>
      <c r="G912" s="191"/>
      <c r="H912" s="191"/>
      <c r="I912" s="194"/>
      <c r="J912" s="205">
        <f>BK912</f>
        <v>0</v>
      </c>
      <c r="K912" s="191"/>
      <c r="L912" s="196"/>
      <c r="M912" s="197"/>
      <c r="N912" s="198"/>
      <c r="O912" s="198"/>
      <c r="P912" s="199">
        <f>SUM(P913:P940)</f>
        <v>0</v>
      </c>
      <c r="Q912" s="198"/>
      <c r="R912" s="199">
        <f>SUM(R913:R940)</f>
        <v>0.420489</v>
      </c>
      <c r="S912" s="198"/>
      <c r="T912" s="200">
        <f>SUM(T913:T940)</f>
        <v>0</v>
      </c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R912" s="201" t="s">
        <v>86</v>
      </c>
      <c r="AT912" s="202" t="s">
        <v>75</v>
      </c>
      <c r="AU912" s="202" t="s">
        <v>84</v>
      </c>
      <c r="AY912" s="201" t="s">
        <v>154</v>
      </c>
      <c r="BK912" s="203">
        <f>SUM(BK913:BK940)</f>
        <v>0</v>
      </c>
    </row>
    <row r="913" s="2" customFormat="1" ht="14.4" customHeight="1">
      <c r="A913" s="40"/>
      <c r="B913" s="41"/>
      <c r="C913" s="206" t="s">
        <v>1723</v>
      </c>
      <c r="D913" s="206" t="s">
        <v>156</v>
      </c>
      <c r="E913" s="207" t="s">
        <v>1724</v>
      </c>
      <c r="F913" s="208" t="s">
        <v>1725</v>
      </c>
      <c r="G913" s="209" t="s">
        <v>169</v>
      </c>
      <c r="H913" s="210">
        <v>507.255</v>
      </c>
      <c r="I913" s="211"/>
      <c r="J913" s="212">
        <f>ROUND(I913*H913,2)</f>
        <v>0</v>
      </c>
      <c r="K913" s="208" t="s">
        <v>160</v>
      </c>
      <c r="L913" s="46"/>
      <c r="M913" s="213" t="s">
        <v>19</v>
      </c>
      <c r="N913" s="214" t="s">
        <v>47</v>
      </c>
      <c r="O913" s="86"/>
      <c r="P913" s="215">
        <f>O913*H913</f>
        <v>0</v>
      </c>
      <c r="Q913" s="215">
        <v>0</v>
      </c>
      <c r="R913" s="215">
        <f>Q913*H913</f>
        <v>0</v>
      </c>
      <c r="S913" s="215">
        <v>0</v>
      </c>
      <c r="T913" s="216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17" t="s">
        <v>231</v>
      </c>
      <c r="AT913" s="217" t="s">
        <v>156</v>
      </c>
      <c r="AU913" s="217" t="s">
        <v>86</v>
      </c>
      <c r="AY913" s="19" t="s">
        <v>154</v>
      </c>
      <c r="BE913" s="218">
        <f>IF(N913="základní",J913,0)</f>
        <v>0</v>
      </c>
      <c r="BF913" s="218">
        <f>IF(N913="snížená",J913,0)</f>
        <v>0</v>
      </c>
      <c r="BG913" s="218">
        <f>IF(N913="zákl. přenesená",J913,0)</f>
        <v>0</v>
      </c>
      <c r="BH913" s="218">
        <f>IF(N913="sníž. přenesená",J913,0)</f>
        <v>0</v>
      </c>
      <c r="BI913" s="218">
        <f>IF(N913="nulová",J913,0)</f>
        <v>0</v>
      </c>
      <c r="BJ913" s="19" t="s">
        <v>84</v>
      </c>
      <c r="BK913" s="218">
        <f>ROUND(I913*H913,2)</f>
        <v>0</v>
      </c>
      <c r="BL913" s="19" t="s">
        <v>231</v>
      </c>
      <c r="BM913" s="217" t="s">
        <v>1726</v>
      </c>
    </row>
    <row r="914" s="14" customFormat="1">
      <c r="A914" s="14"/>
      <c r="B914" s="231"/>
      <c r="C914" s="232"/>
      <c r="D914" s="221" t="s">
        <v>175</v>
      </c>
      <c r="E914" s="233" t="s">
        <v>19</v>
      </c>
      <c r="F914" s="234" t="s">
        <v>1727</v>
      </c>
      <c r="G914" s="232"/>
      <c r="H914" s="233" t="s">
        <v>19</v>
      </c>
      <c r="I914" s="235"/>
      <c r="J914" s="232"/>
      <c r="K914" s="232"/>
      <c r="L914" s="236"/>
      <c r="M914" s="237"/>
      <c r="N914" s="238"/>
      <c r="O914" s="238"/>
      <c r="P914" s="238"/>
      <c r="Q914" s="238"/>
      <c r="R914" s="238"/>
      <c r="S914" s="238"/>
      <c r="T914" s="239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0" t="s">
        <v>175</v>
      </c>
      <c r="AU914" s="240" t="s">
        <v>86</v>
      </c>
      <c r="AV914" s="14" t="s">
        <v>84</v>
      </c>
      <c r="AW914" s="14" t="s">
        <v>35</v>
      </c>
      <c r="AX914" s="14" t="s">
        <v>76</v>
      </c>
      <c r="AY914" s="240" t="s">
        <v>154</v>
      </c>
    </row>
    <row r="915" s="13" customFormat="1">
      <c r="A915" s="13"/>
      <c r="B915" s="219"/>
      <c r="C915" s="220"/>
      <c r="D915" s="221" t="s">
        <v>175</v>
      </c>
      <c r="E915" s="222" t="s">
        <v>19</v>
      </c>
      <c r="F915" s="223" t="s">
        <v>1728</v>
      </c>
      <c r="G915" s="220"/>
      <c r="H915" s="224">
        <v>17.446999999999999</v>
      </c>
      <c r="I915" s="225"/>
      <c r="J915" s="220"/>
      <c r="K915" s="220"/>
      <c r="L915" s="226"/>
      <c r="M915" s="227"/>
      <c r="N915" s="228"/>
      <c r="O915" s="228"/>
      <c r="P915" s="228"/>
      <c r="Q915" s="228"/>
      <c r="R915" s="228"/>
      <c r="S915" s="228"/>
      <c r="T915" s="229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0" t="s">
        <v>175</v>
      </c>
      <c r="AU915" s="230" t="s">
        <v>86</v>
      </c>
      <c r="AV915" s="13" t="s">
        <v>86</v>
      </c>
      <c r="AW915" s="13" t="s">
        <v>35</v>
      </c>
      <c r="AX915" s="13" t="s">
        <v>76</v>
      </c>
      <c r="AY915" s="230" t="s">
        <v>154</v>
      </c>
    </row>
    <row r="916" s="13" customFormat="1">
      <c r="A916" s="13"/>
      <c r="B916" s="219"/>
      <c r="C916" s="220"/>
      <c r="D916" s="221" t="s">
        <v>175</v>
      </c>
      <c r="E916" s="222" t="s">
        <v>19</v>
      </c>
      <c r="F916" s="223" t="s">
        <v>1729</v>
      </c>
      <c r="G916" s="220"/>
      <c r="H916" s="224">
        <v>21.318000000000001</v>
      </c>
      <c r="I916" s="225"/>
      <c r="J916" s="220"/>
      <c r="K916" s="220"/>
      <c r="L916" s="226"/>
      <c r="M916" s="227"/>
      <c r="N916" s="228"/>
      <c r="O916" s="228"/>
      <c r="P916" s="228"/>
      <c r="Q916" s="228"/>
      <c r="R916" s="228"/>
      <c r="S916" s="228"/>
      <c r="T916" s="22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0" t="s">
        <v>175</v>
      </c>
      <c r="AU916" s="230" t="s">
        <v>86</v>
      </c>
      <c r="AV916" s="13" t="s">
        <v>86</v>
      </c>
      <c r="AW916" s="13" t="s">
        <v>35</v>
      </c>
      <c r="AX916" s="13" t="s">
        <v>76</v>
      </c>
      <c r="AY916" s="230" t="s">
        <v>154</v>
      </c>
    </row>
    <row r="917" s="13" customFormat="1">
      <c r="A917" s="13"/>
      <c r="B917" s="219"/>
      <c r="C917" s="220"/>
      <c r="D917" s="221" t="s">
        <v>175</v>
      </c>
      <c r="E917" s="222" t="s">
        <v>19</v>
      </c>
      <c r="F917" s="223" t="s">
        <v>1730</v>
      </c>
      <c r="G917" s="220"/>
      <c r="H917" s="224">
        <v>36.704000000000001</v>
      </c>
      <c r="I917" s="225"/>
      <c r="J917" s="220"/>
      <c r="K917" s="220"/>
      <c r="L917" s="226"/>
      <c r="M917" s="227"/>
      <c r="N917" s="228"/>
      <c r="O917" s="228"/>
      <c r="P917" s="228"/>
      <c r="Q917" s="228"/>
      <c r="R917" s="228"/>
      <c r="S917" s="228"/>
      <c r="T917" s="229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0" t="s">
        <v>175</v>
      </c>
      <c r="AU917" s="230" t="s">
        <v>86</v>
      </c>
      <c r="AV917" s="13" t="s">
        <v>86</v>
      </c>
      <c r="AW917" s="13" t="s">
        <v>35</v>
      </c>
      <c r="AX917" s="13" t="s">
        <v>76</v>
      </c>
      <c r="AY917" s="230" t="s">
        <v>154</v>
      </c>
    </row>
    <row r="918" s="13" customFormat="1">
      <c r="A918" s="13"/>
      <c r="B918" s="219"/>
      <c r="C918" s="220"/>
      <c r="D918" s="221" t="s">
        <v>175</v>
      </c>
      <c r="E918" s="222" t="s">
        <v>19</v>
      </c>
      <c r="F918" s="223" t="s">
        <v>1731</v>
      </c>
      <c r="G918" s="220"/>
      <c r="H918" s="224">
        <v>73.513999999999996</v>
      </c>
      <c r="I918" s="225"/>
      <c r="J918" s="220"/>
      <c r="K918" s="220"/>
      <c r="L918" s="226"/>
      <c r="M918" s="227"/>
      <c r="N918" s="228"/>
      <c r="O918" s="228"/>
      <c r="P918" s="228"/>
      <c r="Q918" s="228"/>
      <c r="R918" s="228"/>
      <c r="S918" s="228"/>
      <c r="T918" s="22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0" t="s">
        <v>175</v>
      </c>
      <c r="AU918" s="230" t="s">
        <v>86</v>
      </c>
      <c r="AV918" s="13" t="s">
        <v>86</v>
      </c>
      <c r="AW918" s="13" t="s">
        <v>35</v>
      </c>
      <c r="AX918" s="13" t="s">
        <v>76</v>
      </c>
      <c r="AY918" s="230" t="s">
        <v>154</v>
      </c>
    </row>
    <row r="919" s="13" customFormat="1">
      <c r="A919" s="13"/>
      <c r="B919" s="219"/>
      <c r="C919" s="220"/>
      <c r="D919" s="221" t="s">
        <v>175</v>
      </c>
      <c r="E919" s="222" t="s">
        <v>19</v>
      </c>
      <c r="F919" s="223" t="s">
        <v>1732</v>
      </c>
      <c r="G919" s="220"/>
      <c r="H919" s="224">
        <v>37.064</v>
      </c>
      <c r="I919" s="225"/>
      <c r="J919" s="220"/>
      <c r="K919" s="220"/>
      <c r="L919" s="226"/>
      <c r="M919" s="227"/>
      <c r="N919" s="228"/>
      <c r="O919" s="228"/>
      <c r="P919" s="228"/>
      <c r="Q919" s="228"/>
      <c r="R919" s="228"/>
      <c r="S919" s="228"/>
      <c r="T919" s="229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0" t="s">
        <v>175</v>
      </c>
      <c r="AU919" s="230" t="s">
        <v>86</v>
      </c>
      <c r="AV919" s="13" t="s">
        <v>86</v>
      </c>
      <c r="AW919" s="13" t="s">
        <v>35</v>
      </c>
      <c r="AX919" s="13" t="s">
        <v>76</v>
      </c>
      <c r="AY919" s="230" t="s">
        <v>154</v>
      </c>
    </row>
    <row r="920" s="13" customFormat="1">
      <c r="A920" s="13"/>
      <c r="B920" s="219"/>
      <c r="C920" s="220"/>
      <c r="D920" s="221" t="s">
        <v>175</v>
      </c>
      <c r="E920" s="222" t="s">
        <v>19</v>
      </c>
      <c r="F920" s="223" t="s">
        <v>1733</v>
      </c>
      <c r="G920" s="220"/>
      <c r="H920" s="224">
        <v>9</v>
      </c>
      <c r="I920" s="225"/>
      <c r="J920" s="220"/>
      <c r="K920" s="220"/>
      <c r="L920" s="226"/>
      <c r="M920" s="227"/>
      <c r="N920" s="228"/>
      <c r="O920" s="228"/>
      <c r="P920" s="228"/>
      <c r="Q920" s="228"/>
      <c r="R920" s="228"/>
      <c r="S920" s="228"/>
      <c r="T920" s="229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0" t="s">
        <v>175</v>
      </c>
      <c r="AU920" s="230" t="s">
        <v>86</v>
      </c>
      <c r="AV920" s="13" t="s">
        <v>86</v>
      </c>
      <c r="AW920" s="13" t="s">
        <v>35</v>
      </c>
      <c r="AX920" s="13" t="s">
        <v>76</v>
      </c>
      <c r="AY920" s="230" t="s">
        <v>154</v>
      </c>
    </row>
    <row r="921" s="13" customFormat="1">
      <c r="A921" s="13"/>
      <c r="B921" s="219"/>
      <c r="C921" s="220"/>
      <c r="D921" s="221" t="s">
        <v>175</v>
      </c>
      <c r="E921" s="222" t="s">
        <v>19</v>
      </c>
      <c r="F921" s="223" t="s">
        <v>1734</v>
      </c>
      <c r="G921" s="220"/>
      <c r="H921" s="224">
        <v>23.393000000000001</v>
      </c>
      <c r="I921" s="225"/>
      <c r="J921" s="220"/>
      <c r="K921" s="220"/>
      <c r="L921" s="226"/>
      <c r="M921" s="227"/>
      <c r="N921" s="228"/>
      <c r="O921" s="228"/>
      <c r="P921" s="228"/>
      <c r="Q921" s="228"/>
      <c r="R921" s="228"/>
      <c r="S921" s="228"/>
      <c r="T921" s="22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0" t="s">
        <v>175</v>
      </c>
      <c r="AU921" s="230" t="s">
        <v>86</v>
      </c>
      <c r="AV921" s="13" t="s">
        <v>86</v>
      </c>
      <c r="AW921" s="13" t="s">
        <v>35</v>
      </c>
      <c r="AX921" s="13" t="s">
        <v>76</v>
      </c>
      <c r="AY921" s="230" t="s">
        <v>154</v>
      </c>
    </row>
    <row r="922" s="13" customFormat="1">
      <c r="A922" s="13"/>
      <c r="B922" s="219"/>
      <c r="C922" s="220"/>
      <c r="D922" s="221" t="s">
        <v>175</v>
      </c>
      <c r="E922" s="222" t="s">
        <v>19</v>
      </c>
      <c r="F922" s="223" t="s">
        <v>1735</v>
      </c>
      <c r="G922" s="220"/>
      <c r="H922" s="224">
        <v>33.869</v>
      </c>
      <c r="I922" s="225"/>
      <c r="J922" s="220"/>
      <c r="K922" s="220"/>
      <c r="L922" s="226"/>
      <c r="M922" s="227"/>
      <c r="N922" s="228"/>
      <c r="O922" s="228"/>
      <c r="P922" s="228"/>
      <c r="Q922" s="228"/>
      <c r="R922" s="228"/>
      <c r="S922" s="228"/>
      <c r="T922" s="229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0" t="s">
        <v>175</v>
      </c>
      <c r="AU922" s="230" t="s">
        <v>86</v>
      </c>
      <c r="AV922" s="13" t="s">
        <v>86</v>
      </c>
      <c r="AW922" s="13" t="s">
        <v>35</v>
      </c>
      <c r="AX922" s="13" t="s">
        <v>76</v>
      </c>
      <c r="AY922" s="230" t="s">
        <v>154</v>
      </c>
    </row>
    <row r="923" s="13" customFormat="1">
      <c r="A923" s="13"/>
      <c r="B923" s="219"/>
      <c r="C923" s="220"/>
      <c r="D923" s="221" t="s">
        <v>175</v>
      </c>
      <c r="E923" s="222" t="s">
        <v>19</v>
      </c>
      <c r="F923" s="223" t="s">
        <v>1736</v>
      </c>
      <c r="G923" s="220"/>
      <c r="H923" s="224">
        <v>11.288</v>
      </c>
      <c r="I923" s="225"/>
      <c r="J923" s="220"/>
      <c r="K923" s="220"/>
      <c r="L923" s="226"/>
      <c r="M923" s="227"/>
      <c r="N923" s="228"/>
      <c r="O923" s="228"/>
      <c r="P923" s="228"/>
      <c r="Q923" s="228"/>
      <c r="R923" s="228"/>
      <c r="S923" s="228"/>
      <c r="T923" s="229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0" t="s">
        <v>175</v>
      </c>
      <c r="AU923" s="230" t="s">
        <v>86</v>
      </c>
      <c r="AV923" s="13" t="s">
        <v>86</v>
      </c>
      <c r="AW923" s="13" t="s">
        <v>35</v>
      </c>
      <c r="AX923" s="13" t="s">
        <v>76</v>
      </c>
      <c r="AY923" s="230" t="s">
        <v>154</v>
      </c>
    </row>
    <row r="924" s="13" customFormat="1">
      <c r="A924" s="13"/>
      <c r="B924" s="219"/>
      <c r="C924" s="220"/>
      <c r="D924" s="221" t="s">
        <v>175</v>
      </c>
      <c r="E924" s="222" t="s">
        <v>19</v>
      </c>
      <c r="F924" s="223" t="s">
        <v>1737</v>
      </c>
      <c r="G924" s="220"/>
      <c r="H924" s="224">
        <v>6.1470000000000002</v>
      </c>
      <c r="I924" s="225"/>
      <c r="J924" s="220"/>
      <c r="K924" s="220"/>
      <c r="L924" s="226"/>
      <c r="M924" s="227"/>
      <c r="N924" s="228"/>
      <c r="O924" s="228"/>
      <c r="P924" s="228"/>
      <c r="Q924" s="228"/>
      <c r="R924" s="228"/>
      <c r="S924" s="228"/>
      <c r="T924" s="229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0" t="s">
        <v>175</v>
      </c>
      <c r="AU924" s="230" t="s">
        <v>86</v>
      </c>
      <c r="AV924" s="13" t="s">
        <v>86</v>
      </c>
      <c r="AW924" s="13" t="s">
        <v>35</v>
      </c>
      <c r="AX924" s="13" t="s">
        <v>76</v>
      </c>
      <c r="AY924" s="230" t="s">
        <v>154</v>
      </c>
    </row>
    <row r="925" s="13" customFormat="1">
      <c r="A925" s="13"/>
      <c r="B925" s="219"/>
      <c r="C925" s="220"/>
      <c r="D925" s="221" t="s">
        <v>175</v>
      </c>
      <c r="E925" s="222" t="s">
        <v>19</v>
      </c>
      <c r="F925" s="223" t="s">
        <v>1738</v>
      </c>
      <c r="G925" s="220"/>
      <c r="H925" s="224">
        <v>6.8319999999999999</v>
      </c>
      <c r="I925" s="225"/>
      <c r="J925" s="220"/>
      <c r="K925" s="220"/>
      <c r="L925" s="226"/>
      <c r="M925" s="227"/>
      <c r="N925" s="228"/>
      <c r="O925" s="228"/>
      <c r="P925" s="228"/>
      <c r="Q925" s="228"/>
      <c r="R925" s="228"/>
      <c r="S925" s="228"/>
      <c r="T925" s="22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0" t="s">
        <v>175</v>
      </c>
      <c r="AU925" s="230" t="s">
        <v>86</v>
      </c>
      <c r="AV925" s="13" t="s">
        <v>86</v>
      </c>
      <c r="AW925" s="13" t="s">
        <v>35</v>
      </c>
      <c r="AX925" s="13" t="s">
        <v>76</v>
      </c>
      <c r="AY925" s="230" t="s">
        <v>154</v>
      </c>
    </row>
    <row r="926" s="13" customFormat="1">
      <c r="A926" s="13"/>
      <c r="B926" s="219"/>
      <c r="C926" s="220"/>
      <c r="D926" s="221" t="s">
        <v>175</v>
      </c>
      <c r="E926" s="222" t="s">
        <v>19</v>
      </c>
      <c r="F926" s="223" t="s">
        <v>1739</v>
      </c>
      <c r="G926" s="220"/>
      <c r="H926" s="224">
        <v>91.245000000000005</v>
      </c>
      <c r="I926" s="225"/>
      <c r="J926" s="220"/>
      <c r="K926" s="220"/>
      <c r="L926" s="226"/>
      <c r="M926" s="227"/>
      <c r="N926" s="228"/>
      <c r="O926" s="228"/>
      <c r="P926" s="228"/>
      <c r="Q926" s="228"/>
      <c r="R926" s="228"/>
      <c r="S926" s="228"/>
      <c r="T926" s="229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0" t="s">
        <v>175</v>
      </c>
      <c r="AU926" s="230" t="s">
        <v>86</v>
      </c>
      <c r="AV926" s="13" t="s">
        <v>86</v>
      </c>
      <c r="AW926" s="13" t="s">
        <v>35</v>
      </c>
      <c r="AX926" s="13" t="s">
        <v>76</v>
      </c>
      <c r="AY926" s="230" t="s">
        <v>154</v>
      </c>
    </row>
    <row r="927" s="13" customFormat="1">
      <c r="A927" s="13"/>
      <c r="B927" s="219"/>
      <c r="C927" s="220"/>
      <c r="D927" s="221" t="s">
        <v>175</v>
      </c>
      <c r="E927" s="222" t="s">
        <v>19</v>
      </c>
      <c r="F927" s="223" t="s">
        <v>1740</v>
      </c>
      <c r="G927" s="220"/>
      <c r="H927" s="224">
        <v>3.1739999999999999</v>
      </c>
      <c r="I927" s="225"/>
      <c r="J927" s="220"/>
      <c r="K927" s="220"/>
      <c r="L927" s="226"/>
      <c r="M927" s="227"/>
      <c r="N927" s="228"/>
      <c r="O927" s="228"/>
      <c r="P927" s="228"/>
      <c r="Q927" s="228"/>
      <c r="R927" s="228"/>
      <c r="S927" s="228"/>
      <c r="T927" s="22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0" t="s">
        <v>175</v>
      </c>
      <c r="AU927" s="230" t="s">
        <v>86</v>
      </c>
      <c r="AV927" s="13" t="s">
        <v>86</v>
      </c>
      <c r="AW927" s="13" t="s">
        <v>35</v>
      </c>
      <c r="AX927" s="13" t="s">
        <v>76</v>
      </c>
      <c r="AY927" s="230" t="s">
        <v>154</v>
      </c>
    </row>
    <row r="928" s="13" customFormat="1">
      <c r="A928" s="13"/>
      <c r="B928" s="219"/>
      <c r="C928" s="220"/>
      <c r="D928" s="221" t="s">
        <v>175</v>
      </c>
      <c r="E928" s="222" t="s">
        <v>19</v>
      </c>
      <c r="F928" s="223" t="s">
        <v>1741</v>
      </c>
      <c r="G928" s="220"/>
      <c r="H928" s="224">
        <v>123.292</v>
      </c>
      <c r="I928" s="225"/>
      <c r="J928" s="220"/>
      <c r="K928" s="220"/>
      <c r="L928" s="226"/>
      <c r="M928" s="227"/>
      <c r="N928" s="228"/>
      <c r="O928" s="228"/>
      <c r="P928" s="228"/>
      <c r="Q928" s="228"/>
      <c r="R928" s="228"/>
      <c r="S928" s="228"/>
      <c r="T928" s="229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0" t="s">
        <v>175</v>
      </c>
      <c r="AU928" s="230" t="s">
        <v>86</v>
      </c>
      <c r="AV928" s="13" t="s">
        <v>86</v>
      </c>
      <c r="AW928" s="13" t="s">
        <v>35</v>
      </c>
      <c r="AX928" s="13" t="s">
        <v>76</v>
      </c>
      <c r="AY928" s="230" t="s">
        <v>154</v>
      </c>
    </row>
    <row r="929" s="13" customFormat="1">
      <c r="A929" s="13"/>
      <c r="B929" s="219"/>
      <c r="C929" s="220"/>
      <c r="D929" s="221" t="s">
        <v>175</v>
      </c>
      <c r="E929" s="222" t="s">
        <v>19</v>
      </c>
      <c r="F929" s="223" t="s">
        <v>1742</v>
      </c>
      <c r="G929" s="220"/>
      <c r="H929" s="224">
        <v>11.568</v>
      </c>
      <c r="I929" s="225"/>
      <c r="J929" s="220"/>
      <c r="K929" s="220"/>
      <c r="L929" s="226"/>
      <c r="M929" s="227"/>
      <c r="N929" s="228"/>
      <c r="O929" s="228"/>
      <c r="P929" s="228"/>
      <c r="Q929" s="228"/>
      <c r="R929" s="228"/>
      <c r="S929" s="228"/>
      <c r="T929" s="22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0" t="s">
        <v>175</v>
      </c>
      <c r="AU929" s="230" t="s">
        <v>86</v>
      </c>
      <c r="AV929" s="13" t="s">
        <v>86</v>
      </c>
      <c r="AW929" s="13" t="s">
        <v>35</v>
      </c>
      <c r="AX929" s="13" t="s">
        <v>76</v>
      </c>
      <c r="AY929" s="230" t="s">
        <v>154</v>
      </c>
    </row>
    <row r="930" s="13" customFormat="1">
      <c r="A930" s="13"/>
      <c r="B930" s="219"/>
      <c r="C930" s="220"/>
      <c r="D930" s="221" t="s">
        <v>175</v>
      </c>
      <c r="E930" s="222" t="s">
        <v>19</v>
      </c>
      <c r="F930" s="223" t="s">
        <v>1743</v>
      </c>
      <c r="G930" s="220"/>
      <c r="H930" s="224">
        <v>1.3999999999999999</v>
      </c>
      <c r="I930" s="225"/>
      <c r="J930" s="220"/>
      <c r="K930" s="220"/>
      <c r="L930" s="226"/>
      <c r="M930" s="227"/>
      <c r="N930" s="228"/>
      <c r="O930" s="228"/>
      <c r="P930" s="228"/>
      <c r="Q930" s="228"/>
      <c r="R930" s="228"/>
      <c r="S930" s="228"/>
      <c r="T930" s="229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0" t="s">
        <v>175</v>
      </c>
      <c r="AU930" s="230" t="s">
        <v>86</v>
      </c>
      <c r="AV930" s="13" t="s">
        <v>86</v>
      </c>
      <c r="AW930" s="13" t="s">
        <v>35</v>
      </c>
      <c r="AX930" s="13" t="s">
        <v>76</v>
      </c>
      <c r="AY930" s="230" t="s">
        <v>154</v>
      </c>
    </row>
    <row r="931" s="15" customFormat="1">
      <c r="A931" s="15"/>
      <c r="B931" s="241"/>
      <c r="C931" s="242"/>
      <c r="D931" s="221" t="s">
        <v>175</v>
      </c>
      <c r="E931" s="243" t="s">
        <v>19</v>
      </c>
      <c r="F931" s="244" t="s">
        <v>202</v>
      </c>
      <c r="G931" s="242"/>
      <c r="H931" s="245">
        <v>507.25499999999988</v>
      </c>
      <c r="I931" s="246"/>
      <c r="J931" s="242"/>
      <c r="K931" s="242"/>
      <c r="L931" s="247"/>
      <c r="M931" s="248"/>
      <c r="N931" s="249"/>
      <c r="O931" s="249"/>
      <c r="P931" s="249"/>
      <c r="Q931" s="249"/>
      <c r="R931" s="249"/>
      <c r="S931" s="249"/>
      <c r="T931" s="250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51" t="s">
        <v>175</v>
      </c>
      <c r="AU931" s="251" t="s">
        <v>86</v>
      </c>
      <c r="AV931" s="15" t="s">
        <v>161</v>
      </c>
      <c r="AW931" s="15" t="s">
        <v>35</v>
      </c>
      <c r="AX931" s="15" t="s">
        <v>84</v>
      </c>
      <c r="AY931" s="251" t="s">
        <v>154</v>
      </c>
    </row>
    <row r="932" s="2" customFormat="1" ht="14.4" customHeight="1">
      <c r="A932" s="40"/>
      <c r="B932" s="41"/>
      <c r="C932" s="206" t="s">
        <v>1744</v>
      </c>
      <c r="D932" s="206" t="s">
        <v>156</v>
      </c>
      <c r="E932" s="207" t="s">
        <v>1745</v>
      </c>
      <c r="F932" s="208" t="s">
        <v>1746</v>
      </c>
      <c r="G932" s="209" t="s">
        <v>169</v>
      </c>
      <c r="H932" s="210">
        <v>507.22500000000002</v>
      </c>
      <c r="I932" s="211"/>
      <c r="J932" s="212">
        <f>ROUND(I932*H932,2)</f>
        <v>0</v>
      </c>
      <c r="K932" s="208" t="s">
        <v>160</v>
      </c>
      <c r="L932" s="46"/>
      <c r="M932" s="213" t="s">
        <v>19</v>
      </c>
      <c r="N932" s="214" t="s">
        <v>47</v>
      </c>
      <c r="O932" s="86"/>
      <c r="P932" s="215">
        <f>O932*H932</f>
        <v>0</v>
      </c>
      <c r="Q932" s="215">
        <v>0</v>
      </c>
      <c r="R932" s="215">
        <f>Q932*H932</f>
        <v>0</v>
      </c>
      <c r="S932" s="215">
        <v>0</v>
      </c>
      <c r="T932" s="216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17" t="s">
        <v>231</v>
      </c>
      <c r="AT932" s="217" t="s">
        <v>156</v>
      </c>
      <c r="AU932" s="217" t="s">
        <v>86</v>
      </c>
      <c r="AY932" s="19" t="s">
        <v>154</v>
      </c>
      <c r="BE932" s="218">
        <f>IF(N932="základní",J932,0)</f>
        <v>0</v>
      </c>
      <c r="BF932" s="218">
        <f>IF(N932="snížená",J932,0)</f>
        <v>0</v>
      </c>
      <c r="BG932" s="218">
        <f>IF(N932="zákl. přenesená",J932,0)</f>
        <v>0</v>
      </c>
      <c r="BH932" s="218">
        <f>IF(N932="sníž. přenesená",J932,0)</f>
        <v>0</v>
      </c>
      <c r="BI932" s="218">
        <f>IF(N932="nulová",J932,0)</f>
        <v>0</v>
      </c>
      <c r="BJ932" s="19" t="s">
        <v>84</v>
      </c>
      <c r="BK932" s="218">
        <f>ROUND(I932*H932,2)</f>
        <v>0</v>
      </c>
      <c r="BL932" s="19" t="s">
        <v>231</v>
      </c>
      <c r="BM932" s="217" t="s">
        <v>1747</v>
      </c>
    </row>
    <row r="933" s="2" customFormat="1" ht="14.4" customHeight="1">
      <c r="A933" s="40"/>
      <c r="B933" s="41"/>
      <c r="C933" s="256" t="s">
        <v>1748</v>
      </c>
      <c r="D933" s="256" t="s">
        <v>428</v>
      </c>
      <c r="E933" s="257" t="s">
        <v>1749</v>
      </c>
      <c r="F933" s="258" t="s">
        <v>1750</v>
      </c>
      <c r="G933" s="259" t="s">
        <v>665</v>
      </c>
      <c r="H933" s="260">
        <v>205.42599999999999</v>
      </c>
      <c r="I933" s="261"/>
      <c r="J933" s="262">
        <f>ROUND(I933*H933,2)</f>
        <v>0</v>
      </c>
      <c r="K933" s="258" t="s">
        <v>160</v>
      </c>
      <c r="L933" s="263"/>
      <c r="M933" s="264" t="s">
        <v>19</v>
      </c>
      <c r="N933" s="265" t="s">
        <v>47</v>
      </c>
      <c r="O933" s="86"/>
      <c r="P933" s="215">
        <f>O933*H933</f>
        <v>0</v>
      </c>
      <c r="Q933" s="215">
        <v>0.001</v>
      </c>
      <c r="R933" s="215">
        <f>Q933*H933</f>
        <v>0.205426</v>
      </c>
      <c r="S933" s="215">
        <v>0</v>
      </c>
      <c r="T933" s="216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17" t="s">
        <v>330</v>
      </c>
      <c r="AT933" s="217" t="s">
        <v>428</v>
      </c>
      <c r="AU933" s="217" t="s">
        <v>86</v>
      </c>
      <c r="AY933" s="19" t="s">
        <v>154</v>
      </c>
      <c r="BE933" s="218">
        <f>IF(N933="základní",J933,0)</f>
        <v>0</v>
      </c>
      <c r="BF933" s="218">
        <f>IF(N933="snížená",J933,0)</f>
        <v>0</v>
      </c>
      <c r="BG933" s="218">
        <f>IF(N933="zákl. přenesená",J933,0)</f>
        <v>0</v>
      </c>
      <c r="BH933" s="218">
        <f>IF(N933="sníž. přenesená",J933,0)</f>
        <v>0</v>
      </c>
      <c r="BI933" s="218">
        <f>IF(N933="nulová",J933,0)</f>
        <v>0</v>
      </c>
      <c r="BJ933" s="19" t="s">
        <v>84</v>
      </c>
      <c r="BK933" s="218">
        <f>ROUND(I933*H933,2)</f>
        <v>0</v>
      </c>
      <c r="BL933" s="19" t="s">
        <v>231</v>
      </c>
      <c r="BM933" s="217" t="s">
        <v>1751</v>
      </c>
    </row>
    <row r="934" s="13" customFormat="1">
      <c r="A934" s="13"/>
      <c r="B934" s="219"/>
      <c r="C934" s="220"/>
      <c r="D934" s="221" t="s">
        <v>175</v>
      </c>
      <c r="E934" s="220"/>
      <c r="F934" s="223" t="s">
        <v>1752</v>
      </c>
      <c r="G934" s="220"/>
      <c r="H934" s="224">
        <v>205.42599999999999</v>
      </c>
      <c r="I934" s="225"/>
      <c r="J934" s="220"/>
      <c r="K934" s="220"/>
      <c r="L934" s="226"/>
      <c r="M934" s="227"/>
      <c r="N934" s="228"/>
      <c r="O934" s="228"/>
      <c r="P934" s="228"/>
      <c r="Q934" s="228"/>
      <c r="R934" s="228"/>
      <c r="S934" s="228"/>
      <c r="T934" s="229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0" t="s">
        <v>175</v>
      </c>
      <c r="AU934" s="230" t="s">
        <v>86</v>
      </c>
      <c r="AV934" s="13" t="s">
        <v>86</v>
      </c>
      <c r="AW934" s="13" t="s">
        <v>4</v>
      </c>
      <c r="AX934" s="13" t="s">
        <v>84</v>
      </c>
      <c r="AY934" s="230" t="s">
        <v>154</v>
      </c>
    </row>
    <row r="935" s="2" customFormat="1" ht="14.4" customHeight="1">
      <c r="A935" s="40"/>
      <c r="B935" s="41"/>
      <c r="C935" s="206" t="s">
        <v>1753</v>
      </c>
      <c r="D935" s="206" t="s">
        <v>156</v>
      </c>
      <c r="E935" s="207" t="s">
        <v>1754</v>
      </c>
      <c r="F935" s="208" t="s">
        <v>1755</v>
      </c>
      <c r="G935" s="209" t="s">
        <v>169</v>
      </c>
      <c r="H935" s="210">
        <v>507.22500000000002</v>
      </c>
      <c r="I935" s="211"/>
      <c r="J935" s="212">
        <f>ROUND(I935*H935,2)</f>
        <v>0</v>
      </c>
      <c r="K935" s="208" t="s">
        <v>160</v>
      </c>
      <c r="L935" s="46"/>
      <c r="M935" s="213" t="s">
        <v>19</v>
      </c>
      <c r="N935" s="214" t="s">
        <v>47</v>
      </c>
      <c r="O935" s="86"/>
      <c r="P935" s="215">
        <f>O935*H935</f>
        <v>0</v>
      </c>
      <c r="Q935" s="215">
        <v>0</v>
      </c>
      <c r="R935" s="215">
        <f>Q935*H935</f>
        <v>0</v>
      </c>
      <c r="S935" s="215">
        <v>0</v>
      </c>
      <c r="T935" s="216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17" t="s">
        <v>231</v>
      </c>
      <c r="AT935" s="217" t="s">
        <v>156</v>
      </c>
      <c r="AU935" s="217" t="s">
        <v>86</v>
      </c>
      <c r="AY935" s="19" t="s">
        <v>154</v>
      </c>
      <c r="BE935" s="218">
        <f>IF(N935="základní",J935,0)</f>
        <v>0</v>
      </c>
      <c r="BF935" s="218">
        <f>IF(N935="snížená",J935,0)</f>
        <v>0</v>
      </c>
      <c r="BG935" s="218">
        <f>IF(N935="zákl. přenesená",J935,0)</f>
        <v>0</v>
      </c>
      <c r="BH935" s="218">
        <f>IF(N935="sníž. přenesená",J935,0)</f>
        <v>0</v>
      </c>
      <c r="BI935" s="218">
        <f>IF(N935="nulová",J935,0)</f>
        <v>0</v>
      </c>
      <c r="BJ935" s="19" t="s">
        <v>84</v>
      </c>
      <c r="BK935" s="218">
        <f>ROUND(I935*H935,2)</f>
        <v>0</v>
      </c>
      <c r="BL935" s="19" t="s">
        <v>231</v>
      </c>
      <c r="BM935" s="217" t="s">
        <v>1756</v>
      </c>
    </row>
    <row r="936" s="2" customFormat="1" ht="14.4" customHeight="1">
      <c r="A936" s="40"/>
      <c r="B936" s="41"/>
      <c r="C936" s="256" t="s">
        <v>1757</v>
      </c>
      <c r="D936" s="256" t="s">
        <v>428</v>
      </c>
      <c r="E936" s="257" t="s">
        <v>1758</v>
      </c>
      <c r="F936" s="258" t="s">
        <v>1759</v>
      </c>
      <c r="G936" s="259" t="s">
        <v>665</v>
      </c>
      <c r="H936" s="260">
        <v>115.64700000000001</v>
      </c>
      <c r="I936" s="261"/>
      <c r="J936" s="262">
        <f>ROUND(I936*H936,2)</f>
        <v>0</v>
      </c>
      <c r="K936" s="258" t="s">
        <v>160</v>
      </c>
      <c r="L936" s="263"/>
      <c r="M936" s="264" t="s">
        <v>19</v>
      </c>
      <c r="N936" s="265" t="s">
        <v>47</v>
      </c>
      <c r="O936" s="86"/>
      <c r="P936" s="215">
        <f>O936*H936</f>
        <v>0</v>
      </c>
      <c r="Q936" s="215">
        <v>0.001</v>
      </c>
      <c r="R936" s="215">
        <f>Q936*H936</f>
        <v>0.11564700000000001</v>
      </c>
      <c r="S936" s="215">
        <v>0</v>
      </c>
      <c r="T936" s="216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17" t="s">
        <v>330</v>
      </c>
      <c r="AT936" s="217" t="s">
        <v>428</v>
      </c>
      <c r="AU936" s="217" t="s">
        <v>86</v>
      </c>
      <c r="AY936" s="19" t="s">
        <v>154</v>
      </c>
      <c r="BE936" s="218">
        <f>IF(N936="základní",J936,0)</f>
        <v>0</v>
      </c>
      <c r="BF936" s="218">
        <f>IF(N936="snížená",J936,0)</f>
        <v>0</v>
      </c>
      <c r="BG936" s="218">
        <f>IF(N936="zákl. přenesená",J936,0)</f>
        <v>0</v>
      </c>
      <c r="BH936" s="218">
        <f>IF(N936="sníž. přenesená",J936,0)</f>
        <v>0</v>
      </c>
      <c r="BI936" s="218">
        <f>IF(N936="nulová",J936,0)</f>
        <v>0</v>
      </c>
      <c r="BJ936" s="19" t="s">
        <v>84</v>
      </c>
      <c r="BK936" s="218">
        <f>ROUND(I936*H936,2)</f>
        <v>0</v>
      </c>
      <c r="BL936" s="19" t="s">
        <v>231</v>
      </c>
      <c r="BM936" s="217" t="s">
        <v>1760</v>
      </c>
    </row>
    <row r="937" s="13" customFormat="1">
      <c r="A937" s="13"/>
      <c r="B937" s="219"/>
      <c r="C937" s="220"/>
      <c r="D937" s="221" t="s">
        <v>175</v>
      </c>
      <c r="E937" s="220"/>
      <c r="F937" s="223" t="s">
        <v>1761</v>
      </c>
      <c r="G937" s="220"/>
      <c r="H937" s="224">
        <v>115.64700000000001</v>
      </c>
      <c r="I937" s="225"/>
      <c r="J937" s="220"/>
      <c r="K937" s="220"/>
      <c r="L937" s="226"/>
      <c r="M937" s="227"/>
      <c r="N937" s="228"/>
      <c r="O937" s="228"/>
      <c r="P937" s="228"/>
      <c r="Q937" s="228"/>
      <c r="R937" s="228"/>
      <c r="S937" s="228"/>
      <c r="T937" s="22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0" t="s">
        <v>175</v>
      </c>
      <c r="AU937" s="230" t="s">
        <v>86</v>
      </c>
      <c r="AV937" s="13" t="s">
        <v>86</v>
      </c>
      <c r="AW937" s="13" t="s">
        <v>4</v>
      </c>
      <c r="AX937" s="13" t="s">
        <v>84</v>
      </c>
      <c r="AY937" s="230" t="s">
        <v>154</v>
      </c>
    </row>
    <row r="938" s="2" customFormat="1" ht="14.4" customHeight="1">
      <c r="A938" s="40"/>
      <c r="B938" s="41"/>
      <c r="C938" s="206" t="s">
        <v>1762</v>
      </c>
      <c r="D938" s="206" t="s">
        <v>156</v>
      </c>
      <c r="E938" s="207" t="s">
        <v>1763</v>
      </c>
      <c r="F938" s="208" t="s">
        <v>1764</v>
      </c>
      <c r="G938" s="209" t="s">
        <v>169</v>
      </c>
      <c r="H938" s="210">
        <v>507.22500000000002</v>
      </c>
      <c r="I938" s="211"/>
      <c r="J938" s="212">
        <f>ROUND(I938*H938,2)</f>
        <v>0</v>
      </c>
      <c r="K938" s="208" t="s">
        <v>160</v>
      </c>
      <c r="L938" s="46"/>
      <c r="M938" s="213" t="s">
        <v>19</v>
      </c>
      <c r="N938" s="214" t="s">
        <v>47</v>
      </c>
      <c r="O938" s="86"/>
      <c r="P938" s="215">
        <f>O938*H938</f>
        <v>0</v>
      </c>
      <c r="Q938" s="215">
        <v>0</v>
      </c>
      <c r="R938" s="215">
        <f>Q938*H938</f>
        <v>0</v>
      </c>
      <c r="S938" s="215">
        <v>0</v>
      </c>
      <c r="T938" s="216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17" t="s">
        <v>231</v>
      </c>
      <c r="AT938" s="217" t="s">
        <v>156</v>
      </c>
      <c r="AU938" s="217" t="s">
        <v>86</v>
      </c>
      <c r="AY938" s="19" t="s">
        <v>154</v>
      </c>
      <c r="BE938" s="218">
        <f>IF(N938="základní",J938,0)</f>
        <v>0</v>
      </c>
      <c r="BF938" s="218">
        <f>IF(N938="snížená",J938,0)</f>
        <v>0</v>
      </c>
      <c r="BG938" s="218">
        <f>IF(N938="zákl. přenesená",J938,0)</f>
        <v>0</v>
      </c>
      <c r="BH938" s="218">
        <f>IF(N938="sníž. přenesená",J938,0)</f>
        <v>0</v>
      </c>
      <c r="BI938" s="218">
        <f>IF(N938="nulová",J938,0)</f>
        <v>0</v>
      </c>
      <c r="BJ938" s="19" t="s">
        <v>84</v>
      </c>
      <c r="BK938" s="218">
        <f>ROUND(I938*H938,2)</f>
        <v>0</v>
      </c>
      <c r="BL938" s="19" t="s">
        <v>231</v>
      </c>
      <c r="BM938" s="217" t="s">
        <v>1765</v>
      </c>
    </row>
    <row r="939" s="2" customFormat="1" ht="14.4" customHeight="1">
      <c r="A939" s="40"/>
      <c r="B939" s="41"/>
      <c r="C939" s="256" t="s">
        <v>1766</v>
      </c>
      <c r="D939" s="256" t="s">
        <v>428</v>
      </c>
      <c r="E939" s="257" t="s">
        <v>1767</v>
      </c>
      <c r="F939" s="258" t="s">
        <v>1768</v>
      </c>
      <c r="G939" s="259" t="s">
        <v>665</v>
      </c>
      <c r="H939" s="260">
        <v>99.415999999999997</v>
      </c>
      <c r="I939" s="261"/>
      <c r="J939" s="262">
        <f>ROUND(I939*H939,2)</f>
        <v>0</v>
      </c>
      <c r="K939" s="258" t="s">
        <v>160</v>
      </c>
      <c r="L939" s="263"/>
      <c r="M939" s="264" t="s">
        <v>19</v>
      </c>
      <c r="N939" s="265" t="s">
        <v>47</v>
      </c>
      <c r="O939" s="86"/>
      <c r="P939" s="215">
        <f>O939*H939</f>
        <v>0</v>
      </c>
      <c r="Q939" s="215">
        <v>0.001</v>
      </c>
      <c r="R939" s="215">
        <f>Q939*H939</f>
        <v>0.099416000000000004</v>
      </c>
      <c r="S939" s="215">
        <v>0</v>
      </c>
      <c r="T939" s="216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17" t="s">
        <v>330</v>
      </c>
      <c r="AT939" s="217" t="s">
        <v>428</v>
      </c>
      <c r="AU939" s="217" t="s">
        <v>86</v>
      </c>
      <c r="AY939" s="19" t="s">
        <v>154</v>
      </c>
      <c r="BE939" s="218">
        <f>IF(N939="základní",J939,0)</f>
        <v>0</v>
      </c>
      <c r="BF939" s="218">
        <f>IF(N939="snížená",J939,0)</f>
        <v>0</v>
      </c>
      <c r="BG939" s="218">
        <f>IF(N939="zákl. přenesená",J939,0)</f>
        <v>0</v>
      </c>
      <c r="BH939" s="218">
        <f>IF(N939="sníž. přenesená",J939,0)</f>
        <v>0</v>
      </c>
      <c r="BI939" s="218">
        <f>IF(N939="nulová",J939,0)</f>
        <v>0</v>
      </c>
      <c r="BJ939" s="19" t="s">
        <v>84</v>
      </c>
      <c r="BK939" s="218">
        <f>ROUND(I939*H939,2)</f>
        <v>0</v>
      </c>
      <c r="BL939" s="19" t="s">
        <v>231</v>
      </c>
      <c r="BM939" s="217" t="s">
        <v>1769</v>
      </c>
    </row>
    <row r="940" s="13" customFormat="1">
      <c r="A940" s="13"/>
      <c r="B940" s="219"/>
      <c r="C940" s="220"/>
      <c r="D940" s="221" t="s">
        <v>175</v>
      </c>
      <c r="E940" s="220"/>
      <c r="F940" s="223" t="s">
        <v>1770</v>
      </c>
      <c r="G940" s="220"/>
      <c r="H940" s="224">
        <v>99.415999999999997</v>
      </c>
      <c r="I940" s="225"/>
      <c r="J940" s="220"/>
      <c r="K940" s="220"/>
      <c r="L940" s="226"/>
      <c r="M940" s="227"/>
      <c r="N940" s="228"/>
      <c r="O940" s="228"/>
      <c r="P940" s="228"/>
      <c r="Q940" s="228"/>
      <c r="R940" s="228"/>
      <c r="S940" s="228"/>
      <c r="T940" s="229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0" t="s">
        <v>175</v>
      </c>
      <c r="AU940" s="230" t="s">
        <v>86</v>
      </c>
      <c r="AV940" s="13" t="s">
        <v>86</v>
      </c>
      <c r="AW940" s="13" t="s">
        <v>4</v>
      </c>
      <c r="AX940" s="13" t="s">
        <v>84</v>
      </c>
      <c r="AY940" s="230" t="s">
        <v>154</v>
      </c>
    </row>
    <row r="941" s="12" customFormat="1" ht="25.92" customHeight="1">
      <c r="A941" s="12"/>
      <c r="B941" s="190"/>
      <c r="C941" s="191"/>
      <c r="D941" s="192" t="s">
        <v>75</v>
      </c>
      <c r="E941" s="193" t="s">
        <v>428</v>
      </c>
      <c r="F941" s="193" t="s">
        <v>1771</v>
      </c>
      <c r="G941" s="191"/>
      <c r="H941" s="191"/>
      <c r="I941" s="194"/>
      <c r="J941" s="195">
        <f>BK941</f>
        <v>0</v>
      </c>
      <c r="K941" s="191"/>
      <c r="L941" s="196"/>
      <c r="M941" s="197"/>
      <c r="N941" s="198"/>
      <c r="O941" s="198"/>
      <c r="P941" s="199">
        <f>P942</f>
        <v>0</v>
      </c>
      <c r="Q941" s="198"/>
      <c r="R941" s="199">
        <f>R942</f>
        <v>0.011560000000000001</v>
      </c>
      <c r="S941" s="198"/>
      <c r="T941" s="200">
        <f>T942</f>
        <v>0</v>
      </c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R941" s="201" t="s">
        <v>166</v>
      </c>
      <c r="AT941" s="202" t="s">
        <v>75</v>
      </c>
      <c r="AU941" s="202" t="s">
        <v>76</v>
      </c>
      <c r="AY941" s="201" t="s">
        <v>154</v>
      </c>
      <c r="BK941" s="203">
        <f>BK942</f>
        <v>0</v>
      </c>
    </row>
    <row r="942" s="12" customFormat="1" ht="22.8" customHeight="1">
      <c r="A942" s="12"/>
      <c r="B942" s="190"/>
      <c r="C942" s="191"/>
      <c r="D942" s="192" t="s">
        <v>75</v>
      </c>
      <c r="E942" s="204" t="s">
        <v>1772</v>
      </c>
      <c r="F942" s="204" t="s">
        <v>1773</v>
      </c>
      <c r="G942" s="191"/>
      <c r="H942" s="191"/>
      <c r="I942" s="194"/>
      <c r="J942" s="205">
        <f>BK942</f>
        <v>0</v>
      </c>
      <c r="K942" s="191"/>
      <c r="L942" s="196"/>
      <c r="M942" s="197"/>
      <c r="N942" s="198"/>
      <c r="O942" s="198"/>
      <c r="P942" s="199">
        <f>SUM(P943:P944)</f>
        <v>0</v>
      </c>
      <c r="Q942" s="198"/>
      <c r="R942" s="199">
        <f>SUM(R943:R944)</f>
        <v>0.011560000000000001</v>
      </c>
      <c r="S942" s="198"/>
      <c r="T942" s="200">
        <f>SUM(T943:T944)</f>
        <v>0</v>
      </c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R942" s="201" t="s">
        <v>166</v>
      </c>
      <c r="AT942" s="202" t="s">
        <v>75</v>
      </c>
      <c r="AU942" s="202" t="s">
        <v>84</v>
      </c>
      <c r="AY942" s="201" t="s">
        <v>154</v>
      </c>
      <c r="BK942" s="203">
        <f>SUM(BK943:BK944)</f>
        <v>0</v>
      </c>
    </row>
    <row r="943" s="2" customFormat="1" ht="14.4" customHeight="1">
      <c r="A943" s="40"/>
      <c r="B943" s="41"/>
      <c r="C943" s="206" t="s">
        <v>1774</v>
      </c>
      <c r="D943" s="206" t="s">
        <v>156</v>
      </c>
      <c r="E943" s="207" t="s">
        <v>1775</v>
      </c>
      <c r="F943" s="208" t="s">
        <v>1776</v>
      </c>
      <c r="G943" s="209" t="s">
        <v>159</v>
      </c>
      <c r="H943" s="210">
        <v>1</v>
      </c>
      <c r="I943" s="211"/>
      <c r="J943" s="212">
        <f>ROUND(I943*H943,2)</f>
        <v>0</v>
      </c>
      <c r="K943" s="208" t="s">
        <v>1777</v>
      </c>
      <c r="L943" s="46"/>
      <c r="M943" s="213" t="s">
        <v>19</v>
      </c>
      <c r="N943" s="214" t="s">
        <v>47</v>
      </c>
      <c r="O943" s="86"/>
      <c r="P943" s="215">
        <f>O943*H943</f>
        <v>0</v>
      </c>
      <c r="Q943" s="215">
        <v>0.011560000000000001</v>
      </c>
      <c r="R943" s="215">
        <f>Q943*H943</f>
        <v>0.011560000000000001</v>
      </c>
      <c r="S943" s="215">
        <v>0</v>
      </c>
      <c r="T943" s="216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17" t="s">
        <v>540</v>
      </c>
      <c r="AT943" s="217" t="s">
        <v>156</v>
      </c>
      <c r="AU943" s="217" t="s">
        <v>86</v>
      </c>
      <c r="AY943" s="19" t="s">
        <v>154</v>
      </c>
      <c r="BE943" s="218">
        <f>IF(N943="základní",J943,0)</f>
        <v>0</v>
      </c>
      <c r="BF943" s="218">
        <f>IF(N943="snížená",J943,0)</f>
        <v>0</v>
      </c>
      <c r="BG943" s="218">
        <f>IF(N943="zákl. přenesená",J943,0)</f>
        <v>0</v>
      </c>
      <c r="BH943" s="218">
        <f>IF(N943="sníž. přenesená",J943,0)</f>
        <v>0</v>
      </c>
      <c r="BI943" s="218">
        <f>IF(N943="nulová",J943,0)</f>
        <v>0</v>
      </c>
      <c r="BJ943" s="19" t="s">
        <v>84</v>
      </c>
      <c r="BK943" s="218">
        <f>ROUND(I943*H943,2)</f>
        <v>0</v>
      </c>
      <c r="BL943" s="19" t="s">
        <v>540</v>
      </c>
      <c r="BM943" s="217" t="s">
        <v>1778</v>
      </c>
    </row>
    <row r="944" s="2" customFormat="1" ht="14.4" customHeight="1">
      <c r="A944" s="40"/>
      <c r="B944" s="41"/>
      <c r="C944" s="256" t="s">
        <v>1779</v>
      </c>
      <c r="D944" s="256" t="s">
        <v>428</v>
      </c>
      <c r="E944" s="257" t="s">
        <v>1780</v>
      </c>
      <c r="F944" s="258" t="s">
        <v>1781</v>
      </c>
      <c r="G944" s="259" t="s">
        <v>1694</v>
      </c>
      <c r="H944" s="260">
        <v>1</v>
      </c>
      <c r="I944" s="261"/>
      <c r="J944" s="262">
        <f>ROUND(I944*H944,2)</f>
        <v>0</v>
      </c>
      <c r="K944" s="258" t="s">
        <v>19</v>
      </c>
      <c r="L944" s="263"/>
      <c r="M944" s="278" t="s">
        <v>19</v>
      </c>
      <c r="N944" s="279" t="s">
        <v>47</v>
      </c>
      <c r="O944" s="280"/>
      <c r="P944" s="281">
        <f>O944*H944</f>
        <v>0</v>
      </c>
      <c r="Q944" s="281">
        <v>0</v>
      </c>
      <c r="R944" s="281">
        <f>Q944*H944</f>
        <v>0</v>
      </c>
      <c r="S944" s="281">
        <v>0</v>
      </c>
      <c r="T944" s="282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17" t="s">
        <v>1531</v>
      </c>
      <c r="AT944" s="217" t="s">
        <v>428</v>
      </c>
      <c r="AU944" s="217" t="s">
        <v>86</v>
      </c>
      <c r="AY944" s="19" t="s">
        <v>154</v>
      </c>
      <c r="BE944" s="218">
        <f>IF(N944="základní",J944,0)</f>
        <v>0</v>
      </c>
      <c r="BF944" s="218">
        <f>IF(N944="snížená",J944,0)</f>
        <v>0</v>
      </c>
      <c r="BG944" s="218">
        <f>IF(N944="zákl. přenesená",J944,0)</f>
        <v>0</v>
      </c>
      <c r="BH944" s="218">
        <f>IF(N944="sníž. přenesená",J944,0)</f>
        <v>0</v>
      </c>
      <c r="BI944" s="218">
        <f>IF(N944="nulová",J944,0)</f>
        <v>0</v>
      </c>
      <c r="BJ944" s="19" t="s">
        <v>84</v>
      </c>
      <c r="BK944" s="218">
        <f>ROUND(I944*H944,2)</f>
        <v>0</v>
      </c>
      <c r="BL944" s="19" t="s">
        <v>540</v>
      </c>
      <c r="BM944" s="217" t="s">
        <v>1782</v>
      </c>
    </row>
    <row r="945" s="2" customFormat="1" ht="6.96" customHeight="1">
      <c r="A945" s="40"/>
      <c r="B945" s="61"/>
      <c r="C945" s="62"/>
      <c r="D945" s="62"/>
      <c r="E945" s="62"/>
      <c r="F945" s="62"/>
      <c r="G945" s="62"/>
      <c r="H945" s="62"/>
      <c r="I945" s="62"/>
      <c r="J945" s="62"/>
      <c r="K945" s="62"/>
      <c r="L945" s="46"/>
      <c r="M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</row>
  </sheetData>
  <sheetProtection sheet="1" autoFilter="0" formatColumns="0" formatRows="0" objects="1" scenarios="1" spinCount="100000" saltValue="B86rJd/xNE/jcYerOKTVVYQK0DhHjz53Njv0hUKHsCabmHVav5XjwT1tEAOqFY9avhpSLHk7/sve4xmWdz4EBw==" hashValue="UxxSvCRWai/tSiMZnqK0nFFtouYVvk+ZyFfMn3JTLY4Vr2/rlUAAl5Mx1B6UY4FdWiuqDZCkxB5zUoWgr6rNpw==" algorithmName="SHA-512" password="CC35"/>
  <autoFilter ref="C107:K944"/>
  <mergeCells count="9">
    <mergeCell ref="E7:H7"/>
    <mergeCell ref="E9:H9"/>
    <mergeCell ref="E18:H18"/>
    <mergeCell ref="E27:H27"/>
    <mergeCell ref="E48:H48"/>
    <mergeCell ref="E50:H50"/>
    <mergeCell ref="E98:H98"/>
    <mergeCell ref="E100:H10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Základní škola Karlovy Vary,Poštovní 19,p.o.propojení pavilonu II(B) s objektem školní jídelny(C)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1783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11. 5. 2021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1784</v>
      </c>
      <c r="F24" s="40"/>
      <c r="G24" s="40"/>
      <c r="H24" s="40"/>
      <c r="I24" s="134" t="s">
        <v>29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ROUND(J100,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ROUND((SUM(BE100:BE280)),  2)</f>
        <v>0</v>
      </c>
      <c r="G33" s="40"/>
      <c r="H33" s="40"/>
      <c r="I33" s="150">
        <v>0.20999999999999999</v>
      </c>
      <c r="J33" s="149">
        <f>ROUND(((SUM(BE100:BE280))*I33),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ROUND((SUM(BF100:BF280)),  2)</f>
        <v>0</v>
      </c>
      <c r="G34" s="40"/>
      <c r="H34" s="40"/>
      <c r="I34" s="150">
        <v>0.14999999999999999</v>
      </c>
      <c r="J34" s="149">
        <f>ROUND(((SUM(BF100:BF280))*I34),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ROUND((SUM(BG100:BG280)),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ROUND((SUM(BH100:BH280)),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ROUND((SUM(BI100:BI280)),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Základní škola Karlovy Vary,Poštovní 19,p.o.propojení pavilonu II(B) s objektem školní jídelny(C)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02 -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11. 5. 2021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Statutární město Karlovy Vary</v>
      </c>
      <c r="G54" s="42"/>
      <c r="H54" s="42"/>
      <c r="I54" s="34" t="s">
        <v>32</v>
      </c>
      <c r="J54" s="38" t="str">
        <f>E21</f>
        <v>Zdeněk Volek Karlovy Vary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B.Chmelík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107</v>
      </c>
      <c r="D57" s="164"/>
      <c r="E57" s="164"/>
      <c r="F57" s="164"/>
      <c r="G57" s="164"/>
      <c r="H57" s="164"/>
      <c r="I57" s="164"/>
      <c r="J57" s="165" t="s">
        <v>108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J100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109</v>
      </c>
    </row>
    <row r="60" s="9" customFormat="1" ht="24.96" customHeight="1">
      <c r="A60" s="9"/>
      <c r="B60" s="167"/>
      <c r="C60" s="168"/>
      <c r="D60" s="169" t="s">
        <v>1785</v>
      </c>
      <c r="E60" s="170"/>
      <c r="F60" s="170"/>
      <c r="G60" s="170"/>
      <c r="H60" s="170"/>
      <c r="I60" s="170"/>
      <c r="J60" s="171">
        <f>J101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1786</v>
      </c>
      <c r="E61" s="176"/>
      <c r="F61" s="176"/>
      <c r="G61" s="176"/>
      <c r="H61" s="176"/>
      <c r="I61" s="176"/>
      <c r="J61" s="177">
        <f>J102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1787</v>
      </c>
      <c r="E62" s="176"/>
      <c r="F62" s="176"/>
      <c r="G62" s="176"/>
      <c r="H62" s="176"/>
      <c r="I62" s="176"/>
      <c r="J62" s="177">
        <f>J103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3"/>
      <c r="C63" s="174"/>
      <c r="D63" s="175" t="s">
        <v>1788</v>
      </c>
      <c r="E63" s="176"/>
      <c r="F63" s="176"/>
      <c r="G63" s="176"/>
      <c r="H63" s="176"/>
      <c r="I63" s="176"/>
      <c r="J63" s="177">
        <f>J111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1789</v>
      </c>
      <c r="E64" s="176"/>
      <c r="F64" s="176"/>
      <c r="G64" s="176"/>
      <c r="H64" s="176"/>
      <c r="I64" s="176"/>
      <c r="J64" s="177">
        <f>J121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1790</v>
      </c>
      <c r="E65" s="176"/>
      <c r="F65" s="176"/>
      <c r="G65" s="176"/>
      <c r="H65" s="176"/>
      <c r="I65" s="176"/>
      <c r="J65" s="177">
        <f>J144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3"/>
      <c r="C66" s="174"/>
      <c r="D66" s="175" t="s">
        <v>1791</v>
      </c>
      <c r="E66" s="176"/>
      <c r="F66" s="176"/>
      <c r="G66" s="176"/>
      <c r="H66" s="176"/>
      <c r="I66" s="176"/>
      <c r="J66" s="177">
        <f>J153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3"/>
      <c r="C67" s="174"/>
      <c r="D67" s="175" t="s">
        <v>1792</v>
      </c>
      <c r="E67" s="176"/>
      <c r="F67" s="176"/>
      <c r="G67" s="176"/>
      <c r="H67" s="176"/>
      <c r="I67" s="176"/>
      <c r="J67" s="177">
        <f>J155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3"/>
      <c r="C68" s="174"/>
      <c r="D68" s="175" t="s">
        <v>1793</v>
      </c>
      <c r="E68" s="176"/>
      <c r="F68" s="176"/>
      <c r="G68" s="176"/>
      <c r="H68" s="176"/>
      <c r="I68" s="176"/>
      <c r="J68" s="177">
        <f>J171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1794</v>
      </c>
      <c r="E69" s="176"/>
      <c r="F69" s="176"/>
      <c r="G69" s="176"/>
      <c r="H69" s="176"/>
      <c r="I69" s="176"/>
      <c r="J69" s="177">
        <f>J175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3"/>
      <c r="C70" s="174"/>
      <c r="D70" s="175" t="s">
        <v>1795</v>
      </c>
      <c r="E70" s="176"/>
      <c r="F70" s="176"/>
      <c r="G70" s="176"/>
      <c r="H70" s="176"/>
      <c r="I70" s="176"/>
      <c r="J70" s="177">
        <f>J176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3"/>
      <c r="C71" s="174"/>
      <c r="D71" s="175" t="s">
        <v>1796</v>
      </c>
      <c r="E71" s="176"/>
      <c r="F71" s="176"/>
      <c r="G71" s="176"/>
      <c r="H71" s="176"/>
      <c r="I71" s="176"/>
      <c r="J71" s="177">
        <f>J183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73"/>
      <c r="C72" s="174"/>
      <c r="D72" s="175" t="s">
        <v>1797</v>
      </c>
      <c r="E72" s="176"/>
      <c r="F72" s="176"/>
      <c r="G72" s="176"/>
      <c r="H72" s="176"/>
      <c r="I72" s="176"/>
      <c r="J72" s="177">
        <f>J202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1798</v>
      </c>
      <c r="E73" s="176"/>
      <c r="F73" s="176"/>
      <c r="G73" s="176"/>
      <c r="H73" s="176"/>
      <c r="I73" s="176"/>
      <c r="J73" s="177">
        <f>J205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73"/>
      <c r="C74" s="174"/>
      <c r="D74" s="175" t="s">
        <v>1799</v>
      </c>
      <c r="E74" s="176"/>
      <c r="F74" s="176"/>
      <c r="G74" s="176"/>
      <c r="H74" s="176"/>
      <c r="I74" s="176"/>
      <c r="J74" s="177">
        <f>J206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73"/>
      <c r="C75" s="174"/>
      <c r="D75" s="175" t="s">
        <v>1800</v>
      </c>
      <c r="E75" s="176"/>
      <c r="F75" s="176"/>
      <c r="G75" s="176"/>
      <c r="H75" s="176"/>
      <c r="I75" s="176"/>
      <c r="J75" s="177">
        <f>J221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73"/>
      <c r="C76" s="174"/>
      <c r="D76" s="175" t="s">
        <v>1801</v>
      </c>
      <c r="E76" s="176"/>
      <c r="F76" s="176"/>
      <c r="G76" s="176"/>
      <c r="H76" s="176"/>
      <c r="I76" s="176"/>
      <c r="J76" s="177">
        <f>J233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73"/>
      <c r="C77" s="174"/>
      <c r="D77" s="175" t="s">
        <v>1802</v>
      </c>
      <c r="E77" s="176"/>
      <c r="F77" s="176"/>
      <c r="G77" s="176"/>
      <c r="H77" s="176"/>
      <c r="I77" s="176"/>
      <c r="J77" s="177">
        <f>J247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73"/>
      <c r="C78" s="174"/>
      <c r="D78" s="175" t="s">
        <v>1803</v>
      </c>
      <c r="E78" s="176"/>
      <c r="F78" s="176"/>
      <c r="G78" s="176"/>
      <c r="H78" s="176"/>
      <c r="I78" s="176"/>
      <c r="J78" s="177">
        <f>J264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1804</v>
      </c>
      <c r="E79" s="176"/>
      <c r="F79" s="176"/>
      <c r="G79" s="176"/>
      <c r="H79" s="176"/>
      <c r="I79" s="176"/>
      <c r="J79" s="177">
        <f>J272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1805</v>
      </c>
      <c r="E80" s="176"/>
      <c r="F80" s="176"/>
      <c r="G80" s="176"/>
      <c r="H80" s="176"/>
      <c r="I80" s="176"/>
      <c r="J80" s="177">
        <f>J277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139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4.4" customHeight="1">
      <c r="A90" s="40"/>
      <c r="B90" s="41"/>
      <c r="C90" s="42"/>
      <c r="D90" s="42"/>
      <c r="E90" s="162" t="str">
        <f>E7</f>
        <v>Základní škola Karlovy Vary,Poštovní 19,p.o.propojení pavilonu II(B) s objektem školní jídelny(C)</v>
      </c>
      <c r="F90" s="34"/>
      <c r="G90" s="34"/>
      <c r="H90" s="34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104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6" customHeight="1">
      <c r="A92" s="40"/>
      <c r="B92" s="41"/>
      <c r="C92" s="42"/>
      <c r="D92" s="42"/>
      <c r="E92" s="71" t="str">
        <f>E9</f>
        <v>02 - Elektroinstalace</v>
      </c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F12</f>
        <v>Karlovy Vary</v>
      </c>
      <c r="G94" s="42"/>
      <c r="H94" s="42"/>
      <c r="I94" s="34" t="s">
        <v>23</v>
      </c>
      <c r="J94" s="74" t="str">
        <f>IF(J12="","",J12)</f>
        <v>11. 5. 2021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6.4" customHeight="1">
      <c r="A96" s="40"/>
      <c r="B96" s="41"/>
      <c r="C96" s="34" t="s">
        <v>25</v>
      </c>
      <c r="D96" s="42"/>
      <c r="E96" s="42"/>
      <c r="F96" s="29" t="str">
        <f>E15</f>
        <v>Statutární město Karlovy Vary</v>
      </c>
      <c r="G96" s="42"/>
      <c r="H96" s="42"/>
      <c r="I96" s="34" t="s">
        <v>32</v>
      </c>
      <c r="J96" s="38" t="str">
        <f>E21</f>
        <v>Zdeněk Volek Karlovy Vary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6" customHeight="1">
      <c r="A97" s="40"/>
      <c r="B97" s="41"/>
      <c r="C97" s="34" t="s">
        <v>30</v>
      </c>
      <c r="D97" s="42"/>
      <c r="E97" s="42"/>
      <c r="F97" s="29" t="str">
        <f>IF(E18="","",E18)</f>
        <v>Vyplň údaj</v>
      </c>
      <c r="G97" s="42"/>
      <c r="H97" s="42"/>
      <c r="I97" s="34" t="s">
        <v>36</v>
      </c>
      <c r="J97" s="38" t="str">
        <f>E24</f>
        <v>B.Chmelík</v>
      </c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79"/>
      <c r="B99" s="180"/>
      <c r="C99" s="181" t="s">
        <v>140</v>
      </c>
      <c r="D99" s="182" t="s">
        <v>61</v>
      </c>
      <c r="E99" s="182" t="s">
        <v>57</v>
      </c>
      <c r="F99" s="182" t="s">
        <v>58</v>
      </c>
      <c r="G99" s="182" t="s">
        <v>141</v>
      </c>
      <c r="H99" s="182" t="s">
        <v>142</v>
      </c>
      <c r="I99" s="182" t="s">
        <v>143</v>
      </c>
      <c r="J99" s="182" t="s">
        <v>108</v>
      </c>
      <c r="K99" s="183" t="s">
        <v>144</v>
      </c>
      <c r="L99" s="184"/>
      <c r="M99" s="94" t="s">
        <v>19</v>
      </c>
      <c r="N99" s="95" t="s">
        <v>46</v>
      </c>
      <c r="O99" s="95" t="s">
        <v>145</v>
      </c>
      <c r="P99" s="95" t="s">
        <v>146</v>
      </c>
      <c r="Q99" s="95" t="s">
        <v>147</v>
      </c>
      <c r="R99" s="95" t="s">
        <v>148</v>
      </c>
      <c r="S99" s="95" t="s">
        <v>149</v>
      </c>
      <c r="T99" s="96" t="s">
        <v>150</v>
      </c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</row>
    <row r="100" s="2" customFormat="1" ht="22.8" customHeight="1">
      <c r="A100" s="40"/>
      <c r="B100" s="41"/>
      <c r="C100" s="101" t="s">
        <v>151</v>
      </c>
      <c r="D100" s="42"/>
      <c r="E100" s="42"/>
      <c r="F100" s="42"/>
      <c r="G100" s="42"/>
      <c r="H100" s="42"/>
      <c r="I100" s="42"/>
      <c r="J100" s="185">
        <f>BK100</f>
        <v>0</v>
      </c>
      <c r="K100" s="42"/>
      <c r="L100" s="46"/>
      <c r="M100" s="97"/>
      <c r="N100" s="186"/>
      <c r="O100" s="98"/>
      <c r="P100" s="187">
        <f>P101</f>
        <v>0</v>
      </c>
      <c r="Q100" s="98"/>
      <c r="R100" s="187">
        <f>R101</f>
        <v>0</v>
      </c>
      <c r="S100" s="98"/>
      <c r="T100" s="188">
        <f>T101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109</v>
      </c>
      <c r="BK100" s="189">
        <f>BK101</f>
        <v>0</v>
      </c>
    </row>
    <row r="101" s="12" customFormat="1" ht="25.92" customHeight="1">
      <c r="A101" s="12"/>
      <c r="B101" s="190"/>
      <c r="C101" s="191"/>
      <c r="D101" s="192" t="s">
        <v>75</v>
      </c>
      <c r="E101" s="193" t="s">
        <v>428</v>
      </c>
      <c r="F101" s="193" t="s">
        <v>428</v>
      </c>
      <c r="G101" s="191"/>
      <c r="H101" s="191"/>
      <c r="I101" s="194"/>
      <c r="J101" s="195">
        <f>BK101</f>
        <v>0</v>
      </c>
      <c r="K101" s="191"/>
      <c r="L101" s="196"/>
      <c r="M101" s="197"/>
      <c r="N101" s="198"/>
      <c r="O101" s="198"/>
      <c r="P101" s="199">
        <f>P102+P175+P205+P272+P277</f>
        <v>0</v>
      </c>
      <c r="Q101" s="198"/>
      <c r="R101" s="199">
        <f>R102+R175+R205+R272+R277</f>
        <v>0</v>
      </c>
      <c r="S101" s="198"/>
      <c r="T101" s="200">
        <f>T102+T175+T205+T272+T277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166</v>
      </c>
      <c r="AT101" s="202" t="s">
        <v>75</v>
      </c>
      <c r="AU101" s="202" t="s">
        <v>76</v>
      </c>
      <c r="AY101" s="201" t="s">
        <v>154</v>
      </c>
      <c r="BK101" s="203">
        <f>BK102+BK175+BK205+BK272+BK277</f>
        <v>0</v>
      </c>
    </row>
    <row r="102" s="12" customFormat="1" ht="22.8" customHeight="1">
      <c r="A102" s="12"/>
      <c r="B102" s="190"/>
      <c r="C102" s="191"/>
      <c r="D102" s="192" t="s">
        <v>75</v>
      </c>
      <c r="E102" s="204" t="s">
        <v>1806</v>
      </c>
      <c r="F102" s="204" t="s">
        <v>1807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P103+P111+P121+P144+P153+P155+P171</f>
        <v>0</v>
      </c>
      <c r="Q102" s="198"/>
      <c r="R102" s="199">
        <f>R103+R111+R121+R144+R153+R155+R171</f>
        <v>0</v>
      </c>
      <c r="S102" s="198"/>
      <c r="T102" s="200">
        <f>T103+T111+T121+T144+T153+T155+T171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166</v>
      </c>
      <c r="AT102" s="202" t="s">
        <v>75</v>
      </c>
      <c r="AU102" s="202" t="s">
        <v>84</v>
      </c>
      <c r="AY102" s="201" t="s">
        <v>154</v>
      </c>
      <c r="BK102" s="203">
        <f>BK103+BK111+BK121+BK144+BK153+BK155+BK171</f>
        <v>0</v>
      </c>
    </row>
    <row r="103" s="12" customFormat="1" ht="20.88" customHeight="1">
      <c r="A103" s="12"/>
      <c r="B103" s="190"/>
      <c r="C103" s="191"/>
      <c r="D103" s="192" t="s">
        <v>75</v>
      </c>
      <c r="E103" s="204" t="s">
        <v>1808</v>
      </c>
      <c r="F103" s="204" t="s">
        <v>1809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SUM(P104:P110)</f>
        <v>0</v>
      </c>
      <c r="Q103" s="198"/>
      <c r="R103" s="199">
        <f>SUM(R104:R110)</f>
        <v>0</v>
      </c>
      <c r="S103" s="198"/>
      <c r="T103" s="200">
        <f>SUM(T104:T110)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166</v>
      </c>
      <c r="AT103" s="202" t="s">
        <v>75</v>
      </c>
      <c r="AU103" s="202" t="s">
        <v>86</v>
      </c>
      <c r="AY103" s="201" t="s">
        <v>154</v>
      </c>
      <c r="BK103" s="203">
        <f>SUM(BK104:BK110)</f>
        <v>0</v>
      </c>
    </row>
    <row r="104" s="2" customFormat="1">
      <c r="A104" s="40"/>
      <c r="B104" s="41"/>
      <c r="C104" s="206" t="s">
        <v>84</v>
      </c>
      <c r="D104" s="206" t="s">
        <v>156</v>
      </c>
      <c r="E104" s="207" t="s">
        <v>1810</v>
      </c>
      <c r="F104" s="208" t="s">
        <v>1811</v>
      </c>
      <c r="G104" s="209" t="s">
        <v>292</v>
      </c>
      <c r="H104" s="210">
        <v>10</v>
      </c>
      <c r="I104" s="211"/>
      <c r="J104" s="212">
        <f>ROUND(I104*H104,2)</f>
        <v>0</v>
      </c>
      <c r="K104" s="208" t="s">
        <v>160</v>
      </c>
      <c r="L104" s="46"/>
      <c r="M104" s="213" t="s">
        <v>19</v>
      </c>
      <c r="N104" s="214" t="s">
        <v>47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540</v>
      </c>
      <c r="AT104" s="217" t="s">
        <v>156</v>
      </c>
      <c r="AU104" s="217" t="s">
        <v>166</v>
      </c>
      <c r="AY104" s="19" t="s">
        <v>154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84</v>
      </c>
      <c r="BK104" s="218">
        <f>ROUND(I104*H104,2)</f>
        <v>0</v>
      </c>
      <c r="BL104" s="19" t="s">
        <v>540</v>
      </c>
      <c r="BM104" s="217" t="s">
        <v>1812</v>
      </c>
    </row>
    <row r="105" s="2" customFormat="1" ht="14.4" customHeight="1">
      <c r="A105" s="40"/>
      <c r="B105" s="41"/>
      <c r="C105" s="206" t="s">
        <v>86</v>
      </c>
      <c r="D105" s="206" t="s">
        <v>156</v>
      </c>
      <c r="E105" s="207" t="s">
        <v>1813</v>
      </c>
      <c r="F105" s="208" t="s">
        <v>1814</v>
      </c>
      <c r="G105" s="209" t="s">
        <v>292</v>
      </c>
      <c r="H105" s="210">
        <v>140</v>
      </c>
      <c r="I105" s="211"/>
      <c r="J105" s="212">
        <f>ROUND(I105*H105,2)</f>
        <v>0</v>
      </c>
      <c r="K105" s="208" t="s">
        <v>160</v>
      </c>
      <c r="L105" s="46"/>
      <c r="M105" s="213" t="s">
        <v>19</v>
      </c>
      <c r="N105" s="214" t="s">
        <v>47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540</v>
      </c>
      <c r="AT105" s="217" t="s">
        <v>156</v>
      </c>
      <c r="AU105" s="217" t="s">
        <v>166</v>
      </c>
      <c r="AY105" s="19" t="s">
        <v>154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84</v>
      </c>
      <c r="BK105" s="218">
        <f>ROUND(I105*H105,2)</f>
        <v>0</v>
      </c>
      <c r="BL105" s="19" t="s">
        <v>540</v>
      </c>
      <c r="BM105" s="217" t="s">
        <v>1815</v>
      </c>
    </row>
    <row r="106" s="2" customFormat="1" ht="14.4" customHeight="1">
      <c r="A106" s="40"/>
      <c r="B106" s="41"/>
      <c r="C106" s="206" t="s">
        <v>166</v>
      </c>
      <c r="D106" s="206" t="s">
        <v>156</v>
      </c>
      <c r="E106" s="207" t="s">
        <v>1816</v>
      </c>
      <c r="F106" s="208" t="s">
        <v>1817</v>
      </c>
      <c r="G106" s="209" t="s">
        <v>159</v>
      </c>
      <c r="H106" s="210">
        <v>27</v>
      </c>
      <c r="I106" s="211"/>
      <c r="J106" s="212">
        <f>ROUND(I106*H106,2)</f>
        <v>0</v>
      </c>
      <c r="K106" s="208" t="s">
        <v>160</v>
      </c>
      <c r="L106" s="46"/>
      <c r="M106" s="213" t="s">
        <v>19</v>
      </c>
      <c r="N106" s="214" t="s">
        <v>47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540</v>
      </c>
      <c r="AT106" s="217" t="s">
        <v>156</v>
      </c>
      <c r="AU106" s="217" t="s">
        <v>166</v>
      </c>
      <c r="AY106" s="19" t="s">
        <v>154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84</v>
      </c>
      <c r="BK106" s="218">
        <f>ROUND(I106*H106,2)</f>
        <v>0</v>
      </c>
      <c r="BL106" s="19" t="s">
        <v>540</v>
      </c>
      <c r="BM106" s="217" t="s">
        <v>1818</v>
      </c>
    </row>
    <row r="107" s="2" customFormat="1" ht="14.4" customHeight="1">
      <c r="A107" s="40"/>
      <c r="B107" s="41"/>
      <c r="C107" s="206" t="s">
        <v>161</v>
      </c>
      <c r="D107" s="206" t="s">
        <v>156</v>
      </c>
      <c r="E107" s="207" t="s">
        <v>1819</v>
      </c>
      <c r="F107" s="208" t="s">
        <v>1820</v>
      </c>
      <c r="G107" s="209" t="s">
        <v>1821</v>
      </c>
      <c r="H107" s="210">
        <v>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47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540</v>
      </c>
      <c r="AT107" s="217" t="s">
        <v>156</v>
      </c>
      <c r="AU107" s="217" t="s">
        <v>166</v>
      </c>
      <c r="AY107" s="19" t="s">
        <v>154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84</v>
      </c>
      <c r="BK107" s="218">
        <f>ROUND(I107*H107,2)</f>
        <v>0</v>
      </c>
      <c r="BL107" s="19" t="s">
        <v>540</v>
      </c>
      <c r="BM107" s="217" t="s">
        <v>1822</v>
      </c>
    </row>
    <row r="108" s="2" customFormat="1" ht="14.4" customHeight="1">
      <c r="A108" s="40"/>
      <c r="B108" s="41"/>
      <c r="C108" s="206" t="s">
        <v>177</v>
      </c>
      <c r="D108" s="206" t="s">
        <v>156</v>
      </c>
      <c r="E108" s="207" t="s">
        <v>1823</v>
      </c>
      <c r="F108" s="208" t="s">
        <v>1824</v>
      </c>
      <c r="G108" s="209" t="s">
        <v>159</v>
      </c>
      <c r="H108" s="210">
        <v>5</v>
      </c>
      <c r="I108" s="211"/>
      <c r="J108" s="212">
        <f>ROUND(I108*H108,2)</f>
        <v>0</v>
      </c>
      <c r="K108" s="208" t="s">
        <v>160</v>
      </c>
      <c r="L108" s="46"/>
      <c r="M108" s="213" t="s">
        <v>19</v>
      </c>
      <c r="N108" s="214" t="s">
        <v>47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540</v>
      </c>
      <c r="AT108" s="217" t="s">
        <v>156</v>
      </c>
      <c r="AU108" s="217" t="s">
        <v>166</v>
      </c>
      <c r="AY108" s="19" t="s">
        <v>154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84</v>
      </c>
      <c r="BK108" s="218">
        <f>ROUND(I108*H108,2)</f>
        <v>0</v>
      </c>
      <c r="BL108" s="19" t="s">
        <v>540</v>
      </c>
      <c r="BM108" s="217" t="s">
        <v>1825</v>
      </c>
    </row>
    <row r="109" s="2" customFormat="1" ht="14.4" customHeight="1">
      <c r="A109" s="40"/>
      <c r="B109" s="41"/>
      <c r="C109" s="206" t="s">
        <v>182</v>
      </c>
      <c r="D109" s="206" t="s">
        <v>156</v>
      </c>
      <c r="E109" s="207" t="s">
        <v>1826</v>
      </c>
      <c r="F109" s="208" t="s">
        <v>1827</v>
      </c>
      <c r="G109" s="209" t="s">
        <v>159</v>
      </c>
      <c r="H109" s="210">
        <v>4</v>
      </c>
      <c r="I109" s="211"/>
      <c r="J109" s="212">
        <f>ROUND(I109*H109,2)</f>
        <v>0</v>
      </c>
      <c r="K109" s="208" t="s">
        <v>160</v>
      </c>
      <c r="L109" s="46"/>
      <c r="M109" s="213" t="s">
        <v>19</v>
      </c>
      <c r="N109" s="214" t="s">
        <v>47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540</v>
      </c>
      <c r="AT109" s="217" t="s">
        <v>156</v>
      </c>
      <c r="AU109" s="217" t="s">
        <v>166</v>
      </c>
      <c r="AY109" s="19" t="s">
        <v>154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84</v>
      </c>
      <c r="BK109" s="218">
        <f>ROUND(I109*H109,2)</f>
        <v>0</v>
      </c>
      <c r="BL109" s="19" t="s">
        <v>540</v>
      </c>
      <c r="BM109" s="217" t="s">
        <v>1828</v>
      </c>
    </row>
    <row r="110" s="2" customFormat="1" ht="14.4" customHeight="1">
      <c r="A110" s="40"/>
      <c r="B110" s="41"/>
      <c r="C110" s="206" t="s">
        <v>186</v>
      </c>
      <c r="D110" s="206" t="s">
        <v>156</v>
      </c>
      <c r="E110" s="207" t="s">
        <v>1829</v>
      </c>
      <c r="F110" s="208" t="s">
        <v>1830</v>
      </c>
      <c r="G110" s="209" t="s">
        <v>1821</v>
      </c>
      <c r="H110" s="210">
        <v>2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47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540</v>
      </c>
      <c r="AT110" s="217" t="s">
        <v>156</v>
      </c>
      <c r="AU110" s="217" t="s">
        <v>166</v>
      </c>
      <c r="AY110" s="19" t="s">
        <v>154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84</v>
      </c>
      <c r="BK110" s="218">
        <f>ROUND(I110*H110,2)</f>
        <v>0</v>
      </c>
      <c r="BL110" s="19" t="s">
        <v>540</v>
      </c>
      <c r="BM110" s="217" t="s">
        <v>1831</v>
      </c>
    </row>
    <row r="111" s="12" customFormat="1" ht="20.88" customHeight="1">
      <c r="A111" s="12"/>
      <c r="B111" s="190"/>
      <c r="C111" s="191"/>
      <c r="D111" s="192" t="s">
        <v>75</v>
      </c>
      <c r="E111" s="204" t="s">
        <v>1832</v>
      </c>
      <c r="F111" s="204" t="s">
        <v>1833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SUM(P112:P120)</f>
        <v>0</v>
      </c>
      <c r="Q111" s="198"/>
      <c r="R111" s="199">
        <f>SUM(R112:R120)</f>
        <v>0</v>
      </c>
      <c r="S111" s="198"/>
      <c r="T111" s="200">
        <f>SUM(T112:T120)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166</v>
      </c>
      <c r="AT111" s="202" t="s">
        <v>75</v>
      </c>
      <c r="AU111" s="202" t="s">
        <v>86</v>
      </c>
      <c r="AY111" s="201" t="s">
        <v>154</v>
      </c>
      <c r="BK111" s="203">
        <f>SUM(BK112:BK120)</f>
        <v>0</v>
      </c>
    </row>
    <row r="112" s="2" customFormat="1" ht="14.4" customHeight="1">
      <c r="A112" s="40"/>
      <c r="B112" s="41"/>
      <c r="C112" s="206" t="s">
        <v>193</v>
      </c>
      <c r="D112" s="206" t="s">
        <v>156</v>
      </c>
      <c r="E112" s="207" t="s">
        <v>1834</v>
      </c>
      <c r="F112" s="208" t="s">
        <v>1835</v>
      </c>
      <c r="G112" s="209" t="s">
        <v>292</v>
      </c>
      <c r="H112" s="210">
        <v>25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47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540</v>
      </c>
      <c r="AT112" s="217" t="s">
        <v>156</v>
      </c>
      <c r="AU112" s="217" t="s">
        <v>166</v>
      </c>
      <c r="AY112" s="19" t="s">
        <v>154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84</v>
      </c>
      <c r="BK112" s="218">
        <f>ROUND(I112*H112,2)</f>
        <v>0</v>
      </c>
      <c r="BL112" s="19" t="s">
        <v>540</v>
      </c>
      <c r="BM112" s="217" t="s">
        <v>1836</v>
      </c>
    </row>
    <row r="113" s="2" customFormat="1" ht="14.4" customHeight="1">
      <c r="A113" s="40"/>
      <c r="B113" s="41"/>
      <c r="C113" s="206" t="s">
        <v>203</v>
      </c>
      <c r="D113" s="206" t="s">
        <v>156</v>
      </c>
      <c r="E113" s="207" t="s">
        <v>1837</v>
      </c>
      <c r="F113" s="208" t="s">
        <v>1838</v>
      </c>
      <c r="G113" s="209" t="s">
        <v>292</v>
      </c>
      <c r="H113" s="210">
        <v>30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47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540</v>
      </c>
      <c r="AT113" s="217" t="s">
        <v>156</v>
      </c>
      <c r="AU113" s="217" t="s">
        <v>166</v>
      </c>
      <c r="AY113" s="19" t="s">
        <v>154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84</v>
      </c>
      <c r="BK113" s="218">
        <f>ROUND(I113*H113,2)</f>
        <v>0</v>
      </c>
      <c r="BL113" s="19" t="s">
        <v>540</v>
      </c>
      <c r="BM113" s="217" t="s">
        <v>1839</v>
      </c>
    </row>
    <row r="114" s="2" customFormat="1" ht="14.4" customHeight="1">
      <c r="A114" s="40"/>
      <c r="B114" s="41"/>
      <c r="C114" s="206" t="s">
        <v>208</v>
      </c>
      <c r="D114" s="206" t="s">
        <v>156</v>
      </c>
      <c r="E114" s="207" t="s">
        <v>1840</v>
      </c>
      <c r="F114" s="208" t="s">
        <v>1841</v>
      </c>
      <c r="G114" s="209" t="s">
        <v>292</v>
      </c>
      <c r="H114" s="210">
        <v>1095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47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540</v>
      </c>
      <c r="AT114" s="217" t="s">
        <v>156</v>
      </c>
      <c r="AU114" s="217" t="s">
        <v>166</v>
      </c>
      <c r="AY114" s="19" t="s">
        <v>154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84</v>
      </c>
      <c r="BK114" s="218">
        <f>ROUND(I114*H114,2)</f>
        <v>0</v>
      </c>
      <c r="BL114" s="19" t="s">
        <v>540</v>
      </c>
      <c r="BM114" s="217" t="s">
        <v>1842</v>
      </c>
    </row>
    <row r="115" s="2" customFormat="1" ht="14.4" customHeight="1">
      <c r="A115" s="40"/>
      <c r="B115" s="41"/>
      <c r="C115" s="206" t="s">
        <v>212</v>
      </c>
      <c r="D115" s="206" t="s">
        <v>156</v>
      </c>
      <c r="E115" s="207" t="s">
        <v>1843</v>
      </c>
      <c r="F115" s="208" t="s">
        <v>1844</v>
      </c>
      <c r="G115" s="209" t="s">
        <v>292</v>
      </c>
      <c r="H115" s="210">
        <v>110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47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540</v>
      </c>
      <c r="AT115" s="217" t="s">
        <v>156</v>
      </c>
      <c r="AU115" s="217" t="s">
        <v>166</v>
      </c>
      <c r="AY115" s="19" t="s">
        <v>154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84</v>
      </c>
      <c r="BK115" s="218">
        <f>ROUND(I115*H115,2)</f>
        <v>0</v>
      </c>
      <c r="BL115" s="19" t="s">
        <v>540</v>
      </c>
      <c r="BM115" s="217" t="s">
        <v>1845</v>
      </c>
    </row>
    <row r="116" s="2" customFormat="1" ht="14.4" customHeight="1">
      <c r="A116" s="40"/>
      <c r="B116" s="41"/>
      <c r="C116" s="206" t="s">
        <v>216</v>
      </c>
      <c r="D116" s="206" t="s">
        <v>156</v>
      </c>
      <c r="E116" s="207" t="s">
        <v>1846</v>
      </c>
      <c r="F116" s="208" t="s">
        <v>1847</v>
      </c>
      <c r="G116" s="209" t="s">
        <v>292</v>
      </c>
      <c r="H116" s="210">
        <v>65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47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540</v>
      </c>
      <c r="AT116" s="217" t="s">
        <v>156</v>
      </c>
      <c r="AU116" s="217" t="s">
        <v>166</v>
      </c>
      <c r="AY116" s="19" t="s">
        <v>154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84</v>
      </c>
      <c r="BK116" s="218">
        <f>ROUND(I116*H116,2)</f>
        <v>0</v>
      </c>
      <c r="BL116" s="19" t="s">
        <v>540</v>
      </c>
      <c r="BM116" s="217" t="s">
        <v>1848</v>
      </c>
    </row>
    <row r="117" s="2" customFormat="1" ht="14.4" customHeight="1">
      <c r="A117" s="40"/>
      <c r="B117" s="41"/>
      <c r="C117" s="206" t="s">
        <v>220</v>
      </c>
      <c r="D117" s="206" t="s">
        <v>156</v>
      </c>
      <c r="E117" s="207" t="s">
        <v>1843</v>
      </c>
      <c r="F117" s="208" t="s">
        <v>1844</v>
      </c>
      <c r="G117" s="209" t="s">
        <v>292</v>
      </c>
      <c r="H117" s="210">
        <v>15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47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540</v>
      </c>
      <c r="AT117" s="217" t="s">
        <v>156</v>
      </c>
      <c r="AU117" s="217" t="s">
        <v>166</v>
      </c>
      <c r="AY117" s="19" t="s">
        <v>154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84</v>
      </c>
      <c r="BK117" s="218">
        <f>ROUND(I117*H117,2)</f>
        <v>0</v>
      </c>
      <c r="BL117" s="19" t="s">
        <v>540</v>
      </c>
      <c r="BM117" s="217" t="s">
        <v>1849</v>
      </c>
    </row>
    <row r="118" s="2" customFormat="1" ht="19.8" customHeight="1">
      <c r="A118" s="40"/>
      <c r="B118" s="41"/>
      <c r="C118" s="206" t="s">
        <v>224</v>
      </c>
      <c r="D118" s="206" t="s">
        <v>156</v>
      </c>
      <c r="E118" s="207" t="s">
        <v>1850</v>
      </c>
      <c r="F118" s="208" t="s">
        <v>1851</v>
      </c>
      <c r="G118" s="209" t="s">
        <v>159</v>
      </c>
      <c r="H118" s="210">
        <v>152</v>
      </c>
      <c r="I118" s="211"/>
      <c r="J118" s="212">
        <f>ROUND(I118*H118,2)</f>
        <v>0</v>
      </c>
      <c r="K118" s="208" t="s">
        <v>160</v>
      </c>
      <c r="L118" s="46"/>
      <c r="M118" s="213" t="s">
        <v>19</v>
      </c>
      <c r="N118" s="214" t="s">
        <v>47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540</v>
      </c>
      <c r="AT118" s="217" t="s">
        <v>156</v>
      </c>
      <c r="AU118" s="217" t="s">
        <v>166</v>
      </c>
      <c r="AY118" s="19" t="s">
        <v>154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84</v>
      </c>
      <c r="BK118" s="218">
        <f>ROUND(I118*H118,2)</f>
        <v>0</v>
      </c>
      <c r="BL118" s="19" t="s">
        <v>540</v>
      </c>
      <c r="BM118" s="217" t="s">
        <v>1852</v>
      </c>
    </row>
    <row r="119" s="2" customFormat="1" ht="19.8" customHeight="1">
      <c r="A119" s="40"/>
      <c r="B119" s="41"/>
      <c r="C119" s="206" t="s">
        <v>8</v>
      </c>
      <c r="D119" s="206" t="s">
        <v>156</v>
      </c>
      <c r="E119" s="207" t="s">
        <v>1853</v>
      </c>
      <c r="F119" s="208" t="s">
        <v>1854</v>
      </c>
      <c r="G119" s="209" t="s">
        <v>159</v>
      </c>
      <c r="H119" s="210">
        <v>10</v>
      </c>
      <c r="I119" s="211"/>
      <c r="J119" s="212">
        <f>ROUND(I119*H119,2)</f>
        <v>0</v>
      </c>
      <c r="K119" s="208" t="s">
        <v>160</v>
      </c>
      <c r="L119" s="46"/>
      <c r="M119" s="213" t="s">
        <v>19</v>
      </c>
      <c r="N119" s="214" t="s">
        <v>47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540</v>
      </c>
      <c r="AT119" s="217" t="s">
        <v>156</v>
      </c>
      <c r="AU119" s="217" t="s">
        <v>166</v>
      </c>
      <c r="AY119" s="19" t="s">
        <v>154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84</v>
      </c>
      <c r="BK119" s="218">
        <f>ROUND(I119*H119,2)</f>
        <v>0</v>
      </c>
      <c r="BL119" s="19" t="s">
        <v>540</v>
      </c>
      <c r="BM119" s="217" t="s">
        <v>1855</v>
      </c>
    </row>
    <row r="120" s="2" customFormat="1" ht="14.4" customHeight="1">
      <c r="A120" s="40"/>
      <c r="B120" s="41"/>
      <c r="C120" s="206" t="s">
        <v>231</v>
      </c>
      <c r="D120" s="206" t="s">
        <v>156</v>
      </c>
      <c r="E120" s="207" t="s">
        <v>1856</v>
      </c>
      <c r="F120" s="208" t="s">
        <v>1857</v>
      </c>
      <c r="G120" s="209" t="s">
        <v>159</v>
      </c>
      <c r="H120" s="210">
        <v>19</v>
      </c>
      <c r="I120" s="211"/>
      <c r="J120" s="212">
        <f>ROUND(I120*H120,2)</f>
        <v>0</v>
      </c>
      <c r="K120" s="208" t="s">
        <v>160</v>
      </c>
      <c r="L120" s="46"/>
      <c r="M120" s="213" t="s">
        <v>19</v>
      </c>
      <c r="N120" s="214" t="s">
        <v>47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540</v>
      </c>
      <c r="AT120" s="217" t="s">
        <v>156</v>
      </c>
      <c r="AU120" s="217" t="s">
        <v>166</v>
      </c>
      <c r="AY120" s="19" t="s">
        <v>154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84</v>
      </c>
      <c r="BK120" s="218">
        <f>ROUND(I120*H120,2)</f>
        <v>0</v>
      </c>
      <c r="BL120" s="19" t="s">
        <v>540</v>
      </c>
      <c r="BM120" s="217" t="s">
        <v>1858</v>
      </c>
    </row>
    <row r="121" s="12" customFormat="1" ht="20.88" customHeight="1">
      <c r="A121" s="12"/>
      <c r="B121" s="190"/>
      <c r="C121" s="191"/>
      <c r="D121" s="192" t="s">
        <v>75</v>
      </c>
      <c r="E121" s="204" t="s">
        <v>1859</v>
      </c>
      <c r="F121" s="204" t="s">
        <v>1860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SUM(P122:P143)</f>
        <v>0</v>
      </c>
      <c r="Q121" s="198"/>
      <c r="R121" s="199">
        <f>SUM(R122:R143)</f>
        <v>0</v>
      </c>
      <c r="S121" s="198"/>
      <c r="T121" s="200">
        <f>SUM(T122:T143)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166</v>
      </c>
      <c r="AT121" s="202" t="s">
        <v>75</v>
      </c>
      <c r="AU121" s="202" t="s">
        <v>86</v>
      </c>
      <c r="AY121" s="201" t="s">
        <v>154</v>
      </c>
      <c r="BK121" s="203">
        <f>SUM(BK122:BK143)</f>
        <v>0</v>
      </c>
    </row>
    <row r="122" s="2" customFormat="1" ht="14.4" customHeight="1">
      <c r="A122" s="40"/>
      <c r="B122" s="41"/>
      <c r="C122" s="206" t="s">
        <v>236</v>
      </c>
      <c r="D122" s="206" t="s">
        <v>156</v>
      </c>
      <c r="E122" s="207" t="s">
        <v>1861</v>
      </c>
      <c r="F122" s="208" t="s">
        <v>1862</v>
      </c>
      <c r="G122" s="209" t="s">
        <v>1821</v>
      </c>
      <c r="H122" s="210">
        <v>1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47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540</v>
      </c>
      <c r="AT122" s="217" t="s">
        <v>156</v>
      </c>
      <c r="AU122" s="217" t="s">
        <v>166</v>
      </c>
      <c r="AY122" s="19" t="s">
        <v>154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84</v>
      </c>
      <c r="BK122" s="218">
        <f>ROUND(I122*H122,2)</f>
        <v>0</v>
      </c>
      <c r="BL122" s="19" t="s">
        <v>540</v>
      </c>
      <c r="BM122" s="217" t="s">
        <v>1863</v>
      </c>
    </row>
    <row r="123" s="2" customFormat="1" ht="14.4" customHeight="1">
      <c r="A123" s="40"/>
      <c r="B123" s="41"/>
      <c r="C123" s="206" t="s">
        <v>240</v>
      </c>
      <c r="D123" s="206" t="s">
        <v>156</v>
      </c>
      <c r="E123" s="207" t="s">
        <v>1864</v>
      </c>
      <c r="F123" s="208" t="s">
        <v>1865</v>
      </c>
      <c r="G123" s="209" t="s">
        <v>159</v>
      </c>
      <c r="H123" s="210">
        <v>30</v>
      </c>
      <c r="I123" s="211"/>
      <c r="J123" s="212">
        <f>ROUND(I123*H123,2)</f>
        <v>0</v>
      </c>
      <c r="K123" s="208" t="s">
        <v>160</v>
      </c>
      <c r="L123" s="46"/>
      <c r="M123" s="213" t="s">
        <v>19</v>
      </c>
      <c r="N123" s="214" t="s">
        <v>47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540</v>
      </c>
      <c r="AT123" s="217" t="s">
        <v>156</v>
      </c>
      <c r="AU123" s="217" t="s">
        <v>166</v>
      </c>
      <c r="AY123" s="19" t="s">
        <v>154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84</v>
      </c>
      <c r="BK123" s="218">
        <f>ROUND(I123*H123,2)</f>
        <v>0</v>
      </c>
      <c r="BL123" s="19" t="s">
        <v>540</v>
      </c>
      <c r="BM123" s="217" t="s">
        <v>1866</v>
      </c>
    </row>
    <row r="124" s="2" customFormat="1" ht="14.4" customHeight="1">
      <c r="A124" s="40"/>
      <c r="B124" s="41"/>
      <c r="C124" s="206" t="s">
        <v>244</v>
      </c>
      <c r="D124" s="206" t="s">
        <v>156</v>
      </c>
      <c r="E124" s="207" t="s">
        <v>1867</v>
      </c>
      <c r="F124" s="208" t="s">
        <v>1868</v>
      </c>
      <c r="G124" s="209" t="s">
        <v>1821</v>
      </c>
      <c r="H124" s="210">
        <v>40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47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540</v>
      </c>
      <c r="AT124" s="217" t="s">
        <v>156</v>
      </c>
      <c r="AU124" s="217" t="s">
        <v>166</v>
      </c>
      <c r="AY124" s="19" t="s">
        <v>154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84</v>
      </c>
      <c r="BK124" s="218">
        <f>ROUND(I124*H124,2)</f>
        <v>0</v>
      </c>
      <c r="BL124" s="19" t="s">
        <v>540</v>
      </c>
      <c r="BM124" s="217" t="s">
        <v>1869</v>
      </c>
    </row>
    <row r="125" s="2" customFormat="1" ht="14.4" customHeight="1">
      <c r="A125" s="40"/>
      <c r="B125" s="41"/>
      <c r="C125" s="206" t="s">
        <v>249</v>
      </c>
      <c r="D125" s="206" t="s">
        <v>156</v>
      </c>
      <c r="E125" s="207" t="s">
        <v>1870</v>
      </c>
      <c r="F125" s="208" t="s">
        <v>1871</v>
      </c>
      <c r="G125" s="209" t="s">
        <v>1821</v>
      </c>
      <c r="H125" s="210">
        <v>110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47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540</v>
      </c>
      <c r="AT125" s="217" t="s">
        <v>156</v>
      </c>
      <c r="AU125" s="217" t="s">
        <v>166</v>
      </c>
      <c r="AY125" s="19" t="s">
        <v>154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84</v>
      </c>
      <c r="BK125" s="218">
        <f>ROUND(I125*H125,2)</f>
        <v>0</v>
      </c>
      <c r="BL125" s="19" t="s">
        <v>540</v>
      </c>
      <c r="BM125" s="217" t="s">
        <v>1872</v>
      </c>
    </row>
    <row r="126" s="2" customFormat="1" ht="14.4" customHeight="1">
      <c r="A126" s="40"/>
      <c r="B126" s="41"/>
      <c r="C126" s="206" t="s">
        <v>7</v>
      </c>
      <c r="D126" s="206" t="s">
        <v>156</v>
      </c>
      <c r="E126" s="207" t="s">
        <v>1870</v>
      </c>
      <c r="F126" s="208" t="s">
        <v>1871</v>
      </c>
      <c r="G126" s="209" t="s">
        <v>1821</v>
      </c>
      <c r="H126" s="210">
        <v>15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47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540</v>
      </c>
      <c r="AT126" s="217" t="s">
        <v>156</v>
      </c>
      <c r="AU126" s="217" t="s">
        <v>166</v>
      </c>
      <c r="AY126" s="19" t="s">
        <v>154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84</v>
      </c>
      <c r="BK126" s="218">
        <f>ROUND(I126*H126,2)</f>
        <v>0</v>
      </c>
      <c r="BL126" s="19" t="s">
        <v>540</v>
      </c>
      <c r="BM126" s="217" t="s">
        <v>1873</v>
      </c>
    </row>
    <row r="127" s="2" customFormat="1" ht="14.4" customHeight="1">
      <c r="A127" s="40"/>
      <c r="B127" s="41"/>
      <c r="C127" s="206" t="s">
        <v>258</v>
      </c>
      <c r="D127" s="206" t="s">
        <v>156</v>
      </c>
      <c r="E127" s="207" t="s">
        <v>1870</v>
      </c>
      <c r="F127" s="208" t="s">
        <v>1871</v>
      </c>
      <c r="G127" s="209" t="s">
        <v>1821</v>
      </c>
      <c r="H127" s="210">
        <v>2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47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540</v>
      </c>
      <c r="AT127" s="217" t="s">
        <v>156</v>
      </c>
      <c r="AU127" s="217" t="s">
        <v>166</v>
      </c>
      <c r="AY127" s="19" t="s">
        <v>154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84</v>
      </c>
      <c r="BK127" s="218">
        <f>ROUND(I127*H127,2)</f>
        <v>0</v>
      </c>
      <c r="BL127" s="19" t="s">
        <v>540</v>
      </c>
      <c r="BM127" s="217" t="s">
        <v>1874</v>
      </c>
    </row>
    <row r="128" s="2" customFormat="1" ht="14.4" customHeight="1">
      <c r="A128" s="40"/>
      <c r="B128" s="41"/>
      <c r="C128" s="206" t="s">
        <v>263</v>
      </c>
      <c r="D128" s="206" t="s">
        <v>156</v>
      </c>
      <c r="E128" s="207" t="s">
        <v>1870</v>
      </c>
      <c r="F128" s="208" t="s">
        <v>1871</v>
      </c>
      <c r="G128" s="209" t="s">
        <v>1821</v>
      </c>
      <c r="H128" s="210">
        <v>1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47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540</v>
      </c>
      <c r="AT128" s="217" t="s">
        <v>156</v>
      </c>
      <c r="AU128" s="217" t="s">
        <v>166</v>
      </c>
      <c r="AY128" s="19" t="s">
        <v>154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84</v>
      </c>
      <c r="BK128" s="218">
        <f>ROUND(I128*H128,2)</f>
        <v>0</v>
      </c>
      <c r="BL128" s="19" t="s">
        <v>540</v>
      </c>
      <c r="BM128" s="217" t="s">
        <v>1875</v>
      </c>
    </row>
    <row r="129" s="2" customFormat="1" ht="14.4" customHeight="1">
      <c r="A129" s="40"/>
      <c r="B129" s="41"/>
      <c r="C129" s="206" t="s">
        <v>269</v>
      </c>
      <c r="D129" s="206" t="s">
        <v>156</v>
      </c>
      <c r="E129" s="207" t="s">
        <v>1870</v>
      </c>
      <c r="F129" s="208" t="s">
        <v>1871</v>
      </c>
      <c r="G129" s="209" t="s">
        <v>1821</v>
      </c>
      <c r="H129" s="210">
        <v>1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47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540</v>
      </c>
      <c r="AT129" s="217" t="s">
        <v>156</v>
      </c>
      <c r="AU129" s="217" t="s">
        <v>166</v>
      </c>
      <c r="AY129" s="19" t="s">
        <v>154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84</v>
      </c>
      <c r="BK129" s="218">
        <f>ROUND(I129*H129,2)</f>
        <v>0</v>
      </c>
      <c r="BL129" s="19" t="s">
        <v>540</v>
      </c>
      <c r="BM129" s="217" t="s">
        <v>1876</v>
      </c>
    </row>
    <row r="130" s="2" customFormat="1" ht="14.4" customHeight="1">
      <c r="A130" s="40"/>
      <c r="B130" s="41"/>
      <c r="C130" s="206" t="s">
        <v>274</v>
      </c>
      <c r="D130" s="206" t="s">
        <v>156</v>
      </c>
      <c r="E130" s="207" t="s">
        <v>1877</v>
      </c>
      <c r="F130" s="208" t="s">
        <v>1878</v>
      </c>
      <c r="G130" s="209" t="s">
        <v>1821</v>
      </c>
      <c r="H130" s="210">
        <v>11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47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540</v>
      </c>
      <c r="AT130" s="217" t="s">
        <v>156</v>
      </c>
      <c r="AU130" s="217" t="s">
        <v>166</v>
      </c>
      <c r="AY130" s="19" t="s">
        <v>154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84</v>
      </c>
      <c r="BK130" s="218">
        <f>ROUND(I130*H130,2)</f>
        <v>0</v>
      </c>
      <c r="BL130" s="19" t="s">
        <v>540</v>
      </c>
      <c r="BM130" s="217" t="s">
        <v>1879</v>
      </c>
    </row>
    <row r="131" s="2" customFormat="1" ht="14.4" customHeight="1">
      <c r="A131" s="40"/>
      <c r="B131" s="41"/>
      <c r="C131" s="206" t="s">
        <v>283</v>
      </c>
      <c r="D131" s="206" t="s">
        <v>156</v>
      </c>
      <c r="E131" s="207" t="s">
        <v>1877</v>
      </c>
      <c r="F131" s="208" t="s">
        <v>1878</v>
      </c>
      <c r="G131" s="209" t="s">
        <v>1821</v>
      </c>
      <c r="H131" s="210">
        <v>8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47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540</v>
      </c>
      <c r="AT131" s="217" t="s">
        <v>156</v>
      </c>
      <c r="AU131" s="217" t="s">
        <v>166</v>
      </c>
      <c r="AY131" s="19" t="s">
        <v>154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84</v>
      </c>
      <c r="BK131" s="218">
        <f>ROUND(I131*H131,2)</f>
        <v>0</v>
      </c>
      <c r="BL131" s="19" t="s">
        <v>540</v>
      </c>
      <c r="BM131" s="217" t="s">
        <v>1880</v>
      </c>
    </row>
    <row r="132" s="2" customFormat="1" ht="14.4" customHeight="1">
      <c r="A132" s="40"/>
      <c r="B132" s="41"/>
      <c r="C132" s="206" t="s">
        <v>289</v>
      </c>
      <c r="D132" s="206" t="s">
        <v>156</v>
      </c>
      <c r="E132" s="207" t="s">
        <v>1877</v>
      </c>
      <c r="F132" s="208" t="s">
        <v>1878</v>
      </c>
      <c r="G132" s="209" t="s">
        <v>1821</v>
      </c>
      <c r="H132" s="210">
        <v>3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47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540</v>
      </c>
      <c r="AT132" s="217" t="s">
        <v>156</v>
      </c>
      <c r="AU132" s="217" t="s">
        <v>166</v>
      </c>
      <c r="AY132" s="19" t="s">
        <v>154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84</v>
      </c>
      <c r="BK132" s="218">
        <f>ROUND(I132*H132,2)</f>
        <v>0</v>
      </c>
      <c r="BL132" s="19" t="s">
        <v>540</v>
      </c>
      <c r="BM132" s="217" t="s">
        <v>1881</v>
      </c>
    </row>
    <row r="133" s="2" customFormat="1" ht="14.4" customHeight="1">
      <c r="A133" s="40"/>
      <c r="B133" s="41"/>
      <c r="C133" s="206" t="s">
        <v>296</v>
      </c>
      <c r="D133" s="206" t="s">
        <v>156</v>
      </c>
      <c r="E133" s="207" t="s">
        <v>1882</v>
      </c>
      <c r="F133" s="208" t="s">
        <v>1883</v>
      </c>
      <c r="G133" s="209" t="s">
        <v>292</v>
      </c>
      <c r="H133" s="210">
        <v>40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47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540</v>
      </c>
      <c r="AT133" s="217" t="s">
        <v>156</v>
      </c>
      <c r="AU133" s="217" t="s">
        <v>166</v>
      </c>
      <c r="AY133" s="19" t="s">
        <v>154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84</v>
      </c>
      <c r="BK133" s="218">
        <f>ROUND(I133*H133,2)</f>
        <v>0</v>
      </c>
      <c r="BL133" s="19" t="s">
        <v>540</v>
      </c>
      <c r="BM133" s="217" t="s">
        <v>1884</v>
      </c>
    </row>
    <row r="134" s="2" customFormat="1" ht="14.4" customHeight="1">
      <c r="A134" s="40"/>
      <c r="B134" s="41"/>
      <c r="C134" s="206" t="s">
        <v>301</v>
      </c>
      <c r="D134" s="206" t="s">
        <v>156</v>
      </c>
      <c r="E134" s="207" t="s">
        <v>1885</v>
      </c>
      <c r="F134" s="208" t="s">
        <v>1886</v>
      </c>
      <c r="G134" s="209" t="s">
        <v>292</v>
      </c>
      <c r="H134" s="210">
        <v>10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47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540</v>
      </c>
      <c r="AT134" s="217" t="s">
        <v>156</v>
      </c>
      <c r="AU134" s="217" t="s">
        <v>166</v>
      </c>
      <c r="AY134" s="19" t="s">
        <v>154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84</v>
      </c>
      <c r="BK134" s="218">
        <f>ROUND(I134*H134,2)</f>
        <v>0</v>
      </c>
      <c r="BL134" s="19" t="s">
        <v>540</v>
      </c>
      <c r="BM134" s="217" t="s">
        <v>1887</v>
      </c>
    </row>
    <row r="135" s="2" customFormat="1" ht="14.4" customHeight="1">
      <c r="A135" s="40"/>
      <c r="B135" s="41"/>
      <c r="C135" s="206" t="s">
        <v>309</v>
      </c>
      <c r="D135" s="206" t="s">
        <v>156</v>
      </c>
      <c r="E135" s="207" t="s">
        <v>1885</v>
      </c>
      <c r="F135" s="208" t="s">
        <v>1886</v>
      </c>
      <c r="G135" s="209" t="s">
        <v>292</v>
      </c>
      <c r="H135" s="210">
        <v>38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47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540</v>
      </c>
      <c r="AT135" s="217" t="s">
        <v>156</v>
      </c>
      <c r="AU135" s="217" t="s">
        <v>166</v>
      </c>
      <c r="AY135" s="19" t="s">
        <v>154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84</v>
      </c>
      <c r="BK135" s="218">
        <f>ROUND(I135*H135,2)</f>
        <v>0</v>
      </c>
      <c r="BL135" s="19" t="s">
        <v>540</v>
      </c>
      <c r="BM135" s="217" t="s">
        <v>1888</v>
      </c>
    </row>
    <row r="136" s="2" customFormat="1" ht="14.4" customHeight="1">
      <c r="A136" s="40"/>
      <c r="B136" s="41"/>
      <c r="C136" s="206" t="s">
        <v>321</v>
      </c>
      <c r="D136" s="206" t="s">
        <v>156</v>
      </c>
      <c r="E136" s="207" t="s">
        <v>1885</v>
      </c>
      <c r="F136" s="208" t="s">
        <v>1886</v>
      </c>
      <c r="G136" s="209" t="s">
        <v>292</v>
      </c>
      <c r="H136" s="210">
        <v>15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47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540</v>
      </c>
      <c r="AT136" s="217" t="s">
        <v>156</v>
      </c>
      <c r="AU136" s="217" t="s">
        <v>166</v>
      </c>
      <c r="AY136" s="19" t="s">
        <v>154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84</v>
      </c>
      <c r="BK136" s="218">
        <f>ROUND(I136*H136,2)</f>
        <v>0</v>
      </c>
      <c r="BL136" s="19" t="s">
        <v>540</v>
      </c>
      <c r="BM136" s="217" t="s">
        <v>1889</v>
      </c>
    </row>
    <row r="137" s="2" customFormat="1" ht="14.4" customHeight="1">
      <c r="A137" s="40"/>
      <c r="B137" s="41"/>
      <c r="C137" s="206" t="s">
        <v>330</v>
      </c>
      <c r="D137" s="206" t="s">
        <v>156</v>
      </c>
      <c r="E137" s="207" t="s">
        <v>1890</v>
      </c>
      <c r="F137" s="208" t="s">
        <v>1891</v>
      </c>
      <c r="G137" s="209" t="s">
        <v>665</v>
      </c>
      <c r="H137" s="210">
        <v>18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47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540</v>
      </c>
      <c r="AT137" s="217" t="s">
        <v>156</v>
      </c>
      <c r="AU137" s="217" t="s">
        <v>166</v>
      </c>
      <c r="AY137" s="19" t="s">
        <v>154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84</v>
      </c>
      <c r="BK137" s="218">
        <f>ROUND(I137*H137,2)</f>
        <v>0</v>
      </c>
      <c r="BL137" s="19" t="s">
        <v>540</v>
      </c>
      <c r="BM137" s="217" t="s">
        <v>1892</v>
      </c>
    </row>
    <row r="138" s="2" customFormat="1" ht="14.4" customHeight="1">
      <c r="A138" s="40"/>
      <c r="B138" s="41"/>
      <c r="C138" s="206" t="s">
        <v>334</v>
      </c>
      <c r="D138" s="206" t="s">
        <v>156</v>
      </c>
      <c r="E138" s="207" t="s">
        <v>1890</v>
      </c>
      <c r="F138" s="208" t="s">
        <v>1891</v>
      </c>
      <c r="G138" s="209" t="s">
        <v>665</v>
      </c>
      <c r="H138" s="210">
        <v>1.6499999999999999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47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540</v>
      </c>
      <c r="AT138" s="217" t="s">
        <v>156</v>
      </c>
      <c r="AU138" s="217" t="s">
        <v>166</v>
      </c>
      <c r="AY138" s="19" t="s">
        <v>154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84</v>
      </c>
      <c r="BK138" s="218">
        <f>ROUND(I138*H138,2)</f>
        <v>0</v>
      </c>
      <c r="BL138" s="19" t="s">
        <v>540</v>
      </c>
      <c r="BM138" s="217" t="s">
        <v>1893</v>
      </c>
    </row>
    <row r="139" s="2" customFormat="1" ht="14.4" customHeight="1">
      <c r="A139" s="40"/>
      <c r="B139" s="41"/>
      <c r="C139" s="206" t="s">
        <v>340</v>
      </c>
      <c r="D139" s="206" t="s">
        <v>156</v>
      </c>
      <c r="E139" s="207" t="s">
        <v>1890</v>
      </c>
      <c r="F139" s="208" t="s">
        <v>1891</v>
      </c>
      <c r="G139" s="209" t="s">
        <v>665</v>
      </c>
      <c r="H139" s="210">
        <v>9.6600000000000001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47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540</v>
      </c>
      <c r="AT139" s="217" t="s">
        <v>156</v>
      </c>
      <c r="AU139" s="217" t="s">
        <v>166</v>
      </c>
      <c r="AY139" s="19" t="s">
        <v>154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84</v>
      </c>
      <c r="BK139" s="218">
        <f>ROUND(I139*H139,2)</f>
        <v>0</v>
      </c>
      <c r="BL139" s="19" t="s">
        <v>540</v>
      </c>
      <c r="BM139" s="217" t="s">
        <v>1894</v>
      </c>
    </row>
    <row r="140" s="2" customFormat="1" ht="14.4" customHeight="1">
      <c r="A140" s="40"/>
      <c r="B140" s="41"/>
      <c r="C140" s="206" t="s">
        <v>357</v>
      </c>
      <c r="D140" s="206" t="s">
        <v>156</v>
      </c>
      <c r="E140" s="207" t="s">
        <v>1890</v>
      </c>
      <c r="F140" s="208" t="s">
        <v>1891</v>
      </c>
      <c r="G140" s="209" t="s">
        <v>665</v>
      </c>
      <c r="H140" s="210">
        <v>2.7999999999999998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47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540</v>
      </c>
      <c r="AT140" s="217" t="s">
        <v>156</v>
      </c>
      <c r="AU140" s="217" t="s">
        <v>166</v>
      </c>
      <c r="AY140" s="19" t="s">
        <v>154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84</v>
      </c>
      <c r="BK140" s="218">
        <f>ROUND(I140*H140,2)</f>
        <v>0</v>
      </c>
      <c r="BL140" s="19" t="s">
        <v>540</v>
      </c>
      <c r="BM140" s="217" t="s">
        <v>1895</v>
      </c>
    </row>
    <row r="141" s="2" customFormat="1" ht="14.4" customHeight="1">
      <c r="A141" s="40"/>
      <c r="B141" s="41"/>
      <c r="C141" s="206" t="s">
        <v>372</v>
      </c>
      <c r="D141" s="206" t="s">
        <v>156</v>
      </c>
      <c r="E141" s="207" t="s">
        <v>1896</v>
      </c>
      <c r="F141" s="208" t="s">
        <v>1897</v>
      </c>
      <c r="G141" s="209" t="s">
        <v>292</v>
      </c>
      <c r="H141" s="210">
        <v>85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47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540</v>
      </c>
      <c r="AT141" s="217" t="s">
        <v>156</v>
      </c>
      <c r="AU141" s="217" t="s">
        <v>166</v>
      </c>
      <c r="AY141" s="19" t="s">
        <v>154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84</v>
      </c>
      <c r="BK141" s="218">
        <f>ROUND(I141*H141,2)</f>
        <v>0</v>
      </c>
      <c r="BL141" s="19" t="s">
        <v>540</v>
      </c>
      <c r="BM141" s="217" t="s">
        <v>1898</v>
      </c>
    </row>
    <row r="142" s="2" customFormat="1" ht="14.4" customHeight="1">
      <c r="A142" s="40"/>
      <c r="B142" s="41"/>
      <c r="C142" s="206" t="s">
        <v>376</v>
      </c>
      <c r="D142" s="206" t="s">
        <v>156</v>
      </c>
      <c r="E142" s="207" t="s">
        <v>1896</v>
      </c>
      <c r="F142" s="208" t="s">
        <v>1897</v>
      </c>
      <c r="G142" s="209" t="s">
        <v>292</v>
      </c>
      <c r="H142" s="210">
        <v>40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47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540</v>
      </c>
      <c r="AT142" s="217" t="s">
        <v>156</v>
      </c>
      <c r="AU142" s="217" t="s">
        <v>166</v>
      </c>
      <c r="AY142" s="19" t="s">
        <v>154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84</v>
      </c>
      <c r="BK142" s="218">
        <f>ROUND(I142*H142,2)</f>
        <v>0</v>
      </c>
      <c r="BL142" s="19" t="s">
        <v>540</v>
      </c>
      <c r="BM142" s="217" t="s">
        <v>1899</v>
      </c>
    </row>
    <row r="143" s="2" customFormat="1" ht="14.4" customHeight="1">
      <c r="A143" s="40"/>
      <c r="B143" s="41"/>
      <c r="C143" s="206" t="s">
        <v>382</v>
      </c>
      <c r="D143" s="206" t="s">
        <v>156</v>
      </c>
      <c r="E143" s="207" t="s">
        <v>1900</v>
      </c>
      <c r="F143" s="208" t="s">
        <v>1901</v>
      </c>
      <c r="G143" s="209" t="s">
        <v>169</v>
      </c>
      <c r="H143" s="210">
        <v>0.29999999999999999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47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540</v>
      </c>
      <c r="AT143" s="217" t="s">
        <v>156</v>
      </c>
      <c r="AU143" s="217" t="s">
        <v>166</v>
      </c>
      <c r="AY143" s="19" t="s">
        <v>154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84</v>
      </c>
      <c r="BK143" s="218">
        <f>ROUND(I143*H143,2)</f>
        <v>0</v>
      </c>
      <c r="BL143" s="19" t="s">
        <v>540</v>
      </c>
      <c r="BM143" s="217" t="s">
        <v>1902</v>
      </c>
    </row>
    <row r="144" s="12" customFormat="1" ht="20.88" customHeight="1">
      <c r="A144" s="12"/>
      <c r="B144" s="190"/>
      <c r="C144" s="191"/>
      <c r="D144" s="192" t="s">
        <v>75</v>
      </c>
      <c r="E144" s="204" t="s">
        <v>1903</v>
      </c>
      <c r="F144" s="204" t="s">
        <v>1904</v>
      </c>
      <c r="G144" s="191"/>
      <c r="H144" s="191"/>
      <c r="I144" s="194"/>
      <c r="J144" s="205">
        <f>BK144</f>
        <v>0</v>
      </c>
      <c r="K144" s="191"/>
      <c r="L144" s="196"/>
      <c r="M144" s="197"/>
      <c r="N144" s="198"/>
      <c r="O144" s="198"/>
      <c r="P144" s="199">
        <f>SUM(P145:P152)</f>
        <v>0</v>
      </c>
      <c r="Q144" s="198"/>
      <c r="R144" s="199">
        <f>SUM(R145:R152)</f>
        <v>0</v>
      </c>
      <c r="S144" s="198"/>
      <c r="T144" s="200">
        <f>SUM(T145:T152)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166</v>
      </c>
      <c r="AT144" s="202" t="s">
        <v>75</v>
      </c>
      <c r="AU144" s="202" t="s">
        <v>86</v>
      </c>
      <c r="AY144" s="201" t="s">
        <v>154</v>
      </c>
      <c r="BK144" s="203">
        <f>SUM(BK145:BK152)</f>
        <v>0</v>
      </c>
    </row>
    <row r="145" s="2" customFormat="1" ht="14.4" customHeight="1">
      <c r="A145" s="40"/>
      <c r="B145" s="41"/>
      <c r="C145" s="206" t="s">
        <v>388</v>
      </c>
      <c r="D145" s="206" t="s">
        <v>156</v>
      </c>
      <c r="E145" s="207" t="s">
        <v>1905</v>
      </c>
      <c r="F145" s="208" t="s">
        <v>1906</v>
      </c>
      <c r="G145" s="209" t="s">
        <v>1821</v>
      </c>
      <c r="H145" s="210">
        <v>5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47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540</v>
      </c>
      <c r="AT145" s="217" t="s">
        <v>156</v>
      </c>
      <c r="AU145" s="217" t="s">
        <v>166</v>
      </c>
      <c r="AY145" s="19" t="s">
        <v>154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84</v>
      </c>
      <c r="BK145" s="218">
        <f>ROUND(I145*H145,2)</f>
        <v>0</v>
      </c>
      <c r="BL145" s="19" t="s">
        <v>540</v>
      </c>
      <c r="BM145" s="217" t="s">
        <v>1907</v>
      </c>
    </row>
    <row r="146" s="2" customFormat="1" ht="14.4" customHeight="1">
      <c r="A146" s="40"/>
      <c r="B146" s="41"/>
      <c r="C146" s="206" t="s">
        <v>393</v>
      </c>
      <c r="D146" s="206" t="s">
        <v>156</v>
      </c>
      <c r="E146" s="207" t="s">
        <v>1908</v>
      </c>
      <c r="F146" s="208" t="s">
        <v>1909</v>
      </c>
      <c r="G146" s="209" t="s">
        <v>1821</v>
      </c>
      <c r="H146" s="210">
        <v>3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47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540</v>
      </c>
      <c r="AT146" s="217" t="s">
        <v>156</v>
      </c>
      <c r="AU146" s="217" t="s">
        <v>166</v>
      </c>
      <c r="AY146" s="19" t="s">
        <v>154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84</v>
      </c>
      <c r="BK146" s="218">
        <f>ROUND(I146*H146,2)</f>
        <v>0</v>
      </c>
      <c r="BL146" s="19" t="s">
        <v>540</v>
      </c>
      <c r="BM146" s="217" t="s">
        <v>1910</v>
      </c>
    </row>
    <row r="147" s="2" customFormat="1" ht="14.4" customHeight="1">
      <c r="A147" s="40"/>
      <c r="B147" s="41"/>
      <c r="C147" s="206" t="s">
        <v>397</v>
      </c>
      <c r="D147" s="206" t="s">
        <v>156</v>
      </c>
      <c r="E147" s="207" t="s">
        <v>1911</v>
      </c>
      <c r="F147" s="208" t="s">
        <v>1912</v>
      </c>
      <c r="G147" s="209" t="s">
        <v>1821</v>
      </c>
      <c r="H147" s="210">
        <v>14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47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540</v>
      </c>
      <c r="AT147" s="217" t="s">
        <v>156</v>
      </c>
      <c r="AU147" s="217" t="s">
        <v>166</v>
      </c>
      <c r="AY147" s="19" t="s">
        <v>154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84</v>
      </c>
      <c r="BK147" s="218">
        <f>ROUND(I147*H147,2)</f>
        <v>0</v>
      </c>
      <c r="BL147" s="19" t="s">
        <v>540</v>
      </c>
      <c r="BM147" s="217" t="s">
        <v>1913</v>
      </c>
    </row>
    <row r="148" s="2" customFormat="1" ht="14.4" customHeight="1">
      <c r="A148" s="40"/>
      <c r="B148" s="41"/>
      <c r="C148" s="206" t="s">
        <v>404</v>
      </c>
      <c r="D148" s="206" t="s">
        <v>156</v>
      </c>
      <c r="E148" s="207" t="s">
        <v>1914</v>
      </c>
      <c r="F148" s="208" t="s">
        <v>1915</v>
      </c>
      <c r="G148" s="209" t="s">
        <v>1821</v>
      </c>
      <c r="H148" s="210">
        <v>1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47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540</v>
      </c>
      <c r="AT148" s="217" t="s">
        <v>156</v>
      </c>
      <c r="AU148" s="217" t="s">
        <v>166</v>
      </c>
      <c r="AY148" s="19" t="s">
        <v>154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84</v>
      </c>
      <c r="BK148" s="218">
        <f>ROUND(I148*H148,2)</f>
        <v>0</v>
      </c>
      <c r="BL148" s="19" t="s">
        <v>540</v>
      </c>
      <c r="BM148" s="217" t="s">
        <v>1916</v>
      </c>
    </row>
    <row r="149" s="2" customFormat="1" ht="14.4" customHeight="1">
      <c r="A149" s="40"/>
      <c r="B149" s="41"/>
      <c r="C149" s="206" t="s">
        <v>411</v>
      </c>
      <c r="D149" s="206" t="s">
        <v>156</v>
      </c>
      <c r="E149" s="207" t="s">
        <v>1917</v>
      </c>
      <c r="F149" s="208" t="s">
        <v>1918</v>
      </c>
      <c r="G149" s="209" t="s">
        <v>1821</v>
      </c>
      <c r="H149" s="210">
        <v>34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47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540</v>
      </c>
      <c r="AT149" s="217" t="s">
        <v>156</v>
      </c>
      <c r="AU149" s="217" t="s">
        <v>166</v>
      </c>
      <c r="AY149" s="19" t="s">
        <v>154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84</v>
      </c>
      <c r="BK149" s="218">
        <f>ROUND(I149*H149,2)</f>
        <v>0</v>
      </c>
      <c r="BL149" s="19" t="s">
        <v>540</v>
      </c>
      <c r="BM149" s="217" t="s">
        <v>1919</v>
      </c>
    </row>
    <row r="150" s="2" customFormat="1" ht="14.4" customHeight="1">
      <c r="A150" s="40"/>
      <c r="B150" s="41"/>
      <c r="C150" s="206" t="s">
        <v>415</v>
      </c>
      <c r="D150" s="206" t="s">
        <v>156</v>
      </c>
      <c r="E150" s="207" t="s">
        <v>1920</v>
      </c>
      <c r="F150" s="208" t="s">
        <v>1921</v>
      </c>
      <c r="G150" s="209" t="s">
        <v>1821</v>
      </c>
      <c r="H150" s="210">
        <v>2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47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540</v>
      </c>
      <c r="AT150" s="217" t="s">
        <v>156</v>
      </c>
      <c r="AU150" s="217" t="s">
        <v>166</v>
      </c>
      <c r="AY150" s="19" t="s">
        <v>154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84</v>
      </c>
      <c r="BK150" s="218">
        <f>ROUND(I150*H150,2)</f>
        <v>0</v>
      </c>
      <c r="BL150" s="19" t="s">
        <v>540</v>
      </c>
      <c r="BM150" s="217" t="s">
        <v>1922</v>
      </c>
    </row>
    <row r="151" s="2" customFormat="1" ht="14.4" customHeight="1">
      <c r="A151" s="40"/>
      <c r="B151" s="41"/>
      <c r="C151" s="206" t="s">
        <v>419</v>
      </c>
      <c r="D151" s="206" t="s">
        <v>156</v>
      </c>
      <c r="E151" s="207" t="s">
        <v>1923</v>
      </c>
      <c r="F151" s="208" t="s">
        <v>1924</v>
      </c>
      <c r="G151" s="209" t="s">
        <v>1821</v>
      </c>
      <c r="H151" s="210">
        <v>1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47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540</v>
      </c>
      <c r="AT151" s="217" t="s">
        <v>156</v>
      </c>
      <c r="AU151" s="217" t="s">
        <v>166</v>
      </c>
      <c r="AY151" s="19" t="s">
        <v>154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84</v>
      </c>
      <c r="BK151" s="218">
        <f>ROUND(I151*H151,2)</f>
        <v>0</v>
      </c>
      <c r="BL151" s="19" t="s">
        <v>540</v>
      </c>
      <c r="BM151" s="217" t="s">
        <v>1925</v>
      </c>
    </row>
    <row r="152" s="2" customFormat="1" ht="14.4" customHeight="1">
      <c r="A152" s="40"/>
      <c r="B152" s="41"/>
      <c r="C152" s="206" t="s">
        <v>423</v>
      </c>
      <c r="D152" s="206" t="s">
        <v>156</v>
      </c>
      <c r="E152" s="207" t="s">
        <v>1926</v>
      </c>
      <c r="F152" s="208" t="s">
        <v>1927</v>
      </c>
      <c r="G152" s="209" t="s">
        <v>1821</v>
      </c>
      <c r="H152" s="210">
        <v>1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47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540</v>
      </c>
      <c r="AT152" s="217" t="s">
        <v>156</v>
      </c>
      <c r="AU152" s="217" t="s">
        <v>166</v>
      </c>
      <c r="AY152" s="19" t="s">
        <v>154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84</v>
      </c>
      <c r="BK152" s="218">
        <f>ROUND(I152*H152,2)</f>
        <v>0</v>
      </c>
      <c r="BL152" s="19" t="s">
        <v>540</v>
      </c>
      <c r="BM152" s="217" t="s">
        <v>1928</v>
      </c>
    </row>
    <row r="153" s="12" customFormat="1" ht="20.88" customHeight="1">
      <c r="A153" s="12"/>
      <c r="B153" s="190"/>
      <c r="C153" s="191"/>
      <c r="D153" s="192" t="s">
        <v>75</v>
      </c>
      <c r="E153" s="204" t="s">
        <v>1929</v>
      </c>
      <c r="F153" s="204" t="s">
        <v>1930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P154</f>
        <v>0</v>
      </c>
      <c r="Q153" s="198"/>
      <c r="R153" s="199">
        <f>R154</f>
        <v>0</v>
      </c>
      <c r="S153" s="198"/>
      <c r="T153" s="200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166</v>
      </c>
      <c r="AT153" s="202" t="s">
        <v>75</v>
      </c>
      <c r="AU153" s="202" t="s">
        <v>86</v>
      </c>
      <c r="AY153" s="201" t="s">
        <v>154</v>
      </c>
      <c r="BK153" s="203">
        <f>BK154</f>
        <v>0</v>
      </c>
    </row>
    <row r="154" s="2" customFormat="1" ht="14.4" customHeight="1">
      <c r="A154" s="40"/>
      <c r="B154" s="41"/>
      <c r="C154" s="206" t="s">
        <v>427</v>
      </c>
      <c r="D154" s="206" t="s">
        <v>156</v>
      </c>
      <c r="E154" s="207" t="s">
        <v>1931</v>
      </c>
      <c r="F154" s="208" t="s">
        <v>1932</v>
      </c>
      <c r="G154" s="209" t="s">
        <v>1821</v>
      </c>
      <c r="H154" s="210">
        <v>1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47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540</v>
      </c>
      <c r="AT154" s="217" t="s">
        <v>156</v>
      </c>
      <c r="AU154" s="217" t="s">
        <v>166</v>
      </c>
      <c r="AY154" s="19" t="s">
        <v>154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84</v>
      </c>
      <c r="BK154" s="218">
        <f>ROUND(I154*H154,2)</f>
        <v>0</v>
      </c>
      <c r="BL154" s="19" t="s">
        <v>540</v>
      </c>
      <c r="BM154" s="217" t="s">
        <v>1933</v>
      </c>
    </row>
    <row r="155" s="12" customFormat="1" ht="20.88" customHeight="1">
      <c r="A155" s="12"/>
      <c r="B155" s="190"/>
      <c r="C155" s="191"/>
      <c r="D155" s="192" t="s">
        <v>75</v>
      </c>
      <c r="E155" s="204" t="s">
        <v>1934</v>
      </c>
      <c r="F155" s="204" t="s">
        <v>1935</v>
      </c>
      <c r="G155" s="191"/>
      <c r="H155" s="191"/>
      <c r="I155" s="194"/>
      <c r="J155" s="205">
        <f>BK155</f>
        <v>0</v>
      </c>
      <c r="K155" s="191"/>
      <c r="L155" s="196"/>
      <c r="M155" s="197"/>
      <c r="N155" s="198"/>
      <c r="O155" s="198"/>
      <c r="P155" s="199">
        <f>SUM(P156:P170)</f>
        <v>0</v>
      </c>
      <c r="Q155" s="198"/>
      <c r="R155" s="199">
        <f>SUM(R156:R170)</f>
        <v>0</v>
      </c>
      <c r="S155" s="198"/>
      <c r="T155" s="200">
        <f>SUM(T156:T170)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166</v>
      </c>
      <c r="AT155" s="202" t="s">
        <v>75</v>
      </c>
      <c r="AU155" s="202" t="s">
        <v>86</v>
      </c>
      <c r="AY155" s="201" t="s">
        <v>154</v>
      </c>
      <c r="BK155" s="203">
        <f>SUM(BK156:BK170)</f>
        <v>0</v>
      </c>
    </row>
    <row r="156" s="2" customFormat="1" ht="14.4" customHeight="1">
      <c r="A156" s="40"/>
      <c r="B156" s="41"/>
      <c r="C156" s="206" t="s">
        <v>433</v>
      </c>
      <c r="D156" s="206" t="s">
        <v>156</v>
      </c>
      <c r="E156" s="207" t="s">
        <v>1936</v>
      </c>
      <c r="F156" s="208" t="s">
        <v>1937</v>
      </c>
      <c r="G156" s="209" t="s">
        <v>292</v>
      </c>
      <c r="H156" s="210">
        <v>1000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47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540</v>
      </c>
      <c r="AT156" s="217" t="s">
        <v>156</v>
      </c>
      <c r="AU156" s="217" t="s">
        <v>166</v>
      </c>
      <c r="AY156" s="19" t="s">
        <v>154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84</v>
      </c>
      <c r="BK156" s="218">
        <f>ROUND(I156*H156,2)</f>
        <v>0</v>
      </c>
      <c r="BL156" s="19" t="s">
        <v>540</v>
      </c>
      <c r="BM156" s="217" t="s">
        <v>1938</v>
      </c>
    </row>
    <row r="157" s="2" customFormat="1" ht="14.4" customHeight="1">
      <c r="A157" s="40"/>
      <c r="B157" s="41"/>
      <c r="C157" s="206" t="s">
        <v>440</v>
      </c>
      <c r="D157" s="206" t="s">
        <v>156</v>
      </c>
      <c r="E157" s="207" t="s">
        <v>1936</v>
      </c>
      <c r="F157" s="208" t="s">
        <v>1937</v>
      </c>
      <c r="G157" s="209" t="s">
        <v>292</v>
      </c>
      <c r="H157" s="210">
        <v>20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47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540</v>
      </c>
      <c r="AT157" s="217" t="s">
        <v>156</v>
      </c>
      <c r="AU157" s="217" t="s">
        <v>166</v>
      </c>
      <c r="AY157" s="19" t="s">
        <v>154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84</v>
      </c>
      <c r="BK157" s="218">
        <f>ROUND(I157*H157,2)</f>
        <v>0</v>
      </c>
      <c r="BL157" s="19" t="s">
        <v>540</v>
      </c>
      <c r="BM157" s="217" t="s">
        <v>1939</v>
      </c>
    </row>
    <row r="158" s="2" customFormat="1" ht="14.4" customHeight="1">
      <c r="A158" s="40"/>
      <c r="B158" s="41"/>
      <c r="C158" s="206" t="s">
        <v>446</v>
      </c>
      <c r="D158" s="206" t="s">
        <v>156</v>
      </c>
      <c r="E158" s="207" t="s">
        <v>1940</v>
      </c>
      <c r="F158" s="208" t="s">
        <v>1941</v>
      </c>
      <c r="G158" s="209" t="s">
        <v>292</v>
      </c>
      <c r="H158" s="210">
        <v>250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47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540</v>
      </c>
      <c r="AT158" s="217" t="s">
        <v>156</v>
      </c>
      <c r="AU158" s="217" t="s">
        <v>166</v>
      </c>
      <c r="AY158" s="19" t="s">
        <v>154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84</v>
      </c>
      <c r="BK158" s="218">
        <f>ROUND(I158*H158,2)</f>
        <v>0</v>
      </c>
      <c r="BL158" s="19" t="s">
        <v>540</v>
      </c>
      <c r="BM158" s="217" t="s">
        <v>1942</v>
      </c>
    </row>
    <row r="159" s="2" customFormat="1" ht="14.4" customHeight="1">
      <c r="A159" s="40"/>
      <c r="B159" s="41"/>
      <c r="C159" s="206" t="s">
        <v>452</v>
      </c>
      <c r="D159" s="206" t="s">
        <v>156</v>
      </c>
      <c r="E159" s="207" t="s">
        <v>1936</v>
      </c>
      <c r="F159" s="208" t="s">
        <v>1937</v>
      </c>
      <c r="G159" s="209" t="s">
        <v>292</v>
      </c>
      <c r="H159" s="210">
        <v>700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47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540</v>
      </c>
      <c r="AT159" s="217" t="s">
        <v>156</v>
      </c>
      <c r="AU159" s="217" t="s">
        <v>166</v>
      </c>
      <c r="AY159" s="19" t="s">
        <v>154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84</v>
      </c>
      <c r="BK159" s="218">
        <f>ROUND(I159*H159,2)</f>
        <v>0</v>
      </c>
      <c r="BL159" s="19" t="s">
        <v>540</v>
      </c>
      <c r="BM159" s="217" t="s">
        <v>1943</v>
      </c>
    </row>
    <row r="160" s="2" customFormat="1" ht="14.4" customHeight="1">
      <c r="A160" s="40"/>
      <c r="B160" s="41"/>
      <c r="C160" s="206" t="s">
        <v>457</v>
      </c>
      <c r="D160" s="206" t="s">
        <v>156</v>
      </c>
      <c r="E160" s="207" t="s">
        <v>1944</v>
      </c>
      <c r="F160" s="208" t="s">
        <v>1945</v>
      </c>
      <c r="G160" s="209" t="s">
        <v>1821</v>
      </c>
      <c r="H160" s="210">
        <v>29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47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540</v>
      </c>
      <c r="AT160" s="217" t="s">
        <v>156</v>
      </c>
      <c r="AU160" s="217" t="s">
        <v>166</v>
      </c>
      <c r="AY160" s="19" t="s">
        <v>154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84</v>
      </c>
      <c r="BK160" s="218">
        <f>ROUND(I160*H160,2)</f>
        <v>0</v>
      </c>
      <c r="BL160" s="19" t="s">
        <v>540</v>
      </c>
      <c r="BM160" s="217" t="s">
        <v>1946</v>
      </c>
    </row>
    <row r="161" s="2" customFormat="1" ht="14.4" customHeight="1">
      <c r="A161" s="40"/>
      <c r="B161" s="41"/>
      <c r="C161" s="206" t="s">
        <v>462</v>
      </c>
      <c r="D161" s="206" t="s">
        <v>156</v>
      </c>
      <c r="E161" s="207" t="s">
        <v>1947</v>
      </c>
      <c r="F161" s="208" t="s">
        <v>1948</v>
      </c>
      <c r="G161" s="209" t="s">
        <v>1821</v>
      </c>
      <c r="H161" s="210">
        <v>5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47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540</v>
      </c>
      <c r="AT161" s="217" t="s">
        <v>156</v>
      </c>
      <c r="AU161" s="217" t="s">
        <v>166</v>
      </c>
      <c r="AY161" s="19" t="s">
        <v>154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84</v>
      </c>
      <c r="BK161" s="218">
        <f>ROUND(I161*H161,2)</f>
        <v>0</v>
      </c>
      <c r="BL161" s="19" t="s">
        <v>540</v>
      </c>
      <c r="BM161" s="217" t="s">
        <v>1949</v>
      </c>
    </row>
    <row r="162" s="2" customFormat="1" ht="14.4" customHeight="1">
      <c r="A162" s="40"/>
      <c r="B162" s="41"/>
      <c r="C162" s="206" t="s">
        <v>467</v>
      </c>
      <c r="D162" s="206" t="s">
        <v>156</v>
      </c>
      <c r="E162" s="207" t="s">
        <v>1950</v>
      </c>
      <c r="F162" s="208" t="s">
        <v>1951</v>
      </c>
      <c r="G162" s="209" t="s">
        <v>1821</v>
      </c>
      <c r="H162" s="210">
        <v>12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47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540</v>
      </c>
      <c r="AT162" s="217" t="s">
        <v>156</v>
      </c>
      <c r="AU162" s="217" t="s">
        <v>166</v>
      </c>
      <c r="AY162" s="19" t="s">
        <v>154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84</v>
      </c>
      <c r="BK162" s="218">
        <f>ROUND(I162*H162,2)</f>
        <v>0</v>
      </c>
      <c r="BL162" s="19" t="s">
        <v>540</v>
      </c>
      <c r="BM162" s="217" t="s">
        <v>1952</v>
      </c>
    </row>
    <row r="163" s="2" customFormat="1" ht="14.4" customHeight="1">
      <c r="A163" s="40"/>
      <c r="B163" s="41"/>
      <c r="C163" s="206" t="s">
        <v>474</v>
      </c>
      <c r="D163" s="206" t="s">
        <v>156</v>
      </c>
      <c r="E163" s="207" t="s">
        <v>1953</v>
      </c>
      <c r="F163" s="208" t="s">
        <v>1954</v>
      </c>
      <c r="G163" s="209" t="s">
        <v>292</v>
      </c>
      <c r="H163" s="210">
        <v>280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47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540</v>
      </c>
      <c r="AT163" s="217" t="s">
        <v>156</v>
      </c>
      <c r="AU163" s="217" t="s">
        <v>166</v>
      </c>
      <c r="AY163" s="19" t="s">
        <v>154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84</v>
      </c>
      <c r="BK163" s="218">
        <f>ROUND(I163*H163,2)</f>
        <v>0</v>
      </c>
      <c r="BL163" s="19" t="s">
        <v>540</v>
      </c>
      <c r="BM163" s="217" t="s">
        <v>1955</v>
      </c>
    </row>
    <row r="164" s="2" customFormat="1" ht="14.4" customHeight="1">
      <c r="A164" s="40"/>
      <c r="B164" s="41"/>
      <c r="C164" s="206" t="s">
        <v>480</v>
      </c>
      <c r="D164" s="206" t="s">
        <v>156</v>
      </c>
      <c r="E164" s="207" t="s">
        <v>1956</v>
      </c>
      <c r="F164" s="208" t="s">
        <v>1957</v>
      </c>
      <c r="G164" s="209" t="s">
        <v>292</v>
      </c>
      <c r="H164" s="210">
        <v>230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47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540</v>
      </c>
      <c r="AT164" s="217" t="s">
        <v>156</v>
      </c>
      <c r="AU164" s="217" t="s">
        <v>166</v>
      </c>
      <c r="AY164" s="19" t="s">
        <v>154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84</v>
      </c>
      <c r="BK164" s="218">
        <f>ROUND(I164*H164,2)</f>
        <v>0</v>
      </c>
      <c r="BL164" s="19" t="s">
        <v>540</v>
      </c>
      <c r="BM164" s="217" t="s">
        <v>1958</v>
      </c>
    </row>
    <row r="165" s="2" customFormat="1" ht="14.4" customHeight="1">
      <c r="A165" s="40"/>
      <c r="B165" s="41"/>
      <c r="C165" s="206" t="s">
        <v>486</v>
      </c>
      <c r="D165" s="206" t="s">
        <v>156</v>
      </c>
      <c r="E165" s="207" t="s">
        <v>1959</v>
      </c>
      <c r="F165" s="208" t="s">
        <v>1960</v>
      </c>
      <c r="G165" s="209" t="s">
        <v>292</v>
      </c>
      <c r="H165" s="210">
        <v>65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47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540</v>
      </c>
      <c r="AT165" s="217" t="s">
        <v>156</v>
      </c>
      <c r="AU165" s="217" t="s">
        <v>166</v>
      </c>
      <c r="AY165" s="19" t="s">
        <v>154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84</v>
      </c>
      <c r="BK165" s="218">
        <f>ROUND(I165*H165,2)</f>
        <v>0</v>
      </c>
      <c r="BL165" s="19" t="s">
        <v>540</v>
      </c>
      <c r="BM165" s="217" t="s">
        <v>1961</v>
      </c>
    </row>
    <row r="166" s="2" customFormat="1" ht="14.4" customHeight="1">
      <c r="A166" s="40"/>
      <c r="B166" s="41"/>
      <c r="C166" s="206" t="s">
        <v>496</v>
      </c>
      <c r="D166" s="206" t="s">
        <v>156</v>
      </c>
      <c r="E166" s="207" t="s">
        <v>1885</v>
      </c>
      <c r="F166" s="208" t="s">
        <v>1886</v>
      </c>
      <c r="G166" s="209" t="s">
        <v>292</v>
      </c>
      <c r="H166" s="210">
        <v>60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47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540</v>
      </c>
      <c r="AT166" s="217" t="s">
        <v>156</v>
      </c>
      <c r="AU166" s="217" t="s">
        <v>166</v>
      </c>
      <c r="AY166" s="19" t="s">
        <v>154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84</v>
      </c>
      <c r="BK166" s="218">
        <f>ROUND(I166*H166,2)</f>
        <v>0</v>
      </c>
      <c r="BL166" s="19" t="s">
        <v>540</v>
      </c>
      <c r="BM166" s="217" t="s">
        <v>1962</v>
      </c>
    </row>
    <row r="167" s="2" customFormat="1" ht="14.4" customHeight="1">
      <c r="A167" s="40"/>
      <c r="B167" s="41"/>
      <c r="C167" s="206" t="s">
        <v>501</v>
      </c>
      <c r="D167" s="206" t="s">
        <v>156</v>
      </c>
      <c r="E167" s="207" t="s">
        <v>1885</v>
      </c>
      <c r="F167" s="208" t="s">
        <v>1886</v>
      </c>
      <c r="G167" s="209" t="s">
        <v>292</v>
      </c>
      <c r="H167" s="210">
        <v>40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47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540</v>
      </c>
      <c r="AT167" s="217" t="s">
        <v>156</v>
      </c>
      <c r="AU167" s="217" t="s">
        <v>166</v>
      </c>
      <c r="AY167" s="19" t="s">
        <v>154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84</v>
      </c>
      <c r="BK167" s="218">
        <f>ROUND(I167*H167,2)</f>
        <v>0</v>
      </c>
      <c r="BL167" s="19" t="s">
        <v>540</v>
      </c>
      <c r="BM167" s="217" t="s">
        <v>1963</v>
      </c>
    </row>
    <row r="168" s="2" customFormat="1" ht="14.4" customHeight="1">
      <c r="A168" s="40"/>
      <c r="B168" s="41"/>
      <c r="C168" s="206" t="s">
        <v>511</v>
      </c>
      <c r="D168" s="206" t="s">
        <v>156</v>
      </c>
      <c r="E168" s="207" t="s">
        <v>1890</v>
      </c>
      <c r="F168" s="208" t="s">
        <v>1891</v>
      </c>
      <c r="G168" s="209" t="s">
        <v>665</v>
      </c>
      <c r="H168" s="210">
        <v>15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47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540</v>
      </c>
      <c r="AT168" s="217" t="s">
        <v>156</v>
      </c>
      <c r="AU168" s="217" t="s">
        <v>166</v>
      </c>
      <c r="AY168" s="19" t="s">
        <v>154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84</v>
      </c>
      <c r="BK168" s="218">
        <f>ROUND(I168*H168,2)</f>
        <v>0</v>
      </c>
      <c r="BL168" s="19" t="s">
        <v>540</v>
      </c>
      <c r="BM168" s="217" t="s">
        <v>1964</v>
      </c>
    </row>
    <row r="169" s="2" customFormat="1" ht="14.4" customHeight="1">
      <c r="A169" s="40"/>
      <c r="B169" s="41"/>
      <c r="C169" s="206" t="s">
        <v>521</v>
      </c>
      <c r="D169" s="206" t="s">
        <v>156</v>
      </c>
      <c r="E169" s="207" t="s">
        <v>1890</v>
      </c>
      <c r="F169" s="208" t="s">
        <v>1891</v>
      </c>
      <c r="G169" s="209" t="s">
        <v>665</v>
      </c>
      <c r="H169" s="210">
        <v>1.5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47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540</v>
      </c>
      <c r="AT169" s="217" t="s">
        <v>156</v>
      </c>
      <c r="AU169" s="217" t="s">
        <v>166</v>
      </c>
      <c r="AY169" s="19" t="s">
        <v>154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84</v>
      </c>
      <c r="BK169" s="218">
        <f>ROUND(I169*H169,2)</f>
        <v>0</v>
      </c>
      <c r="BL169" s="19" t="s">
        <v>540</v>
      </c>
      <c r="BM169" s="217" t="s">
        <v>1965</v>
      </c>
    </row>
    <row r="170" s="2" customFormat="1" ht="14.4" customHeight="1">
      <c r="A170" s="40"/>
      <c r="B170" s="41"/>
      <c r="C170" s="206" t="s">
        <v>527</v>
      </c>
      <c r="D170" s="206" t="s">
        <v>156</v>
      </c>
      <c r="E170" s="207" t="s">
        <v>1890</v>
      </c>
      <c r="F170" s="208" t="s">
        <v>1891</v>
      </c>
      <c r="G170" s="209" t="s">
        <v>665</v>
      </c>
      <c r="H170" s="210">
        <v>1.8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47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540</v>
      </c>
      <c r="AT170" s="217" t="s">
        <v>156</v>
      </c>
      <c r="AU170" s="217" t="s">
        <v>166</v>
      </c>
      <c r="AY170" s="19" t="s">
        <v>154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84</v>
      </c>
      <c r="BK170" s="218">
        <f>ROUND(I170*H170,2)</f>
        <v>0</v>
      </c>
      <c r="BL170" s="19" t="s">
        <v>540</v>
      </c>
      <c r="BM170" s="217" t="s">
        <v>1966</v>
      </c>
    </row>
    <row r="171" s="12" customFormat="1" ht="20.88" customHeight="1">
      <c r="A171" s="12"/>
      <c r="B171" s="190"/>
      <c r="C171" s="191"/>
      <c r="D171" s="192" t="s">
        <v>75</v>
      </c>
      <c r="E171" s="204" t="s">
        <v>1967</v>
      </c>
      <c r="F171" s="204" t="s">
        <v>1968</v>
      </c>
      <c r="G171" s="191"/>
      <c r="H171" s="191"/>
      <c r="I171" s="194"/>
      <c r="J171" s="205">
        <f>BK171</f>
        <v>0</v>
      </c>
      <c r="K171" s="191"/>
      <c r="L171" s="196"/>
      <c r="M171" s="197"/>
      <c r="N171" s="198"/>
      <c r="O171" s="198"/>
      <c r="P171" s="199">
        <f>SUM(P172:P174)</f>
        <v>0</v>
      </c>
      <c r="Q171" s="198"/>
      <c r="R171" s="199">
        <f>SUM(R172:R174)</f>
        <v>0</v>
      </c>
      <c r="S171" s="198"/>
      <c r="T171" s="200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1" t="s">
        <v>166</v>
      </c>
      <c r="AT171" s="202" t="s">
        <v>75</v>
      </c>
      <c r="AU171" s="202" t="s">
        <v>86</v>
      </c>
      <c r="AY171" s="201" t="s">
        <v>154</v>
      </c>
      <c r="BK171" s="203">
        <f>SUM(BK172:BK174)</f>
        <v>0</v>
      </c>
    </row>
    <row r="172" s="2" customFormat="1" ht="14.4" customHeight="1">
      <c r="A172" s="40"/>
      <c r="B172" s="41"/>
      <c r="C172" s="206" t="s">
        <v>536</v>
      </c>
      <c r="D172" s="206" t="s">
        <v>156</v>
      </c>
      <c r="E172" s="207" t="s">
        <v>1969</v>
      </c>
      <c r="F172" s="208" t="s">
        <v>1970</v>
      </c>
      <c r="G172" s="209" t="s">
        <v>1821</v>
      </c>
      <c r="H172" s="210">
        <v>45</v>
      </c>
      <c r="I172" s="211"/>
      <c r="J172" s="212">
        <f>ROUND(I172*H172,2)</f>
        <v>0</v>
      </c>
      <c r="K172" s="208" t="s">
        <v>19</v>
      </c>
      <c r="L172" s="46"/>
      <c r="M172" s="213" t="s">
        <v>19</v>
      </c>
      <c r="N172" s="214" t="s">
        <v>47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540</v>
      </c>
      <c r="AT172" s="217" t="s">
        <v>156</v>
      </c>
      <c r="AU172" s="217" t="s">
        <v>166</v>
      </c>
      <c r="AY172" s="19" t="s">
        <v>154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84</v>
      </c>
      <c r="BK172" s="218">
        <f>ROUND(I172*H172,2)</f>
        <v>0</v>
      </c>
      <c r="BL172" s="19" t="s">
        <v>540</v>
      </c>
      <c r="BM172" s="217" t="s">
        <v>1971</v>
      </c>
    </row>
    <row r="173" s="2" customFormat="1" ht="14.4" customHeight="1">
      <c r="A173" s="40"/>
      <c r="B173" s="41"/>
      <c r="C173" s="206" t="s">
        <v>540</v>
      </c>
      <c r="D173" s="206" t="s">
        <v>156</v>
      </c>
      <c r="E173" s="207" t="s">
        <v>1972</v>
      </c>
      <c r="F173" s="208" t="s">
        <v>1973</v>
      </c>
      <c r="G173" s="209" t="s">
        <v>1821</v>
      </c>
      <c r="H173" s="210">
        <v>41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47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540</v>
      </c>
      <c r="AT173" s="217" t="s">
        <v>156</v>
      </c>
      <c r="AU173" s="217" t="s">
        <v>166</v>
      </c>
      <c r="AY173" s="19" t="s">
        <v>154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84</v>
      </c>
      <c r="BK173" s="218">
        <f>ROUND(I173*H173,2)</f>
        <v>0</v>
      </c>
      <c r="BL173" s="19" t="s">
        <v>540</v>
      </c>
      <c r="BM173" s="217" t="s">
        <v>1974</v>
      </c>
    </row>
    <row r="174" s="2" customFormat="1">
      <c r="A174" s="40"/>
      <c r="B174" s="41"/>
      <c r="C174" s="206" t="s">
        <v>546</v>
      </c>
      <c r="D174" s="206" t="s">
        <v>156</v>
      </c>
      <c r="E174" s="207" t="s">
        <v>1975</v>
      </c>
      <c r="F174" s="208" t="s">
        <v>1976</v>
      </c>
      <c r="G174" s="209" t="s">
        <v>292</v>
      </c>
      <c r="H174" s="210">
        <v>52</v>
      </c>
      <c r="I174" s="211"/>
      <c r="J174" s="212">
        <f>ROUND(I174*H174,2)</f>
        <v>0</v>
      </c>
      <c r="K174" s="208" t="s">
        <v>19</v>
      </c>
      <c r="L174" s="46"/>
      <c r="M174" s="213" t="s">
        <v>19</v>
      </c>
      <c r="N174" s="214" t="s">
        <v>47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540</v>
      </c>
      <c r="AT174" s="217" t="s">
        <v>156</v>
      </c>
      <c r="AU174" s="217" t="s">
        <v>166</v>
      </c>
      <c r="AY174" s="19" t="s">
        <v>154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84</v>
      </c>
      <c r="BK174" s="218">
        <f>ROUND(I174*H174,2)</f>
        <v>0</v>
      </c>
      <c r="BL174" s="19" t="s">
        <v>540</v>
      </c>
      <c r="BM174" s="217" t="s">
        <v>1977</v>
      </c>
    </row>
    <row r="175" s="12" customFormat="1" ht="22.8" customHeight="1">
      <c r="A175" s="12"/>
      <c r="B175" s="190"/>
      <c r="C175" s="191"/>
      <c r="D175" s="192" t="s">
        <v>75</v>
      </c>
      <c r="E175" s="204" t="s">
        <v>1978</v>
      </c>
      <c r="F175" s="204" t="s">
        <v>1979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P176+P183+P202</f>
        <v>0</v>
      </c>
      <c r="Q175" s="198"/>
      <c r="R175" s="199">
        <f>R176+R183+R202</f>
        <v>0</v>
      </c>
      <c r="S175" s="198"/>
      <c r="T175" s="200">
        <f>T176+T183+T202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166</v>
      </c>
      <c r="AT175" s="202" t="s">
        <v>75</v>
      </c>
      <c r="AU175" s="202" t="s">
        <v>84</v>
      </c>
      <c r="AY175" s="201" t="s">
        <v>154</v>
      </c>
      <c r="BK175" s="203">
        <f>BK176+BK183+BK202</f>
        <v>0</v>
      </c>
    </row>
    <row r="176" s="12" customFormat="1" ht="20.88" customHeight="1">
      <c r="A176" s="12"/>
      <c r="B176" s="190"/>
      <c r="C176" s="191"/>
      <c r="D176" s="192" t="s">
        <v>75</v>
      </c>
      <c r="E176" s="204" t="s">
        <v>1980</v>
      </c>
      <c r="F176" s="204" t="s">
        <v>1968</v>
      </c>
      <c r="G176" s="191"/>
      <c r="H176" s="191"/>
      <c r="I176" s="194"/>
      <c r="J176" s="205">
        <f>BK176</f>
        <v>0</v>
      </c>
      <c r="K176" s="191"/>
      <c r="L176" s="196"/>
      <c r="M176" s="197"/>
      <c r="N176" s="198"/>
      <c r="O176" s="198"/>
      <c r="P176" s="199">
        <f>SUM(P177:P182)</f>
        <v>0</v>
      </c>
      <c r="Q176" s="198"/>
      <c r="R176" s="199">
        <f>SUM(R177:R182)</f>
        <v>0</v>
      </c>
      <c r="S176" s="198"/>
      <c r="T176" s="200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166</v>
      </c>
      <c r="AT176" s="202" t="s">
        <v>75</v>
      </c>
      <c r="AU176" s="202" t="s">
        <v>86</v>
      </c>
      <c r="AY176" s="201" t="s">
        <v>154</v>
      </c>
      <c r="BK176" s="203">
        <f>SUM(BK177:BK182)</f>
        <v>0</v>
      </c>
    </row>
    <row r="177" s="2" customFormat="1">
      <c r="A177" s="40"/>
      <c r="B177" s="41"/>
      <c r="C177" s="256" t="s">
        <v>550</v>
      </c>
      <c r="D177" s="256" t="s">
        <v>428</v>
      </c>
      <c r="E177" s="257" t="s">
        <v>1981</v>
      </c>
      <c r="F177" s="258" t="s">
        <v>1982</v>
      </c>
      <c r="G177" s="259" t="s">
        <v>1821</v>
      </c>
      <c r="H177" s="260">
        <v>26</v>
      </c>
      <c r="I177" s="261"/>
      <c r="J177" s="262">
        <f>ROUND(I177*H177,2)</f>
        <v>0</v>
      </c>
      <c r="K177" s="258" t="s">
        <v>19</v>
      </c>
      <c r="L177" s="263"/>
      <c r="M177" s="264" t="s">
        <v>19</v>
      </c>
      <c r="N177" s="265" t="s">
        <v>47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1531</v>
      </c>
      <c r="AT177" s="217" t="s">
        <v>428</v>
      </c>
      <c r="AU177" s="217" t="s">
        <v>166</v>
      </c>
      <c r="AY177" s="19" t="s">
        <v>154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84</v>
      </c>
      <c r="BK177" s="218">
        <f>ROUND(I177*H177,2)</f>
        <v>0</v>
      </c>
      <c r="BL177" s="19" t="s">
        <v>540</v>
      </c>
      <c r="BM177" s="217" t="s">
        <v>1983</v>
      </c>
    </row>
    <row r="178" s="2" customFormat="1">
      <c r="A178" s="40"/>
      <c r="B178" s="41"/>
      <c r="C178" s="256" t="s">
        <v>554</v>
      </c>
      <c r="D178" s="256" t="s">
        <v>428</v>
      </c>
      <c r="E178" s="257" t="s">
        <v>1984</v>
      </c>
      <c r="F178" s="258" t="s">
        <v>1985</v>
      </c>
      <c r="G178" s="259" t="s">
        <v>1821</v>
      </c>
      <c r="H178" s="260">
        <v>10</v>
      </c>
      <c r="I178" s="261"/>
      <c r="J178" s="262">
        <f>ROUND(I178*H178,2)</f>
        <v>0</v>
      </c>
      <c r="K178" s="258" t="s">
        <v>19</v>
      </c>
      <c r="L178" s="263"/>
      <c r="M178" s="264" t="s">
        <v>19</v>
      </c>
      <c r="N178" s="265" t="s">
        <v>47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1531</v>
      </c>
      <c r="AT178" s="217" t="s">
        <v>428</v>
      </c>
      <c r="AU178" s="217" t="s">
        <v>166</v>
      </c>
      <c r="AY178" s="19" t="s">
        <v>154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84</v>
      </c>
      <c r="BK178" s="218">
        <f>ROUND(I178*H178,2)</f>
        <v>0</v>
      </c>
      <c r="BL178" s="19" t="s">
        <v>540</v>
      </c>
      <c r="BM178" s="217" t="s">
        <v>1986</v>
      </c>
    </row>
    <row r="179" s="2" customFormat="1">
      <c r="A179" s="40"/>
      <c r="B179" s="41"/>
      <c r="C179" s="256" t="s">
        <v>561</v>
      </c>
      <c r="D179" s="256" t="s">
        <v>428</v>
      </c>
      <c r="E179" s="257" t="s">
        <v>1987</v>
      </c>
      <c r="F179" s="258" t="s">
        <v>1988</v>
      </c>
      <c r="G179" s="259" t="s">
        <v>1821</v>
      </c>
      <c r="H179" s="260">
        <v>7</v>
      </c>
      <c r="I179" s="261"/>
      <c r="J179" s="262">
        <f>ROUND(I179*H179,2)</f>
        <v>0</v>
      </c>
      <c r="K179" s="258" t="s">
        <v>19</v>
      </c>
      <c r="L179" s="263"/>
      <c r="M179" s="264" t="s">
        <v>19</v>
      </c>
      <c r="N179" s="265" t="s">
        <v>47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1531</v>
      </c>
      <c r="AT179" s="217" t="s">
        <v>428</v>
      </c>
      <c r="AU179" s="217" t="s">
        <v>166</v>
      </c>
      <c r="AY179" s="19" t="s">
        <v>154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84</v>
      </c>
      <c r="BK179" s="218">
        <f>ROUND(I179*H179,2)</f>
        <v>0</v>
      </c>
      <c r="BL179" s="19" t="s">
        <v>540</v>
      </c>
      <c r="BM179" s="217" t="s">
        <v>1989</v>
      </c>
    </row>
    <row r="180" s="2" customFormat="1">
      <c r="A180" s="40"/>
      <c r="B180" s="41"/>
      <c r="C180" s="256" t="s">
        <v>567</v>
      </c>
      <c r="D180" s="256" t="s">
        <v>428</v>
      </c>
      <c r="E180" s="257" t="s">
        <v>1990</v>
      </c>
      <c r="F180" s="258" t="s">
        <v>1991</v>
      </c>
      <c r="G180" s="259" t="s">
        <v>1821</v>
      </c>
      <c r="H180" s="260">
        <v>2</v>
      </c>
      <c r="I180" s="261"/>
      <c r="J180" s="262">
        <f>ROUND(I180*H180,2)</f>
        <v>0</v>
      </c>
      <c r="K180" s="258" t="s">
        <v>19</v>
      </c>
      <c r="L180" s="263"/>
      <c r="M180" s="264" t="s">
        <v>19</v>
      </c>
      <c r="N180" s="265" t="s">
        <v>47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1531</v>
      </c>
      <c r="AT180" s="217" t="s">
        <v>428</v>
      </c>
      <c r="AU180" s="217" t="s">
        <v>166</v>
      </c>
      <c r="AY180" s="19" t="s">
        <v>154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84</v>
      </c>
      <c r="BK180" s="218">
        <f>ROUND(I180*H180,2)</f>
        <v>0</v>
      </c>
      <c r="BL180" s="19" t="s">
        <v>540</v>
      </c>
      <c r="BM180" s="217" t="s">
        <v>1992</v>
      </c>
    </row>
    <row r="181" s="2" customFormat="1">
      <c r="A181" s="40"/>
      <c r="B181" s="41"/>
      <c r="C181" s="256" t="s">
        <v>572</v>
      </c>
      <c r="D181" s="256" t="s">
        <v>428</v>
      </c>
      <c r="E181" s="257" t="s">
        <v>1993</v>
      </c>
      <c r="F181" s="258" t="s">
        <v>1994</v>
      </c>
      <c r="G181" s="259" t="s">
        <v>1821</v>
      </c>
      <c r="H181" s="260">
        <v>5</v>
      </c>
      <c r="I181" s="261"/>
      <c r="J181" s="262">
        <f>ROUND(I181*H181,2)</f>
        <v>0</v>
      </c>
      <c r="K181" s="258" t="s">
        <v>19</v>
      </c>
      <c r="L181" s="263"/>
      <c r="M181" s="264" t="s">
        <v>19</v>
      </c>
      <c r="N181" s="265" t="s">
        <v>47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1531</v>
      </c>
      <c r="AT181" s="217" t="s">
        <v>428</v>
      </c>
      <c r="AU181" s="217" t="s">
        <v>166</v>
      </c>
      <c r="AY181" s="19" t="s">
        <v>154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84</v>
      </c>
      <c r="BK181" s="218">
        <f>ROUND(I181*H181,2)</f>
        <v>0</v>
      </c>
      <c r="BL181" s="19" t="s">
        <v>540</v>
      </c>
      <c r="BM181" s="217" t="s">
        <v>1995</v>
      </c>
    </row>
    <row r="182" s="2" customFormat="1" ht="14.4" customHeight="1">
      <c r="A182" s="40"/>
      <c r="B182" s="41"/>
      <c r="C182" s="256" t="s">
        <v>577</v>
      </c>
      <c r="D182" s="256" t="s">
        <v>428</v>
      </c>
      <c r="E182" s="257" t="s">
        <v>1996</v>
      </c>
      <c r="F182" s="258" t="s">
        <v>1997</v>
      </c>
      <c r="G182" s="259" t="s">
        <v>1821</v>
      </c>
      <c r="H182" s="260">
        <v>8</v>
      </c>
      <c r="I182" s="261"/>
      <c r="J182" s="262">
        <f>ROUND(I182*H182,2)</f>
        <v>0</v>
      </c>
      <c r="K182" s="258" t="s">
        <v>19</v>
      </c>
      <c r="L182" s="263"/>
      <c r="M182" s="264" t="s">
        <v>19</v>
      </c>
      <c r="N182" s="265" t="s">
        <v>47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1531</v>
      </c>
      <c r="AT182" s="217" t="s">
        <v>428</v>
      </c>
      <c r="AU182" s="217" t="s">
        <v>166</v>
      </c>
      <c r="AY182" s="19" t="s">
        <v>154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84</v>
      </c>
      <c r="BK182" s="218">
        <f>ROUND(I182*H182,2)</f>
        <v>0</v>
      </c>
      <c r="BL182" s="19" t="s">
        <v>540</v>
      </c>
      <c r="BM182" s="217" t="s">
        <v>1998</v>
      </c>
    </row>
    <row r="183" s="12" customFormat="1" ht="20.88" customHeight="1">
      <c r="A183" s="12"/>
      <c r="B183" s="190"/>
      <c r="C183" s="191"/>
      <c r="D183" s="192" t="s">
        <v>75</v>
      </c>
      <c r="E183" s="204" t="s">
        <v>1999</v>
      </c>
      <c r="F183" s="204" t="s">
        <v>2000</v>
      </c>
      <c r="G183" s="191"/>
      <c r="H183" s="191"/>
      <c r="I183" s="194"/>
      <c r="J183" s="205">
        <f>BK183</f>
        <v>0</v>
      </c>
      <c r="K183" s="191"/>
      <c r="L183" s="196"/>
      <c r="M183" s="197"/>
      <c r="N183" s="198"/>
      <c r="O183" s="198"/>
      <c r="P183" s="199">
        <f>SUM(P184:P201)</f>
        <v>0</v>
      </c>
      <c r="Q183" s="198"/>
      <c r="R183" s="199">
        <f>SUM(R184:R201)</f>
        <v>0</v>
      </c>
      <c r="S183" s="198"/>
      <c r="T183" s="200">
        <f>SUM(T184:T201)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166</v>
      </c>
      <c r="AT183" s="202" t="s">
        <v>75</v>
      </c>
      <c r="AU183" s="202" t="s">
        <v>86</v>
      </c>
      <c r="AY183" s="201" t="s">
        <v>154</v>
      </c>
      <c r="BK183" s="203">
        <f>SUM(BK184:BK201)</f>
        <v>0</v>
      </c>
    </row>
    <row r="184" s="2" customFormat="1" ht="14.4" customHeight="1">
      <c r="A184" s="40"/>
      <c r="B184" s="41"/>
      <c r="C184" s="256" t="s">
        <v>583</v>
      </c>
      <c r="D184" s="256" t="s">
        <v>428</v>
      </c>
      <c r="E184" s="257" t="s">
        <v>2001</v>
      </c>
      <c r="F184" s="258" t="s">
        <v>2002</v>
      </c>
      <c r="G184" s="259" t="s">
        <v>1821</v>
      </c>
      <c r="H184" s="260">
        <v>1</v>
      </c>
      <c r="I184" s="261"/>
      <c r="J184" s="262">
        <f>ROUND(I184*H184,2)</f>
        <v>0</v>
      </c>
      <c r="K184" s="258" t="s">
        <v>19</v>
      </c>
      <c r="L184" s="263"/>
      <c r="M184" s="264" t="s">
        <v>19</v>
      </c>
      <c r="N184" s="265" t="s">
        <v>47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1531</v>
      </c>
      <c r="AT184" s="217" t="s">
        <v>428</v>
      </c>
      <c r="AU184" s="217" t="s">
        <v>166</v>
      </c>
      <c r="AY184" s="19" t="s">
        <v>154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84</v>
      </c>
      <c r="BK184" s="218">
        <f>ROUND(I184*H184,2)</f>
        <v>0</v>
      </c>
      <c r="BL184" s="19" t="s">
        <v>540</v>
      </c>
      <c r="BM184" s="217" t="s">
        <v>2003</v>
      </c>
    </row>
    <row r="185" s="2" customFormat="1" ht="14.4" customHeight="1">
      <c r="A185" s="40"/>
      <c r="B185" s="41"/>
      <c r="C185" s="256" t="s">
        <v>589</v>
      </c>
      <c r="D185" s="256" t="s">
        <v>428</v>
      </c>
      <c r="E185" s="257" t="s">
        <v>2004</v>
      </c>
      <c r="F185" s="258" t="s">
        <v>2005</v>
      </c>
      <c r="G185" s="259" t="s">
        <v>1821</v>
      </c>
      <c r="H185" s="260">
        <v>4</v>
      </c>
      <c r="I185" s="261"/>
      <c r="J185" s="262">
        <f>ROUND(I185*H185,2)</f>
        <v>0</v>
      </c>
      <c r="K185" s="258" t="s">
        <v>19</v>
      </c>
      <c r="L185" s="263"/>
      <c r="M185" s="264" t="s">
        <v>19</v>
      </c>
      <c r="N185" s="265" t="s">
        <v>47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1531</v>
      </c>
      <c r="AT185" s="217" t="s">
        <v>428</v>
      </c>
      <c r="AU185" s="217" t="s">
        <v>166</v>
      </c>
      <c r="AY185" s="19" t="s">
        <v>154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84</v>
      </c>
      <c r="BK185" s="218">
        <f>ROUND(I185*H185,2)</f>
        <v>0</v>
      </c>
      <c r="BL185" s="19" t="s">
        <v>540</v>
      </c>
      <c r="BM185" s="217" t="s">
        <v>2006</v>
      </c>
    </row>
    <row r="186" s="2" customFormat="1" ht="14.4" customHeight="1">
      <c r="A186" s="40"/>
      <c r="B186" s="41"/>
      <c r="C186" s="256" t="s">
        <v>596</v>
      </c>
      <c r="D186" s="256" t="s">
        <v>428</v>
      </c>
      <c r="E186" s="257" t="s">
        <v>2007</v>
      </c>
      <c r="F186" s="258" t="s">
        <v>2008</v>
      </c>
      <c r="G186" s="259" t="s">
        <v>1821</v>
      </c>
      <c r="H186" s="260">
        <v>4</v>
      </c>
      <c r="I186" s="261"/>
      <c r="J186" s="262">
        <f>ROUND(I186*H186,2)</f>
        <v>0</v>
      </c>
      <c r="K186" s="258" t="s">
        <v>19</v>
      </c>
      <c r="L186" s="263"/>
      <c r="M186" s="264" t="s">
        <v>19</v>
      </c>
      <c r="N186" s="265" t="s">
        <v>47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1531</v>
      </c>
      <c r="AT186" s="217" t="s">
        <v>428</v>
      </c>
      <c r="AU186" s="217" t="s">
        <v>166</v>
      </c>
      <c r="AY186" s="19" t="s">
        <v>154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84</v>
      </c>
      <c r="BK186" s="218">
        <f>ROUND(I186*H186,2)</f>
        <v>0</v>
      </c>
      <c r="BL186" s="19" t="s">
        <v>540</v>
      </c>
      <c r="BM186" s="217" t="s">
        <v>2009</v>
      </c>
    </row>
    <row r="187" s="2" customFormat="1" ht="14.4" customHeight="1">
      <c r="A187" s="40"/>
      <c r="B187" s="41"/>
      <c r="C187" s="256" t="s">
        <v>602</v>
      </c>
      <c r="D187" s="256" t="s">
        <v>428</v>
      </c>
      <c r="E187" s="257" t="s">
        <v>2010</v>
      </c>
      <c r="F187" s="258" t="s">
        <v>2011</v>
      </c>
      <c r="G187" s="259" t="s">
        <v>1821</v>
      </c>
      <c r="H187" s="260">
        <v>1</v>
      </c>
      <c r="I187" s="261"/>
      <c r="J187" s="262">
        <f>ROUND(I187*H187,2)</f>
        <v>0</v>
      </c>
      <c r="K187" s="258" t="s">
        <v>19</v>
      </c>
      <c r="L187" s="263"/>
      <c r="M187" s="264" t="s">
        <v>19</v>
      </c>
      <c r="N187" s="265" t="s">
        <v>47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1531</v>
      </c>
      <c r="AT187" s="217" t="s">
        <v>428</v>
      </c>
      <c r="AU187" s="217" t="s">
        <v>166</v>
      </c>
      <c r="AY187" s="19" t="s">
        <v>154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84</v>
      </c>
      <c r="BK187" s="218">
        <f>ROUND(I187*H187,2)</f>
        <v>0</v>
      </c>
      <c r="BL187" s="19" t="s">
        <v>540</v>
      </c>
      <c r="BM187" s="217" t="s">
        <v>2012</v>
      </c>
    </row>
    <row r="188" s="2" customFormat="1" ht="14.4" customHeight="1">
      <c r="A188" s="40"/>
      <c r="B188" s="41"/>
      <c r="C188" s="256" t="s">
        <v>607</v>
      </c>
      <c r="D188" s="256" t="s">
        <v>428</v>
      </c>
      <c r="E188" s="257" t="s">
        <v>2013</v>
      </c>
      <c r="F188" s="258" t="s">
        <v>2014</v>
      </c>
      <c r="G188" s="259" t="s">
        <v>1821</v>
      </c>
      <c r="H188" s="260">
        <v>2</v>
      </c>
      <c r="I188" s="261"/>
      <c r="J188" s="262">
        <f>ROUND(I188*H188,2)</f>
        <v>0</v>
      </c>
      <c r="K188" s="258" t="s">
        <v>19</v>
      </c>
      <c r="L188" s="263"/>
      <c r="M188" s="264" t="s">
        <v>19</v>
      </c>
      <c r="N188" s="265" t="s">
        <v>47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1531</v>
      </c>
      <c r="AT188" s="217" t="s">
        <v>428</v>
      </c>
      <c r="AU188" s="217" t="s">
        <v>166</v>
      </c>
      <c r="AY188" s="19" t="s">
        <v>154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84</v>
      </c>
      <c r="BK188" s="218">
        <f>ROUND(I188*H188,2)</f>
        <v>0</v>
      </c>
      <c r="BL188" s="19" t="s">
        <v>540</v>
      </c>
      <c r="BM188" s="217" t="s">
        <v>2015</v>
      </c>
    </row>
    <row r="189" s="2" customFormat="1" ht="14.4" customHeight="1">
      <c r="A189" s="40"/>
      <c r="B189" s="41"/>
      <c r="C189" s="256" t="s">
        <v>613</v>
      </c>
      <c r="D189" s="256" t="s">
        <v>428</v>
      </c>
      <c r="E189" s="257" t="s">
        <v>2016</v>
      </c>
      <c r="F189" s="258" t="s">
        <v>2017</v>
      </c>
      <c r="G189" s="259" t="s">
        <v>292</v>
      </c>
      <c r="H189" s="260">
        <v>60</v>
      </c>
      <c r="I189" s="261"/>
      <c r="J189" s="262">
        <f>ROUND(I189*H189,2)</f>
        <v>0</v>
      </c>
      <c r="K189" s="258" t="s">
        <v>19</v>
      </c>
      <c r="L189" s="263"/>
      <c r="M189" s="264" t="s">
        <v>19</v>
      </c>
      <c r="N189" s="265" t="s">
        <v>47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1531</v>
      </c>
      <c r="AT189" s="217" t="s">
        <v>428</v>
      </c>
      <c r="AU189" s="217" t="s">
        <v>166</v>
      </c>
      <c r="AY189" s="19" t="s">
        <v>154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84</v>
      </c>
      <c r="BK189" s="218">
        <f>ROUND(I189*H189,2)</f>
        <v>0</v>
      </c>
      <c r="BL189" s="19" t="s">
        <v>540</v>
      </c>
      <c r="BM189" s="217" t="s">
        <v>2018</v>
      </c>
    </row>
    <row r="190" s="2" customFormat="1" ht="14.4" customHeight="1">
      <c r="A190" s="40"/>
      <c r="B190" s="41"/>
      <c r="C190" s="256" t="s">
        <v>619</v>
      </c>
      <c r="D190" s="256" t="s">
        <v>428</v>
      </c>
      <c r="E190" s="257" t="s">
        <v>2019</v>
      </c>
      <c r="F190" s="258" t="s">
        <v>2020</v>
      </c>
      <c r="G190" s="259" t="s">
        <v>292</v>
      </c>
      <c r="H190" s="260">
        <v>90</v>
      </c>
      <c r="I190" s="261"/>
      <c r="J190" s="262">
        <f>ROUND(I190*H190,2)</f>
        <v>0</v>
      </c>
      <c r="K190" s="258" t="s">
        <v>19</v>
      </c>
      <c r="L190" s="263"/>
      <c r="M190" s="264" t="s">
        <v>19</v>
      </c>
      <c r="N190" s="265" t="s">
        <v>47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1531</v>
      </c>
      <c r="AT190" s="217" t="s">
        <v>428</v>
      </c>
      <c r="AU190" s="217" t="s">
        <v>166</v>
      </c>
      <c r="AY190" s="19" t="s">
        <v>154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84</v>
      </c>
      <c r="BK190" s="218">
        <f>ROUND(I190*H190,2)</f>
        <v>0</v>
      </c>
      <c r="BL190" s="19" t="s">
        <v>540</v>
      </c>
      <c r="BM190" s="217" t="s">
        <v>2021</v>
      </c>
    </row>
    <row r="191" s="2" customFormat="1" ht="14.4" customHeight="1">
      <c r="A191" s="40"/>
      <c r="B191" s="41"/>
      <c r="C191" s="256" t="s">
        <v>625</v>
      </c>
      <c r="D191" s="256" t="s">
        <v>428</v>
      </c>
      <c r="E191" s="257" t="s">
        <v>2022</v>
      </c>
      <c r="F191" s="258" t="s">
        <v>2023</v>
      </c>
      <c r="G191" s="259" t="s">
        <v>292</v>
      </c>
      <c r="H191" s="260">
        <v>5</v>
      </c>
      <c r="I191" s="261"/>
      <c r="J191" s="262">
        <f>ROUND(I191*H191,2)</f>
        <v>0</v>
      </c>
      <c r="K191" s="258" t="s">
        <v>19</v>
      </c>
      <c r="L191" s="263"/>
      <c r="M191" s="264" t="s">
        <v>19</v>
      </c>
      <c r="N191" s="265" t="s">
        <v>47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1531</v>
      </c>
      <c r="AT191" s="217" t="s">
        <v>428</v>
      </c>
      <c r="AU191" s="217" t="s">
        <v>166</v>
      </c>
      <c r="AY191" s="19" t="s">
        <v>154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84</v>
      </c>
      <c r="BK191" s="218">
        <f>ROUND(I191*H191,2)</f>
        <v>0</v>
      </c>
      <c r="BL191" s="19" t="s">
        <v>540</v>
      </c>
      <c r="BM191" s="217" t="s">
        <v>2024</v>
      </c>
    </row>
    <row r="192" s="2" customFormat="1" ht="14.4" customHeight="1">
      <c r="A192" s="40"/>
      <c r="B192" s="41"/>
      <c r="C192" s="256" t="s">
        <v>631</v>
      </c>
      <c r="D192" s="256" t="s">
        <v>428</v>
      </c>
      <c r="E192" s="257" t="s">
        <v>2025</v>
      </c>
      <c r="F192" s="258" t="s">
        <v>2026</v>
      </c>
      <c r="G192" s="259" t="s">
        <v>1821</v>
      </c>
      <c r="H192" s="260">
        <v>45</v>
      </c>
      <c r="I192" s="261"/>
      <c r="J192" s="262">
        <f>ROUND(I192*H192,2)</f>
        <v>0</v>
      </c>
      <c r="K192" s="258" t="s">
        <v>19</v>
      </c>
      <c r="L192" s="263"/>
      <c r="M192" s="264" t="s">
        <v>19</v>
      </c>
      <c r="N192" s="265" t="s">
        <v>47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1531</v>
      </c>
      <c r="AT192" s="217" t="s">
        <v>428</v>
      </c>
      <c r="AU192" s="217" t="s">
        <v>166</v>
      </c>
      <c r="AY192" s="19" t="s">
        <v>154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84</v>
      </c>
      <c r="BK192" s="218">
        <f>ROUND(I192*H192,2)</f>
        <v>0</v>
      </c>
      <c r="BL192" s="19" t="s">
        <v>540</v>
      </c>
      <c r="BM192" s="217" t="s">
        <v>2027</v>
      </c>
    </row>
    <row r="193" s="2" customFormat="1" ht="14.4" customHeight="1">
      <c r="A193" s="40"/>
      <c r="B193" s="41"/>
      <c r="C193" s="256" t="s">
        <v>637</v>
      </c>
      <c r="D193" s="256" t="s">
        <v>428</v>
      </c>
      <c r="E193" s="257" t="s">
        <v>2028</v>
      </c>
      <c r="F193" s="258" t="s">
        <v>2029</v>
      </c>
      <c r="G193" s="259" t="s">
        <v>1821</v>
      </c>
      <c r="H193" s="260">
        <v>5</v>
      </c>
      <c r="I193" s="261"/>
      <c r="J193" s="262">
        <f>ROUND(I193*H193,2)</f>
        <v>0</v>
      </c>
      <c r="K193" s="258" t="s">
        <v>19</v>
      </c>
      <c r="L193" s="263"/>
      <c r="M193" s="264" t="s">
        <v>19</v>
      </c>
      <c r="N193" s="265" t="s">
        <v>47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1531</v>
      </c>
      <c r="AT193" s="217" t="s">
        <v>428</v>
      </c>
      <c r="AU193" s="217" t="s">
        <v>166</v>
      </c>
      <c r="AY193" s="19" t="s">
        <v>154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84</v>
      </c>
      <c r="BK193" s="218">
        <f>ROUND(I193*H193,2)</f>
        <v>0</v>
      </c>
      <c r="BL193" s="19" t="s">
        <v>540</v>
      </c>
      <c r="BM193" s="217" t="s">
        <v>2030</v>
      </c>
    </row>
    <row r="194" s="2" customFormat="1" ht="14.4" customHeight="1">
      <c r="A194" s="40"/>
      <c r="B194" s="41"/>
      <c r="C194" s="256" t="s">
        <v>644</v>
      </c>
      <c r="D194" s="256" t="s">
        <v>428</v>
      </c>
      <c r="E194" s="257" t="s">
        <v>2031</v>
      </c>
      <c r="F194" s="258" t="s">
        <v>2032</v>
      </c>
      <c r="G194" s="259" t="s">
        <v>1821</v>
      </c>
      <c r="H194" s="260">
        <v>1</v>
      </c>
      <c r="I194" s="261"/>
      <c r="J194" s="262">
        <f>ROUND(I194*H194,2)</f>
        <v>0</v>
      </c>
      <c r="K194" s="258" t="s">
        <v>19</v>
      </c>
      <c r="L194" s="263"/>
      <c r="M194" s="264" t="s">
        <v>19</v>
      </c>
      <c r="N194" s="265" t="s">
        <v>47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1531</v>
      </c>
      <c r="AT194" s="217" t="s">
        <v>428</v>
      </c>
      <c r="AU194" s="217" t="s">
        <v>166</v>
      </c>
      <c r="AY194" s="19" t="s">
        <v>154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84</v>
      </c>
      <c r="BK194" s="218">
        <f>ROUND(I194*H194,2)</f>
        <v>0</v>
      </c>
      <c r="BL194" s="19" t="s">
        <v>540</v>
      </c>
      <c r="BM194" s="217" t="s">
        <v>2033</v>
      </c>
    </row>
    <row r="195" s="2" customFormat="1" ht="14.4" customHeight="1">
      <c r="A195" s="40"/>
      <c r="B195" s="41"/>
      <c r="C195" s="256" t="s">
        <v>650</v>
      </c>
      <c r="D195" s="256" t="s">
        <v>428</v>
      </c>
      <c r="E195" s="257" t="s">
        <v>2034</v>
      </c>
      <c r="F195" s="258" t="s">
        <v>2035</v>
      </c>
      <c r="G195" s="259" t="s">
        <v>1821</v>
      </c>
      <c r="H195" s="260">
        <v>1</v>
      </c>
      <c r="I195" s="261"/>
      <c r="J195" s="262">
        <f>ROUND(I195*H195,2)</f>
        <v>0</v>
      </c>
      <c r="K195" s="258" t="s">
        <v>19</v>
      </c>
      <c r="L195" s="263"/>
      <c r="M195" s="264" t="s">
        <v>19</v>
      </c>
      <c r="N195" s="265" t="s">
        <v>47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1531</v>
      </c>
      <c r="AT195" s="217" t="s">
        <v>428</v>
      </c>
      <c r="AU195" s="217" t="s">
        <v>166</v>
      </c>
      <c r="AY195" s="19" t="s">
        <v>154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84</v>
      </c>
      <c r="BK195" s="218">
        <f>ROUND(I195*H195,2)</f>
        <v>0</v>
      </c>
      <c r="BL195" s="19" t="s">
        <v>540</v>
      </c>
      <c r="BM195" s="217" t="s">
        <v>2036</v>
      </c>
    </row>
    <row r="196" s="2" customFormat="1" ht="14.4" customHeight="1">
      <c r="A196" s="40"/>
      <c r="B196" s="41"/>
      <c r="C196" s="256" t="s">
        <v>656</v>
      </c>
      <c r="D196" s="256" t="s">
        <v>428</v>
      </c>
      <c r="E196" s="257" t="s">
        <v>2037</v>
      </c>
      <c r="F196" s="258" t="s">
        <v>2038</v>
      </c>
      <c r="G196" s="259" t="s">
        <v>1821</v>
      </c>
      <c r="H196" s="260">
        <v>3</v>
      </c>
      <c r="I196" s="261"/>
      <c r="J196" s="262">
        <f>ROUND(I196*H196,2)</f>
        <v>0</v>
      </c>
      <c r="K196" s="258" t="s">
        <v>19</v>
      </c>
      <c r="L196" s="263"/>
      <c r="M196" s="264" t="s">
        <v>19</v>
      </c>
      <c r="N196" s="265" t="s">
        <v>47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1531</v>
      </c>
      <c r="AT196" s="217" t="s">
        <v>428</v>
      </c>
      <c r="AU196" s="217" t="s">
        <v>166</v>
      </c>
      <c r="AY196" s="19" t="s">
        <v>154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84</v>
      </c>
      <c r="BK196" s="218">
        <f>ROUND(I196*H196,2)</f>
        <v>0</v>
      </c>
      <c r="BL196" s="19" t="s">
        <v>540</v>
      </c>
      <c r="BM196" s="217" t="s">
        <v>2039</v>
      </c>
    </row>
    <row r="197" s="2" customFormat="1" ht="14.4" customHeight="1">
      <c r="A197" s="40"/>
      <c r="B197" s="41"/>
      <c r="C197" s="256" t="s">
        <v>662</v>
      </c>
      <c r="D197" s="256" t="s">
        <v>428</v>
      </c>
      <c r="E197" s="257" t="s">
        <v>2040</v>
      </c>
      <c r="F197" s="258" t="s">
        <v>2041</v>
      </c>
      <c r="G197" s="259" t="s">
        <v>1821</v>
      </c>
      <c r="H197" s="260">
        <v>8</v>
      </c>
      <c r="I197" s="261"/>
      <c r="J197" s="262">
        <f>ROUND(I197*H197,2)</f>
        <v>0</v>
      </c>
      <c r="K197" s="258" t="s">
        <v>19</v>
      </c>
      <c r="L197" s="263"/>
      <c r="M197" s="264" t="s">
        <v>19</v>
      </c>
      <c r="N197" s="265" t="s">
        <v>47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1531</v>
      </c>
      <c r="AT197" s="217" t="s">
        <v>428</v>
      </c>
      <c r="AU197" s="217" t="s">
        <v>166</v>
      </c>
      <c r="AY197" s="19" t="s">
        <v>154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84</v>
      </c>
      <c r="BK197" s="218">
        <f>ROUND(I197*H197,2)</f>
        <v>0</v>
      </c>
      <c r="BL197" s="19" t="s">
        <v>540</v>
      </c>
      <c r="BM197" s="217" t="s">
        <v>2042</v>
      </c>
    </row>
    <row r="198" s="2" customFormat="1" ht="14.4" customHeight="1">
      <c r="A198" s="40"/>
      <c r="B198" s="41"/>
      <c r="C198" s="256" t="s">
        <v>668</v>
      </c>
      <c r="D198" s="256" t="s">
        <v>428</v>
      </c>
      <c r="E198" s="257" t="s">
        <v>2043</v>
      </c>
      <c r="F198" s="258" t="s">
        <v>2044</v>
      </c>
      <c r="G198" s="259" t="s">
        <v>1821</v>
      </c>
      <c r="H198" s="260">
        <v>6</v>
      </c>
      <c r="I198" s="261"/>
      <c r="J198" s="262">
        <f>ROUND(I198*H198,2)</f>
        <v>0</v>
      </c>
      <c r="K198" s="258" t="s">
        <v>19</v>
      </c>
      <c r="L198" s="263"/>
      <c r="M198" s="264" t="s">
        <v>19</v>
      </c>
      <c r="N198" s="265" t="s">
        <v>47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1531</v>
      </c>
      <c r="AT198" s="217" t="s">
        <v>428</v>
      </c>
      <c r="AU198" s="217" t="s">
        <v>166</v>
      </c>
      <c r="AY198" s="19" t="s">
        <v>154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84</v>
      </c>
      <c r="BK198" s="218">
        <f>ROUND(I198*H198,2)</f>
        <v>0</v>
      </c>
      <c r="BL198" s="19" t="s">
        <v>540</v>
      </c>
      <c r="BM198" s="217" t="s">
        <v>2045</v>
      </c>
    </row>
    <row r="199" s="2" customFormat="1" ht="14.4" customHeight="1">
      <c r="A199" s="40"/>
      <c r="B199" s="41"/>
      <c r="C199" s="256" t="s">
        <v>676</v>
      </c>
      <c r="D199" s="256" t="s">
        <v>428</v>
      </c>
      <c r="E199" s="257" t="s">
        <v>2046</v>
      </c>
      <c r="F199" s="258" t="s">
        <v>2047</v>
      </c>
      <c r="G199" s="259" t="s">
        <v>1821</v>
      </c>
      <c r="H199" s="260">
        <v>1</v>
      </c>
      <c r="I199" s="261"/>
      <c r="J199" s="262">
        <f>ROUND(I199*H199,2)</f>
        <v>0</v>
      </c>
      <c r="K199" s="258" t="s">
        <v>19</v>
      </c>
      <c r="L199" s="263"/>
      <c r="M199" s="264" t="s">
        <v>19</v>
      </c>
      <c r="N199" s="265" t="s">
        <v>47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1531</v>
      </c>
      <c r="AT199" s="217" t="s">
        <v>428</v>
      </c>
      <c r="AU199" s="217" t="s">
        <v>166</v>
      </c>
      <c r="AY199" s="19" t="s">
        <v>154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84</v>
      </c>
      <c r="BK199" s="218">
        <f>ROUND(I199*H199,2)</f>
        <v>0</v>
      </c>
      <c r="BL199" s="19" t="s">
        <v>540</v>
      </c>
      <c r="BM199" s="217" t="s">
        <v>2048</v>
      </c>
    </row>
    <row r="200" s="2" customFormat="1" ht="14.4" customHeight="1">
      <c r="A200" s="40"/>
      <c r="B200" s="41"/>
      <c r="C200" s="256" t="s">
        <v>682</v>
      </c>
      <c r="D200" s="256" t="s">
        <v>428</v>
      </c>
      <c r="E200" s="257" t="s">
        <v>2049</v>
      </c>
      <c r="F200" s="258" t="s">
        <v>2050</v>
      </c>
      <c r="G200" s="259" t="s">
        <v>1821</v>
      </c>
      <c r="H200" s="260">
        <v>1</v>
      </c>
      <c r="I200" s="261"/>
      <c r="J200" s="262">
        <f>ROUND(I200*H200,2)</f>
        <v>0</v>
      </c>
      <c r="K200" s="258" t="s">
        <v>19</v>
      </c>
      <c r="L200" s="263"/>
      <c r="M200" s="264" t="s">
        <v>19</v>
      </c>
      <c r="N200" s="265" t="s">
        <v>47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1531</v>
      </c>
      <c r="AT200" s="217" t="s">
        <v>428</v>
      </c>
      <c r="AU200" s="217" t="s">
        <v>166</v>
      </c>
      <c r="AY200" s="19" t="s">
        <v>154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84</v>
      </c>
      <c r="BK200" s="218">
        <f>ROUND(I200*H200,2)</f>
        <v>0</v>
      </c>
      <c r="BL200" s="19" t="s">
        <v>540</v>
      </c>
      <c r="BM200" s="217" t="s">
        <v>2051</v>
      </c>
    </row>
    <row r="201" s="2" customFormat="1" ht="14.4" customHeight="1">
      <c r="A201" s="40"/>
      <c r="B201" s="41"/>
      <c r="C201" s="256" t="s">
        <v>687</v>
      </c>
      <c r="D201" s="256" t="s">
        <v>428</v>
      </c>
      <c r="E201" s="257" t="s">
        <v>2052</v>
      </c>
      <c r="F201" s="258" t="s">
        <v>2053</v>
      </c>
      <c r="G201" s="259" t="s">
        <v>1821</v>
      </c>
      <c r="H201" s="260">
        <v>4</v>
      </c>
      <c r="I201" s="261"/>
      <c r="J201" s="262">
        <f>ROUND(I201*H201,2)</f>
        <v>0</v>
      </c>
      <c r="K201" s="258" t="s">
        <v>19</v>
      </c>
      <c r="L201" s="263"/>
      <c r="M201" s="264" t="s">
        <v>19</v>
      </c>
      <c r="N201" s="265" t="s">
        <v>47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1531</v>
      </c>
      <c r="AT201" s="217" t="s">
        <v>428</v>
      </c>
      <c r="AU201" s="217" t="s">
        <v>166</v>
      </c>
      <c r="AY201" s="19" t="s">
        <v>154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84</v>
      </c>
      <c r="BK201" s="218">
        <f>ROUND(I201*H201,2)</f>
        <v>0</v>
      </c>
      <c r="BL201" s="19" t="s">
        <v>540</v>
      </c>
      <c r="BM201" s="217" t="s">
        <v>2054</v>
      </c>
    </row>
    <row r="202" s="12" customFormat="1" ht="20.88" customHeight="1">
      <c r="A202" s="12"/>
      <c r="B202" s="190"/>
      <c r="C202" s="191"/>
      <c r="D202" s="192" t="s">
        <v>75</v>
      </c>
      <c r="E202" s="204" t="s">
        <v>2055</v>
      </c>
      <c r="F202" s="204" t="s">
        <v>2056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SUM(P203:P204)</f>
        <v>0</v>
      </c>
      <c r="Q202" s="198"/>
      <c r="R202" s="199">
        <f>SUM(R203:R204)</f>
        <v>0</v>
      </c>
      <c r="S202" s="198"/>
      <c r="T202" s="200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166</v>
      </c>
      <c r="AT202" s="202" t="s">
        <v>75</v>
      </c>
      <c r="AU202" s="202" t="s">
        <v>86</v>
      </c>
      <c r="AY202" s="201" t="s">
        <v>154</v>
      </c>
      <c r="BK202" s="203">
        <f>SUM(BK203:BK204)</f>
        <v>0</v>
      </c>
    </row>
    <row r="203" s="2" customFormat="1" ht="14.4" customHeight="1">
      <c r="A203" s="40"/>
      <c r="B203" s="41"/>
      <c r="C203" s="256" t="s">
        <v>691</v>
      </c>
      <c r="D203" s="256" t="s">
        <v>428</v>
      </c>
      <c r="E203" s="257" t="s">
        <v>2057</v>
      </c>
      <c r="F203" s="258" t="s">
        <v>2058</v>
      </c>
      <c r="G203" s="259" t="s">
        <v>1821</v>
      </c>
      <c r="H203" s="260">
        <v>3</v>
      </c>
      <c r="I203" s="261"/>
      <c r="J203" s="262">
        <f>ROUND(I203*H203,2)</f>
        <v>0</v>
      </c>
      <c r="K203" s="258" t="s">
        <v>19</v>
      </c>
      <c r="L203" s="263"/>
      <c r="M203" s="264" t="s">
        <v>19</v>
      </c>
      <c r="N203" s="265" t="s">
        <v>47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1531</v>
      </c>
      <c r="AT203" s="217" t="s">
        <v>428</v>
      </c>
      <c r="AU203" s="217" t="s">
        <v>166</v>
      </c>
      <c r="AY203" s="19" t="s">
        <v>154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84</v>
      </c>
      <c r="BK203" s="218">
        <f>ROUND(I203*H203,2)</f>
        <v>0</v>
      </c>
      <c r="BL203" s="19" t="s">
        <v>540</v>
      </c>
      <c r="BM203" s="217" t="s">
        <v>2059</v>
      </c>
    </row>
    <row r="204" s="2" customFormat="1" ht="14.4" customHeight="1">
      <c r="A204" s="40"/>
      <c r="B204" s="41"/>
      <c r="C204" s="256" t="s">
        <v>696</v>
      </c>
      <c r="D204" s="256" t="s">
        <v>428</v>
      </c>
      <c r="E204" s="257" t="s">
        <v>2060</v>
      </c>
      <c r="F204" s="258" t="s">
        <v>2061</v>
      </c>
      <c r="G204" s="259" t="s">
        <v>1821</v>
      </c>
      <c r="H204" s="260">
        <v>8</v>
      </c>
      <c r="I204" s="261"/>
      <c r="J204" s="262">
        <f>ROUND(I204*H204,2)</f>
        <v>0</v>
      </c>
      <c r="K204" s="258" t="s">
        <v>19</v>
      </c>
      <c r="L204" s="263"/>
      <c r="M204" s="264" t="s">
        <v>19</v>
      </c>
      <c r="N204" s="265" t="s">
        <v>47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1531</v>
      </c>
      <c r="AT204" s="217" t="s">
        <v>428</v>
      </c>
      <c r="AU204" s="217" t="s">
        <v>166</v>
      </c>
      <c r="AY204" s="19" t="s">
        <v>154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84</v>
      </c>
      <c r="BK204" s="218">
        <f>ROUND(I204*H204,2)</f>
        <v>0</v>
      </c>
      <c r="BL204" s="19" t="s">
        <v>540</v>
      </c>
      <c r="BM204" s="217" t="s">
        <v>2062</v>
      </c>
    </row>
    <row r="205" s="12" customFormat="1" ht="22.8" customHeight="1">
      <c r="A205" s="12"/>
      <c r="B205" s="190"/>
      <c r="C205" s="191"/>
      <c r="D205" s="192" t="s">
        <v>75</v>
      </c>
      <c r="E205" s="204" t="s">
        <v>2063</v>
      </c>
      <c r="F205" s="204" t="s">
        <v>2064</v>
      </c>
      <c r="G205" s="191"/>
      <c r="H205" s="191"/>
      <c r="I205" s="194"/>
      <c r="J205" s="205">
        <f>BK205</f>
        <v>0</v>
      </c>
      <c r="K205" s="191"/>
      <c r="L205" s="196"/>
      <c r="M205" s="197"/>
      <c r="N205" s="198"/>
      <c r="O205" s="198"/>
      <c r="P205" s="199">
        <f>P206+P221+P233+P247+P264</f>
        <v>0</v>
      </c>
      <c r="Q205" s="198"/>
      <c r="R205" s="199">
        <f>R206+R221+R233+R247+R264</f>
        <v>0</v>
      </c>
      <c r="S205" s="198"/>
      <c r="T205" s="200">
        <f>T206+T221+T233+T247+T264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166</v>
      </c>
      <c r="AT205" s="202" t="s">
        <v>75</v>
      </c>
      <c r="AU205" s="202" t="s">
        <v>84</v>
      </c>
      <c r="AY205" s="201" t="s">
        <v>154</v>
      </c>
      <c r="BK205" s="203">
        <f>BK206+BK221+BK233+BK247+BK264</f>
        <v>0</v>
      </c>
    </row>
    <row r="206" s="12" customFormat="1" ht="20.88" customHeight="1">
      <c r="A206" s="12"/>
      <c r="B206" s="190"/>
      <c r="C206" s="191"/>
      <c r="D206" s="192" t="s">
        <v>75</v>
      </c>
      <c r="E206" s="204" t="s">
        <v>2065</v>
      </c>
      <c r="F206" s="204" t="s">
        <v>1809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SUM(P207:P220)</f>
        <v>0</v>
      </c>
      <c r="Q206" s="198"/>
      <c r="R206" s="199">
        <f>SUM(R207:R220)</f>
        <v>0</v>
      </c>
      <c r="S206" s="198"/>
      <c r="T206" s="200">
        <f>SUM(T207:T220)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166</v>
      </c>
      <c r="AT206" s="202" t="s">
        <v>75</v>
      </c>
      <c r="AU206" s="202" t="s">
        <v>86</v>
      </c>
      <c r="AY206" s="201" t="s">
        <v>154</v>
      </c>
      <c r="BK206" s="203">
        <f>SUM(BK207:BK220)</f>
        <v>0</v>
      </c>
    </row>
    <row r="207" s="2" customFormat="1" ht="14.4" customHeight="1">
      <c r="A207" s="40"/>
      <c r="B207" s="41"/>
      <c r="C207" s="256" t="s">
        <v>702</v>
      </c>
      <c r="D207" s="256" t="s">
        <v>428</v>
      </c>
      <c r="E207" s="257" t="s">
        <v>2066</v>
      </c>
      <c r="F207" s="258" t="s">
        <v>2067</v>
      </c>
      <c r="G207" s="259" t="s">
        <v>292</v>
      </c>
      <c r="H207" s="260">
        <v>42</v>
      </c>
      <c r="I207" s="261"/>
      <c r="J207" s="262">
        <f>ROUND(I207*H207,2)</f>
        <v>0</v>
      </c>
      <c r="K207" s="258" t="s">
        <v>19</v>
      </c>
      <c r="L207" s="263"/>
      <c r="M207" s="264" t="s">
        <v>19</v>
      </c>
      <c r="N207" s="265" t="s">
        <v>47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1531</v>
      </c>
      <c r="AT207" s="217" t="s">
        <v>428</v>
      </c>
      <c r="AU207" s="217" t="s">
        <v>166</v>
      </c>
      <c r="AY207" s="19" t="s">
        <v>154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84</v>
      </c>
      <c r="BK207" s="218">
        <f>ROUND(I207*H207,2)</f>
        <v>0</v>
      </c>
      <c r="BL207" s="19" t="s">
        <v>540</v>
      </c>
      <c r="BM207" s="217" t="s">
        <v>2068</v>
      </c>
    </row>
    <row r="208" s="2" customFormat="1" ht="14.4" customHeight="1">
      <c r="A208" s="40"/>
      <c r="B208" s="41"/>
      <c r="C208" s="256" t="s">
        <v>706</v>
      </c>
      <c r="D208" s="256" t="s">
        <v>428</v>
      </c>
      <c r="E208" s="257" t="s">
        <v>2069</v>
      </c>
      <c r="F208" s="258" t="s">
        <v>2070</v>
      </c>
      <c r="G208" s="259" t="s">
        <v>292</v>
      </c>
      <c r="H208" s="260">
        <v>105</v>
      </c>
      <c r="I208" s="261"/>
      <c r="J208" s="262">
        <f>ROUND(I208*H208,2)</f>
        <v>0</v>
      </c>
      <c r="K208" s="258" t="s">
        <v>19</v>
      </c>
      <c r="L208" s="263"/>
      <c r="M208" s="264" t="s">
        <v>19</v>
      </c>
      <c r="N208" s="265" t="s">
        <v>47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1531</v>
      </c>
      <c r="AT208" s="217" t="s">
        <v>428</v>
      </c>
      <c r="AU208" s="217" t="s">
        <v>166</v>
      </c>
      <c r="AY208" s="19" t="s">
        <v>154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84</v>
      </c>
      <c r="BK208" s="218">
        <f>ROUND(I208*H208,2)</f>
        <v>0</v>
      </c>
      <c r="BL208" s="19" t="s">
        <v>540</v>
      </c>
      <c r="BM208" s="217" t="s">
        <v>2071</v>
      </c>
    </row>
    <row r="209" s="2" customFormat="1" ht="14.4" customHeight="1">
      <c r="A209" s="40"/>
      <c r="B209" s="41"/>
      <c r="C209" s="256" t="s">
        <v>711</v>
      </c>
      <c r="D209" s="256" t="s">
        <v>428</v>
      </c>
      <c r="E209" s="257" t="s">
        <v>2072</v>
      </c>
      <c r="F209" s="258" t="s">
        <v>2073</v>
      </c>
      <c r="G209" s="259" t="s">
        <v>292</v>
      </c>
      <c r="H209" s="260">
        <v>65</v>
      </c>
      <c r="I209" s="261"/>
      <c r="J209" s="262">
        <f>ROUND(I209*H209,2)</f>
        <v>0</v>
      </c>
      <c r="K209" s="258" t="s">
        <v>19</v>
      </c>
      <c r="L209" s="263"/>
      <c r="M209" s="264" t="s">
        <v>19</v>
      </c>
      <c r="N209" s="265" t="s">
        <v>47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1531</v>
      </c>
      <c r="AT209" s="217" t="s">
        <v>428</v>
      </c>
      <c r="AU209" s="217" t="s">
        <v>166</v>
      </c>
      <c r="AY209" s="19" t="s">
        <v>154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84</v>
      </c>
      <c r="BK209" s="218">
        <f>ROUND(I209*H209,2)</f>
        <v>0</v>
      </c>
      <c r="BL209" s="19" t="s">
        <v>540</v>
      </c>
      <c r="BM209" s="217" t="s">
        <v>2074</v>
      </c>
    </row>
    <row r="210" s="2" customFormat="1" ht="14.4" customHeight="1">
      <c r="A210" s="40"/>
      <c r="B210" s="41"/>
      <c r="C210" s="256" t="s">
        <v>717</v>
      </c>
      <c r="D210" s="256" t="s">
        <v>428</v>
      </c>
      <c r="E210" s="257" t="s">
        <v>2075</v>
      </c>
      <c r="F210" s="258" t="s">
        <v>2076</v>
      </c>
      <c r="G210" s="259" t="s">
        <v>292</v>
      </c>
      <c r="H210" s="260">
        <v>12</v>
      </c>
      <c r="I210" s="261"/>
      <c r="J210" s="262">
        <f>ROUND(I210*H210,2)</f>
        <v>0</v>
      </c>
      <c r="K210" s="258" t="s">
        <v>19</v>
      </c>
      <c r="L210" s="263"/>
      <c r="M210" s="264" t="s">
        <v>19</v>
      </c>
      <c r="N210" s="265" t="s">
        <v>47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1531</v>
      </c>
      <c r="AT210" s="217" t="s">
        <v>428</v>
      </c>
      <c r="AU210" s="217" t="s">
        <v>166</v>
      </c>
      <c r="AY210" s="19" t="s">
        <v>154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84</v>
      </c>
      <c r="BK210" s="218">
        <f>ROUND(I210*H210,2)</f>
        <v>0</v>
      </c>
      <c r="BL210" s="19" t="s">
        <v>540</v>
      </c>
      <c r="BM210" s="217" t="s">
        <v>2077</v>
      </c>
    </row>
    <row r="211" s="2" customFormat="1" ht="14.4" customHeight="1">
      <c r="A211" s="40"/>
      <c r="B211" s="41"/>
      <c r="C211" s="256" t="s">
        <v>721</v>
      </c>
      <c r="D211" s="256" t="s">
        <v>428</v>
      </c>
      <c r="E211" s="257" t="s">
        <v>2078</v>
      </c>
      <c r="F211" s="258" t="s">
        <v>2079</v>
      </c>
      <c r="G211" s="259" t="s">
        <v>1821</v>
      </c>
      <c r="H211" s="260">
        <v>1</v>
      </c>
      <c r="I211" s="261"/>
      <c r="J211" s="262">
        <f>ROUND(I211*H211,2)</f>
        <v>0</v>
      </c>
      <c r="K211" s="258" t="s">
        <v>19</v>
      </c>
      <c r="L211" s="263"/>
      <c r="M211" s="264" t="s">
        <v>19</v>
      </c>
      <c r="N211" s="265" t="s">
        <v>47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1531</v>
      </c>
      <c r="AT211" s="217" t="s">
        <v>428</v>
      </c>
      <c r="AU211" s="217" t="s">
        <v>166</v>
      </c>
      <c r="AY211" s="19" t="s">
        <v>154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84</v>
      </c>
      <c r="BK211" s="218">
        <f>ROUND(I211*H211,2)</f>
        <v>0</v>
      </c>
      <c r="BL211" s="19" t="s">
        <v>540</v>
      </c>
      <c r="BM211" s="217" t="s">
        <v>2080</v>
      </c>
    </row>
    <row r="212" s="2" customFormat="1" ht="14.4" customHeight="1">
      <c r="A212" s="40"/>
      <c r="B212" s="41"/>
      <c r="C212" s="256" t="s">
        <v>727</v>
      </c>
      <c r="D212" s="256" t="s">
        <v>428</v>
      </c>
      <c r="E212" s="257" t="s">
        <v>2081</v>
      </c>
      <c r="F212" s="258" t="s">
        <v>2082</v>
      </c>
      <c r="G212" s="259" t="s">
        <v>1821</v>
      </c>
      <c r="H212" s="260">
        <v>1</v>
      </c>
      <c r="I212" s="261"/>
      <c r="J212" s="262">
        <f>ROUND(I212*H212,2)</f>
        <v>0</v>
      </c>
      <c r="K212" s="258" t="s">
        <v>19</v>
      </c>
      <c r="L212" s="263"/>
      <c r="M212" s="264" t="s">
        <v>19</v>
      </c>
      <c r="N212" s="265" t="s">
        <v>47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1531</v>
      </c>
      <c r="AT212" s="217" t="s">
        <v>428</v>
      </c>
      <c r="AU212" s="217" t="s">
        <v>166</v>
      </c>
      <c r="AY212" s="19" t="s">
        <v>154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84</v>
      </c>
      <c r="BK212" s="218">
        <f>ROUND(I212*H212,2)</f>
        <v>0</v>
      </c>
      <c r="BL212" s="19" t="s">
        <v>540</v>
      </c>
      <c r="BM212" s="217" t="s">
        <v>2083</v>
      </c>
    </row>
    <row r="213" s="2" customFormat="1" ht="14.4" customHeight="1">
      <c r="A213" s="40"/>
      <c r="B213" s="41"/>
      <c r="C213" s="256" t="s">
        <v>740</v>
      </c>
      <c r="D213" s="256" t="s">
        <v>428</v>
      </c>
      <c r="E213" s="257" t="s">
        <v>2084</v>
      </c>
      <c r="F213" s="258" t="s">
        <v>2085</v>
      </c>
      <c r="G213" s="259" t="s">
        <v>1821</v>
      </c>
      <c r="H213" s="260">
        <v>1</v>
      </c>
      <c r="I213" s="261"/>
      <c r="J213" s="262">
        <f>ROUND(I213*H213,2)</f>
        <v>0</v>
      </c>
      <c r="K213" s="258" t="s">
        <v>19</v>
      </c>
      <c r="L213" s="263"/>
      <c r="M213" s="264" t="s">
        <v>19</v>
      </c>
      <c r="N213" s="265" t="s">
        <v>47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1531</v>
      </c>
      <c r="AT213" s="217" t="s">
        <v>428</v>
      </c>
      <c r="AU213" s="217" t="s">
        <v>166</v>
      </c>
      <c r="AY213" s="19" t="s">
        <v>154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84</v>
      </c>
      <c r="BK213" s="218">
        <f>ROUND(I213*H213,2)</f>
        <v>0</v>
      </c>
      <c r="BL213" s="19" t="s">
        <v>540</v>
      </c>
      <c r="BM213" s="217" t="s">
        <v>2086</v>
      </c>
    </row>
    <row r="214" s="2" customFormat="1" ht="14.4" customHeight="1">
      <c r="A214" s="40"/>
      <c r="B214" s="41"/>
      <c r="C214" s="256" t="s">
        <v>744</v>
      </c>
      <c r="D214" s="256" t="s">
        <v>428</v>
      </c>
      <c r="E214" s="257" t="s">
        <v>2087</v>
      </c>
      <c r="F214" s="258" t="s">
        <v>2088</v>
      </c>
      <c r="G214" s="259" t="s">
        <v>1821</v>
      </c>
      <c r="H214" s="260">
        <v>1</v>
      </c>
      <c r="I214" s="261"/>
      <c r="J214" s="262">
        <f>ROUND(I214*H214,2)</f>
        <v>0</v>
      </c>
      <c r="K214" s="258" t="s">
        <v>19</v>
      </c>
      <c r="L214" s="263"/>
      <c r="M214" s="264" t="s">
        <v>19</v>
      </c>
      <c r="N214" s="265" t="s">
        <v>47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1531</v>
      </c>
      <c r="AT214" s="217" t="s">
        <v>428</v>
      </c>
      <c r="AU214" s="217" t="s">
        <v>166</v>
      </c>
      <c r="AY214" s="19" t="s">
        <v>154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84</v>
      </c>
      <c r="BK214" s="218">
        <f>ROUND(I214*H214,2)</f>
        <v>0</v>
      </c>
      <c r="BL214" s="19" t="s">
        <v>540</v>
      </c>
      <c r="BM214" s="217" t="s">
        <v>2089</v>
      </c>
    </row>
    <row r="215" s="2" customFormat="1" ht="14.4" customHeight="1">
      <c r="A215" s="40"/>
      <c r="B215" s="41"/>
      <c r="C215" s="256" t="s">
        <v>749</v>
      </c>
      <c r="D215" s="256" t="s">
        <v>428</v>
      </c>
      <c r="E215" s="257" t="s">
        <v>2090</v>
      </c>
      <c r="F215" s="258" t="s">
        <v>2091</v>
      </c>
      <c r="G215" s="259" t="s">
        <v>1821</v>
      </c>
      <c r="H215" s="260">
        <v>3</v>
      </c>
      <c r="I215" s="261"/>
      <c r="J215" s="262">
        <f>ROUND(I215*H215,2)</f>
        <v>0</v>
      </c>
      <c r="K215" s="258" t="s">
        <v>19</v>
      </c>
      <c r="L215" s="263"/>
      <c r="M215" s="264" t="s">
        <v>19</v>
      </c>
      <c r="N215" s="265" t="s">
        <v>47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1531</v>
      </c>
      <c r="AT215" s="217" t="s">
        <v>428</v>
      </c>
      <c r="AU215" s="217" t="s">
        <v>166</v>
      </c>
      <c r="AY215" s="19" t="s">
        <v>154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84</v>
      </c>
      <c r="BK215" s="218">
        <f>ROUND(I215*H215,2)</f>
        <v>0</v>
      </c>
      <c r="BL215" s="19" t="s">
        <v>540</v>
      </c>
      <c r="BM215" s="217" t="s">
        <v>2092</v>
      </c>
    </row>
    <row r="216" s="2" customFormat="1" ht="14.4" customHeight="1">
      <c r="A216" s="40"/>
      <c r="B216" s="41"/>
      <c r="C216" s="256" t="s">
        <v>754</v>
      </c>
      <c r="D216" s="256" t="s">
        <v>428</v>
      </c>
      <c r="E216" s="257" t="s">
        <v>2093</v>
      </c>
      <c r="F216" s="258" t="s">
        <v>2094</v>
      </c>
      <c r="G216" s="259" t="s">
        <v>1821</v>
      </c>
      <c r="H216" s="260">
        <v>4</v>
      </c>
      <c r="I216" s="261"/>
      <c r="J216" s="262">
        <f>ROUND(I216*H216,2)</f>
        <v>0</v>
      </c>
      <c r="K216" s="258" t="s">
        <v>19</v>
      </c>
      <c r="L216" s="263"/>
      <c r="M216" s="264" t="s">
        <v>19</v>
      </c>
      <c r="N216" s="265" t="s">
        <v>47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1531</v>
      </c>
      <c r="AT216" s="217" t="s">
        <v>428</v>
      </c>
      <c r="AU216" s="217" t="s">
        <v>166</v>
      </c>
      <c r="AY216" s="19" t="s">
        <v>154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84</v>
      </c>
      <c r="BK216" s="218">
        <f>ROUND(I216*H216,2)</f>
        <v>0</v>
      </c>
      <c r="BL216" s="19" t="s">
        <v>540</v>
      </c>
      <c r="BM216" s="217" t="s">
        <v>2095</v>
      </c>
    </row>
    <row r="217" s="2" customFormat="1" ht="14.4" customHeight="1">
      <c r="A217" s="40"/>
      <c r="B217" s="41"/>
      <c r="C217" s="256" t="s">
        <v>766</v>
      </c>
      <c r="D217" s="256" t="s">
        <v>428</v>
      </c>
      <c r="E217" s="257" t="s">
        <v>2096</v>
      </c>
      <c r="F217" s="258" t="s">
        <v>2097</v>
      </c>
      <c r="G217" s="259" t="s">
        <v>1821</v>
      </c>
      <c r="H217" s="260">
        <v>5</v>
      </c>
      <c r="I217" s="261"/>
      <c r="J217" s="262">
        <f>ROUND(I217*H217,2)</f>
        <v>0</v>
      </c>
      <c r="K217" s="258" t="s">
        <v>19</v>
      </c>
      <c r="L217" s="263"/>
      <c r="M217" s="264" t="s">
        <v>19</v>
      </c>
      <c r="N217" s="265" t="s">
        <v>47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1531</v>
      </c>
      <c r="AT217" s="217" t="s">
        <v>428</v>
      </c>
      <c r="AU217" s="217" t="s">
        <v>166</v>
      </c>
      <c r="AY217" s="19" t="s">
        <v>154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84</v>
      </c>
      <c r="BK217" s="218">
        <f>ROUND(I217*H217,2)</f>
        <v>0</v>
      </c>
      <c r="BL217" s="19" t="s">
        <v>540</v>
      </c>
      <c r="BM217" s="217" t="s">
        <v>2098</v>
      </c>
    </row>
    <row r="218" s="2" customFormat="1" ht="14.4" customHeight="1">
      <c r="A218" s="40"/>
      <c r="B218" s="41"/>
      <c r="C218" s="256" t="s">
        <v>774</v>
      </c>
      <c r="D218" s="256" t="s">
        <v>428</v>
      </c>
      <c r="E218" s="257" t="s">
        <v>2099</v>
      </c>
      <c r="F218" s="258" t="s">
        <v>2100</v>
      </c>
      <c r="G218" s="259" t="s">
        <v>1821</v>
      </c>
      <c r="H218" s="260">
        <v>12</v>
      </c>
      <c r="I218" s="261"/>
      <c r="J218" s="262">
        <f>ROUND(I218*H218,2)</f>
        <v>0</v>
      </c>
      <c r="K218" s="258" t="s">
        <v>19</v>
      </c>
      <c r="L218" s="263"/>
      <c r="M218" s="264" t="s">
        <v>19</v>
      </c>
      <c r="N218" s="265" t="s">
        <v>47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1531</v>
      </c>
      <c r="AT218" s="217" t="s">
        <v>428</v>
      </c>
      <c r="AU218" s="217" t="s">
        <v>166</v>
      </c>
      <c r="AY218" s="19" t="s">
        <v>154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84</v>
      </c>
      <c r="BK218" s="218">
        <f>ROUND(I218*H218,2)</f>
        <v>0</v>
      </c>
      <c r="BL218" s="19" t="s">
        <v>540</v>
      </c>
      <c r="BM218" s="217" t="s">
        <v>2101</v>
      </c>
    </row>
    <row r="219" s="2" customFormat="1" ht="14.4" customHeight="1">
      <c r="A219" s="40"/>
      <c r="B219" s="41"/>
      <c r="C219" s="256" t="s">
        <v>778</v>
      </c>
      <c r="D219" s="256" t="s">
        <v>428</v>
      </c>
      <c r="E219" s="257" t="s">
        <v>2102</v>
      </c>
      <c r="F219" s="258" t="s">
        <v>2103</v>
      </c>
      <c r="G219" s="259" t="s">
        <v>1821</v>
      </c>
      <c r="H219" s="260">
        <v>3</v>
      </c>
      <c r="I219" s="261"/>
      <c r="J219" s="262">
        <f>ROUND(I219*H219,2)</f>
        <v>0</v>
      </c>
      <c r="K219" s="258" t="s">
        <v>19</v>
      </c>
      <c r="L219" s="263"/>
      <c r="M219" s="264" t="s">
        <v>19</v>
      </c>
      <c r="N219" s="265" t="s">
        <v>47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1531</v>
      </c>
      <c r="AT219" s="217" t="s">
        <v>428</v>
      </c>
      <c r="AU219" s="217" t="s">
        <v>166</v>
      </c>
      <c r="AY219" s="19" t="s">
        <v>154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84</v>
      </c>
      <c r="BK219" s="218">
        <f>ROUND(I219*H219,2)</f>
        <v>0</v>
      </c>
      <c r="BL219" s="19" t="s">
        <v>540</v>
      </c>
      <c r="BM219" s="217" t="s">
        <v>2104</v>
      </c>
    </row>
    <row r="220" s="2" customFormat="1" ht="14.4" customHeight="1">
      <c r="A220" s="40"/>
      <c r="B220" s="41"/>
      <c r="C220" s="256" t="s">
        <v>782</v>
      </c>
      <c r="D220" s="256" t="s">
        <v>428</v>
      </c>
      <c r="E220" s="257" t="s">
        <v>2105</v>
      </c>
      <c r="F220" s="258" t="s">
        <v>2106</v>
      </c>
      <c r="G220" s="259" t="s">
        <v>1821</v>
      </c>
      <c r="H220" s="260">
        <v>6</v>
      </c>
      <c r="I220" s="261"/>
      <c r="J220" s="262">
        <f>ROUND(I220*H220,2)</f>
        <v>0</v>
      </c>
      <c r="K220" s="258" t="s">
        <v>19</v>
      </c>
      <c r="L220" s="263"/>
      <c r="M220" s="264" t="s">
        <v>19</v>
      </c>
      <c r="N220" s="265" t="s">
        <v>47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1531</v>
      </c>
      <c r="AT220" s="217" t="s">
        <v>428</v>
      </c>
      <c r="AU220" s="217" t="s">
        <v>166</v>
      </c>
      <c r="AY220" s="19" t="s">
        <v>154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84</v>
      </c>
      <c r="BK220" s="218">
        <f>ROUND(I220*H220,2)</f>
        <v>0</v>
      </c>
      <c r="BL220" s="19" t="s">
        <v>540</v>
      </c>
      <c r="BM220" s="217" t="s">
        <v>2107</v>
      </c>
    </row>
    <row r="221" s="12" customFormat="1" ht="20.88" customHeight="1">
      <c r="A221" s="12"/>
      <c r="B221" s="190"/>
      <c r="C221" s="191"/>
      <c r="D221" s="192" t="s">
        <v>75</v>
      </c>
      <c r="E221" s="204" t="s">
        <v>2108</v>
      </c>
      <c r="F221" s="204" t="s">
        <v>1833</v>
      </c>
      <c r="G221" s="191"/>
      <c r="H221" s="191"/>
      <c r="I221" s="194"/>
      <c r="J221" s="205">
        <f>BK221</f>
        <v>0</v>
      </c>
      <c r="K221" s="191"/>
      <c r="L221" s="196"/>
      <c r="M221" s="197"/>
      <c r="N221" s="198"/>
      <c r="O221" s="198"/>
      <c r="P221" s="199">
        <f>SUM(P222:P232)</f>
        <v>0</v>
      </c>
      <c r="Q221" s="198"/>
      <c r="R221" s="199">
        <f>SUM(R222:R232)</f>
        <v>0</v>
      </c>
      <c r="S221" s="198"/>
      <c r="T221" s="200">
        <f>SUM(T222:T232)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1" t="s">
        <v>166</v>
      </c>
      <c r="AT221" s="202" t="s">
        <v>75</v>
      </c>
      <c r="AU221" s="202" t="s">
        <v>86</v>
      </c>
      <c r="AY221" s="201" t="s">
        <v>154</v>
      </c>
      <c r="BK221" s="203">
        <f>SUM(BK222:BK232)</f>
        <v>0</v>
      </c>
    </row>
    <row r="222" s="2" customFormat="1" ht="14.4" customHeight="1">
      <c r="A222" s="40"/>
      <c r="B222" s="41"/>
      <c r="C222" s="256" t="s">
        <v>794</v>
      </c>
      <c r="D222" s="256" t="s">
        <v>428</v>
      </c>
      <c r="E222" s="257" t="s">
        <v>2022</v>
      </c>
      <c r="F222" s="258" t="s">
        <v>2023</v>
      </c>
      <c r="G222" s="259" t="s">
        <v>292</v>
      </c>
      <c r="H222" s="260">
        <v>25</v>
      </c>
      <c r="I222" s="261"/>
      <c r="J222" s="262">
        <f>ROUND(I222*H222,2)</f>
        <v>0</v>
      </c>
      <c r="K222" s="258" t="s">
        <v>19</v>
      </c>
      <c r="L222" s="263"/>
      <c r="M222" s="264" t="s">
        <v>19</v>
      </c>
      <c r="N222" s="265" t="s">
        <v>47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1531</v>
      </c>
      <c r="AT222" s="217" t="s">
        <v>428</v>
      </c>
      <c r="AU222" s="217" t="s">
        <v>166</v>
      </c>
      <c r="AY222" s="19" t="s">
        <v>154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84</v>
      </c>
      <c r="BK222" s="218">
        <f>ROUND(I222*H222,2)</f>
        <v>0</v>
      </c>
      <c r="BL222" s="19" t="s">
        <v>540</v>
      </c>
      <c r="BM222" s="217" t="s">
        <v>2109</v>
      </c>
    </row>
    <row r="223" s="2" customFormat="1" ht="14.4" customHeight="1">
      <c r="A223" s="40"/>
      <c r="B223" s="41"/>
      <c r="C223" s="256" t="s">
        <v>798</v>
      </c>
      <c r="D223" s="256" t="s">
        <v>428</v>
      </c>
      <c r="E223" s="257" t="s">
        <v>2110</v>
      </c>
      <c r="F223" s="258" t="s">
        <v>2111</v>
      </c>
      <c r="G223" s="259" t="s">
        <v>292</v>
      </c>
      <c r="H223" s="260">
        <v>30</v>
      </c>
      <c r="I223" s="261"/>
      <c r="J223" s="262">
        <f>ROUND(I223*H223,2)</f>
        <v>0</v>
      </c>
      <c r="K223" s="258" t="s">
        <v>19</v>
      </c>
      <c r="L223" s="263"/>
      <c r="M223" s="264" t="s">
        <v>19</v>
      </c>
      <c r="N223" s="265" t="s">
        <v>47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1531</v>
      </c>
      <c r="AT223" s="217" t="s">
        <v>428</v>
      </c>
      <c r="AU223" s="217" t="s">
        <v>166</v>
      </c>
      <c r="AY223" s="19" t="s">
        <v>154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84</v>
      </c>
      <c r="BK223" s="218">
        <f>ROUND(I223*H223,2)</f>
        <v>0</v>
      </c>
      <c r="BL223" s="19" t="s">
        <v>540</v>
      </c>
      <c r="BM223" s="217" t="s">
        <v>2112</v>
      </c>
    </row>
    <row r="224" s="2" customFormat="1" ht="14.4" customHeight="1">
      <c r="A224" s="40"/>
      <c r="B224" s="41"/>
      <c r="C224" s="256" t="s">
        <v>802</v>
      </c>
      <c r="D224" s="256" t="s">
        <v>428</v>
      </c>
      <c r="E224" s="257" t="s">
        <v>2113</v>
      </c>
      <c r="F224" s="258" t="s">
        <v>2114</v>
      </c>
      <c r="G224" s="259" t="s">
        <v>292</v>
      </c>
      <c r="H224" s="260">
        <v>380</v>
      </c>
      <c r="I224" s="261"/>
      <c r="J224" s="262">
        <f>ROUND(I224*H224,2)</f>
        <v>0</v>
      </c>
      <c r="K224" s="258" t="s">
        <v>19</v>
      </c>
      <c r="L224" s="263"/>
      <c r="M224" s="264" t="s">
        <v>19</v>
      </c>
      <c r="N224" s="265" t="s">
        <v>47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1531</v>
      </c>
      <c r="AT224" s="217" t="s">
        <v>428</v>
      </c>
      <c r="AU224" s="217" t="s">
        <v>166</v>
      </c>
      <c r="AY224" s="19" t="s">
        <v>154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84</v>
      </c>
      <c r="BK224" s="218">
        <f>ROUND(I224*H224,2)</f>
        <v>0</v>
      </c>
      <c r="BL224" s="19" t="s">
        <v>540</v>
      </c>
      <c r="BM224" s="217" t="s">
        <v>2115</v>
      </c>
    </row>
    <row r="225" s="2" customFormat="1" ht="14.4" customHeight="1">
      <c r="A225" s="40"/>
      <c r="B225" s="41"/>
      <c r="C225" s="256" t="s">
        <v>806</v>
      </c>
      <c r="D225" s="256" t="s">
        <v>428</v>
      </c>
      <c r="E225" s="257" t="s">
        <v>2116</v>
      </c>
      <c r="F225" s="258" t="s">
        <v>2117</v>
      </c>
      <c r="G225" s="259" t="s">
        <v>292</v>
      </c>
      <c r="H225" s="260">
        <v>420</v>
      </c>
      <c r="I225" s="261"/>
      <c r="J225" s="262">
        <f>ROUND(I225*H225,2)</f>
        <v>0</v>
      </c>
      <c r="K225" s="258" t="s">
        <v>19</v>
      </c>
      <c r="L225" s="263"/>
      <c r="M225" s="264" t="s">
        <v>19</v>
      </c>
      <c r="N225" s="265" t="s">
        <v>47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1531</v>
      </c>
      <c r="AT225" s="217" t="s">
        <v>428</v>
      </c>
      <c r="AU225" s="217" t="s">
        <v>166</v>
      </c>
      <c r="AY225" s="19" t="s">
        <v>154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84</v>
      </c>
      <c r="BK225" s="218">
        <f>ROUND(I225*H225,2)</f>
        <v>0</v>
      </c>
      <c r="BL225" s="19" t="s">
        <v>540</v>
      </c>
      <c r="BM225" s="217" t="s">
        <v>2118</v>
      </c>
    </row>
    <row r="226" s="2" customFormat="1" ht="14.4" customHeight="1">
      <c r="A226" s="40"/>
      <c r="B226" s="41"/>
      <c r="C226" s="256" t="s">
        <v>810</v>
      </c>
      <c r="D226" s="256" t="s">
        <v>428</v>
      </c>
      <c r="E226" s="257" t="s">
        <v>2119</v>
      </c>
      <c r="F226" s="258" t="s">
        <v>2120</v>
      </c>
      <c r="G226" s="259" t="s">
        <v>292</v>
      </c>
      <c r="H226" s="260">
        <v>20</v>
      </c>
      <c r="I226" s="261"/>
      <c r="J226" s="262">
        <f>ROUND(I226*H226,2)</f>
        <v>0</v>
      </c>
      <c r="K226" s="258" t="s">
        <v>19</v>
      </c>
      <c r="L226" s="263"/>
      <c r="M226" s="264" t="s">
        <v>19</v>
      </c>
      <c r="N226" s="265" t="s">
        <v>47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1531</v>
      </c>
      <c r="AT226" s="217" t="s">
        <v>428</v>
      </c>
      <c r="AU226" s="217" t="s">
        <v>166</v>
      </c>
      <c r="AY226" s="19" t="s">
        <v>154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84</v>
      </c>
      <c r="BK226" s="218">
        <f>ROUND(I226*H226,2)</f>
        <v>0</v>
      </c>
      <c r="BL226" s="19" t="s">
        <v>540</v>
      </c>
      <c r="BM226" s="217" t="s">
        <v>2121</v>
      </c>
    </row>
    <row r="227" s="2" customFormat="1" ht="14.4" customHeight="1">
      <c r="A227" s="40"/>
      <c r="B227" s="41"/>
      <c r="C227" s="256" t="s">
        <v>815</v>
      </c>
      <c r="D227" s="256" t="s">
        <v>428</v>
      </c>
      <c r="E227" s="257" t="s">
        <v>2122</v>
      </c>
      <c r="F227" s="258" t="s">
        <v>2123</v>
      </c>
      <c r="G227" s="259" t="s">
        <v>292</v>
      </c>
      <c r="H227" s="260">
        <v>60</v>
      </c>
      <c r="I227" s="261"/>
      <c r="J227" s="262">
        <f>ROUND(I227*H227,2)</f>
        <v>0</v>
      </c>
      <c r="K227" s="258" t="s">
        <v>19</v>
      </c>
      <c r="L227" s="263"/>
      <c r="M227" s="264" t="s">
        <v>19</v>
      </c>
      <c r="N227" s="265" t="s">
        <v>47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1531</v>
      </c>
      <c r="AT227" s="217" t="s">
        <v>428</v>
      </c>
      <c r="AU227" s="217" t="s">
        <v>166</v>
      </c>
      <c r="AY227" s="19" t="s">
        <v>154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84</v>
      </c>
      <c r="BK227" s="218">
        <f>ROUND(I227*H227,2)</f>
        <v>0</v>
      </c>
      <c r="BL227" s="19" t="s">
        <v>540</v>
      </c>
      <c r="BM227" s="217" t="s">
        <v>2124</v>
      </c>
    </row>
    <row r="228" s="2" customFormat="1" ht="14.4" customHeight="1">
      <c r="A228" s="40"/>
      <c r="B228" s="41"/>
      <c r="C228" s="256" t="s">
        <v>819</v>
      </c>
      <c r="D228" s="256" t="s">
        <v>428</v>
      </c>
      <c r="E228" s="257" t="s">
        <v>2125</v>
      </c>
      <c r="F228" s="258" t="s">
        <v>2126</v>
      </c>
      <c r="G228" s="259" t="s">
        <v>292</v>
      </c>
      <c r="H228" s="260">
        <v>220</v>
      </c>
      <c r="I228" s="261"/>
      <c r="J228" s="262">
        <f>ROUND(I228*H228,2)</f>
        <v>0</v>
      </c>
      <c r="K228" s="258" t="s">
        <v>19</v>
      </c>
      <c r="L228" s="263"/>
      <c r="M228" s="264" t="s">
        <v>19</v>
      </c>
      <c r="N228" s="265" t="s">
        <v>47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1531</v>
      </c>
      <c r="AT228" s="217" t="s">
        <v>428</v>
      </c>
      <c r="AU228" s="217" t="s">
        <v>166</v>
      </c>
      <c r="AY228" s="19" t="s">
        <v>154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84</v>
      </c>
      <c r="BK228" s="218">
        <f>ROUND(I228*H228,2)</f>
        <v>0</v>
      </c>
      <c r="BL228" s="19" t="s">
        <v>540</v>
      </c>
      <c r="BM228" s="217" t="s">
        <v>2127</v>
      </c>
    </row>
    <row r="229" s="2" customFormat="1" ht="14.4" customHeight="1">
      <c r="A229" s="40"/>
      <c r="B229" s="41"/>
      <c r="C229" s="256" t="s">
        <v>824</v>
      </c>
      <c r="D229" s="256" t="s">
        <v>428</v>
      </c>
      <c r="E229" s="257" t="s">
        <v>2128</v>
      </c>
      <c r="F229" s="258" t="s">
        <v>2129</v>
      </c>
      <c r="G229" s="259" t="s">
        <v>292</v>
      </c>
      <c r="H229" s="260">
        <v>280</v>
      </c>
      <c r="I229" s="261"/>
      <c r="J229" s="262">
        <f>ROUND(I229*H229,2)</f>
        <v>0</v>
      </c>
      <c r="K229" s="258" t="s">
        <v>19</v>
      </c>
      <c r="L229" s="263"/>
      <c r="M229" s="264" t="s">
        <v>19</v>
      </c>
      <c r="N229" s="265" t="s">
        <v>47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1531</v>
      </c>
      <c r="AT229" s="217" t="s">
        <v>428</v>
      </c>
      <c r="AU229" s="217" t="s">
        <v>166</v>
      </c>
      <c r="AY229" s="19" t="s">
        <v>154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84</v>
      </c>
      <c r="BK229" s="218">
        <f>ROUND(I229*H229,2)</f>
        <v>0</v>
      </c>
      <c r="BL229" s="19" t="s">
        <v>540</v>
      </c>
      <c r="BM229" s="217" t="s">
        <v>2130</v>
      </c>
    </row>
    <row r="230" s="2" customFormat="1" ht="14.4" customHeight="1">
      <c r="A230" s="40"/>
      <c r="B230" s="41"/>
      <c r="C230" s="256" t="s">
        <v>829</v>
      </c>
      <c r="D230" s="256" t="s">
        <v>428</v>
      </c>
      <c r="E230" s="257" t="s">
        <v>2131</v>
      </c>
      <c r="F230" s="258" t="s">
        <v>2132</v>
      </c>
      <c r="G230" s="259" t="s">
        <v>292</v>
      </c>
      <c r="H230" s="260">
        <v>95</v>
      </c>
      <c r="I230" s="261"/>
      <c r="J230" s="262">
        <f>ROUND(I230*H230,2)</f>
        <v>0</v>
      </c>
      <c r="K230" s="258" t="s">
        <v>19</v>
      </c>
      <c r="L230" s="263"/>
      <c r="M230" s="264" t="s">
        <v>19</v>
      </c>
      <c r="N230" s="265" t="s">
        <v>47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1531</v>
      </c>
      <c r="AT230" s="217" t="s">
        <v>428</v>
      </c>
      <c r="AU230" s="217" t="s">
        <v>166</v>
      </c>
      <c r="AY230" s="19" t="s">
        <v>154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84</v>
      </c>
      <c r="BK230" s="218">
        <f>ROUND(I230*H230,2)</f>
        <v>0</v>
      </c>
      <c r="BL230" s="19" t="s">
        <v>540</v>
      </c>
      <c r="BM230" s="217" t="s">
        <v>2133</v>
      </c>
    </row>
    <row r="231" s="2" customFormat="1" ht="14.4" customHeight="1">
      <c r="A231" s="40"/>
      <c r="B231" s="41"/>
      <c r="C231" s="256" t="s">
        <v>834</v>
      </c>
      <c r="D231" s="256" t="s">
        <v>428</v>
      </c>
      <c r="E231" s="257" t="s">
        <v>2134</v>
      </c>
      <c r="F231" s="258" t="s">
        <v>2135</v>
      </c>
      <c r="G231" s="259" t="s">
        <v>292</v>
      </c>
      <c r="H231" s="260">
        <v>65</v>
      </c>
      <c r="I231" s="261"/>
      <c r="J231" s="262">
        <f>ROUND(I231*H231,2)</f>
        <v>0</v>
      </c>
      <c r="K231" s="258" t="s">
        <v>19</v>
      </c>
      <c r="L231" s="263"/>
      <c r="M231" s="264" t="s">
        <v>19</v>
      </c>
      <c r="N231" s="265" t="s">
        <v>47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1531</v>
      </c>
      <c r="AT231" s="217" t="s">
        <v>428</v>
      </c>
      <c r="AU231" s="217" t="s">
        <v>166</v>
      </c>
      <c r="AY231" s="19" t="s">
        <v>154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84</v>
      </c>
      <c r="BK231" s="218">
        <f>ROUND(I231*H231,2)</f>
        <v>0</v>
      </c>
      <c r="BL231" s="19" t="s">
        <v>540</v>
      </c>
      <c r="BM231" s="217" t="s">
        <v>2136</v>
      </c>
    </row>
    <row r="232" s="2" customFormat="1" ht="14.4" customHeight="1">
      <c r="A232" s="40"/>
      <c r="B232" s="41"/>
      <c r="C232" s="256" t="s">
        <v>838</v>
      </c>
      <c r="D232" s="256" t="s">
        <v>428</v>
      </c>
      <c r="E232" s="257" t="s">
        <v>2137</v>
      </c>
      <c r="F232" s="258" t="s">
        <v>2138</v>
      </c>
      <c r="G232" s="259" t="s">
        <v>1821</v>
      </c>
      <c r="H232" s="260">
        <v>19</v>
      </c>
      <c r="I232" s="261"/>
      <c r="J232" s="262">
        <f>ROUND(I232*H232,2)</f>
        <v>0</v>
      </c>
      <c r="K232" s="258" t="s">
        <v>19</v>
      </c>
      <c r="L232" s="263"/>
      <c r="M232" s="264" t="s">
        <v>19</v>
      </c>
      <c r="N232" s="265" t="s">
        <v>47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1531</v>
      </c>
      <c r="AT232" s="217" t="s">
        <v>428</v>
      </c>
      <c r="AU232" s="217" t="s">
        <v>166</v>
      </c>
      <c r="AY232" s="19" t="s">
        <v>154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84</v>
      </c>
      <c r="BK232" s="218">
        <f>ROUND(I232*H232,2)</f>
        <v>0</v>
      </c>
      <c r="BL232" s="19" t="s">
        <v>540</v>
      </c>
      <c r="BM232" s="217" t="s">
        <v>2139</v>
      </c>
    </row>
    <row r="233" s="12" customFormat="1" ht="20.88" customHeight="1">
      <c r="A233" s="12"/>
      <c r="B233" s="190"/>
      <c r="C233" s="191"/>
      <c r="D233" s="192" t="s">
        <v>75</v>
      </c>
      <c r="E233" s="204" t="s">
        <v>2140</v>
      </c>
      <c r="F233" s="204" t="s">
        <v>2141</v>
      </c>
      <c r="G233" s="191"/>
      <c r="H233" s="191"/>
      <c r="I233" s="194"/>
      <c r="J233" s="205">
        <f>BK233</f>
        <v>0</v>
      </c>
      <c r="K233" s="191"/>
      <c r="L233" s="196"/>
      <c r="M233" s="197"/>
      <c r="N233" s="198"/>
      <c r="O233" s="198"/>
      <c r="P233" s="199">
        <f>SUM(P234:P246)</f>
        <v>0</v>
      </c>
      <c r="Q233" s="198"/>
      <c r="R233" s="199">
        <f>SUM(R234:R246)</f>
        <v>0</v>
      </c>
      <c r="S233" s="198"/>
      <c r="T233" s="200">
        <f>SUM(T234:T246)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1" t="s">
        <v>166</v>
      </c>
      <c r="AT233" s="202" t="s">
        <v>75</v>
      </c>
      <c r="AU233" s="202" t="s">
        <v>86</v>
      </c>
      <c r="AY233" s="201" t="s">
        <v>154</v>
      </c>
      <c r="BK233" s="203">
        <f>SUM(BK234:BK246)</f>
        <v>0</v>
      </c>
    </row>
    <row r="234" s="2" customFormat="1" ht="14.4" customHeight="1">
      <c r="A234" s="40"/>
      <c r="B234" s="41"/>
      <c r="C234" s="256" t="s">
        <v>842</v>
      </c>
      <c r="D234" s="256" t="s">
        <v>428</v>
      </c>
      <c r="E234" s="257" t="s">
        <v>2142</v>
      </c>
      <c r="F234" s="258" t="s">
        <v>2143</v>
      </c>
      <c r="G234" s="259" t="s">
        <v>1821</v>
      </c>
      <c r="H234" s="260">
        <v>1</v>
      </c>
      <c r="I234" s="261"/>
      <c r="J234" s="262">
        <f>ROUND(I234*H234,2)</f>
        <v>0</v>
      </c>
      <c r="K234" s="258" t="s">
        <v>19</v>
      </c>
      <c r="L234" s="263"/>
      <c r="M234" s="264" t="s">
        <v>19</v>
      </c>
      <c r="N234" s="265" t="s">
        <v>47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1531</v>
      </c>
      <c r="AT234" s="217" t="s">
        <v>428</v>
      </c>
      <c r="AU234" s="217" t="s">
        <v>166</v>
      </c>
      <c r="AY234" s="19" t="s">
        <v>154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84</v>
      </c>
      <c r="BK234" s="218">
        <f>ROUND(I234*H234,2)</f>
        <v>0</v>
      </c>
      <c r="BL234" s="19" t="s">
        <v>540</v>
      </c>
      <c r="BM234" s="217" t="s">
        <v>2144</v>
      </c>
    </row>
    <row r="235" s="2" customFormat="1" ht="14.4" customHeight="1">
      <c r="A235" s="40"/>
      <c r="B235" s="41"/>
      <c r="C235" s="256" t="s">
        <v>857</v>
      </c>
      <c r="D235" s="256" t="s">
        <v>428</v>
      </c>
      <c r="E235" s="257" t="s">
        <v>2145</v>
      </c>
      <c r="F235" s="258" t="s">
        <v>2146</v>
      </c>
      <c r="G235" s="259" t="s">
        <v>1821</v>
      </c>
      <c r="H235" s="260">
        <v>8</v>
      </c>
      <c r="I235" s="261"/>
      <c r="J235" s="262">
        <f>ROUND(I235*H235,2)</f>
        <v>0</v>
      </c>
      <c r="K235" s="258" t="s">
        <v>19</v>
      </c>
      <c r="L235" s="263"/>
      <c r="M235" s="264" t="s">
        <v>19</v>
      </c>
      <c r="N235" s="265" t="s">
        <v>47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1531</v>
      </c>
      <c r="AT235" s="217" t="s">
        <v>428</v>
      </c>
      <c r="AU235" s="217" t="s">
        <v>166</v>
      </c>
      <c r="AY235" s="19" t="s">
        <v>154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84</v>
      </c>
      <c r="BK235" s="218">
        <f>ROUND(I235*H235,2)</f>
        <v>0</v>
      </c>
      <c r="BL235" s="19" t="s">
        <v>540</v>
      </c>
      <c r="BM235" s="217" t="s">
        <v>2147</v>
      </c>
    </row>
    <row r="236" s="2" customFormat="1" ht="14.4" customHeight="1">
      <c r="A236" s="40"/>
      <c r="B236" s="41"/>
      <c r="C236" s="256" t="s">
        <v>862</v>
      </c>
      <c r="D236" s="256" t="s">
        <v>428</v>
      </c>
      <c r="E236" s="257" t="s">
        <v>2148</v>
      </c>
      <c r="F236" s="258" t="s">
        <v>2149</v>
      </c>
      <c r="G236" s="259" t="s">
        <v>1821</v>
      </c>
      <c r="H236" s="260">
        <v>8</v>
      </c>
      <c r="I236" s="261"/>
      <c r="J236" s="262">
        <f>ROUND(I236*H236,2)</f>
        <v>0</v>
      </c>
      <c r="K236" s="258" t="s">
        <v>19</v>
      </c>
      <c r="L236" s="263"/>
      <c r="M236" s="264" t="s">
        <v>19</v>
      </c>
      <c r="N236" s="265" t="s">
        <v>47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1531</v>
      </c>
      <c r="AT236" s="217" t="s">
        <v>428</v>
      </c>
      <c r="AU236" s="217" t="s">
        <v>166</v>
      </c>
      <c r="AY236" s="19" t="s">
        <v>154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84</v>
      </c>
      <c r="BK236" s="218">
        <f>ROUND(I236*H236,2)</f>
        <v>0</v>
      </c>
      <c r="BL236" s="19" t="s">
        <v>540</v>
      </c>
      <c r="BM236" s="217" t="s">
        <v>2150</v>
      </c>
    </row>
    <row r="237" s="2" customFormat="1" ht="14.4" customHeight="1">
      <c r="A237" s="40"/>
      <c r="B237" s="41"/>
      <c r="C237" s="256" t="s">
        <v>866</v>
      </c>
      <c r="D237" s="256" t="s">
        <v>428</v>
      </c>
      <c r="E237" s="257" t="s">
        <v>2151</v>
      </c>
      <c r="F237" s="258" t="s">
        <v>2152</v>
      </c>
      <c r="G237" s="259" t="s">
        <v>1821</v>
      </c>
      <c r="H237" s="260">
        <v>40</v>
      </c>
      <c r="I237" s="261"/>
      <c r="J237" s="262">
        <f>ROUND(I237*H237,2)</f>
        <v>0</v>
      </c>
      <c r="K237" s="258" t="s">
        <v>19</v>
      </c>
      <c r="L237" s="263"/>
      <c r="M237" s="264" t="s">
        <v>19</v>
      </c>
      <c r="N237" s="265" t="s">
        <v>47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1531</v>
      </c>
      <c r="AT237" s="217" t="s">
        <v>428</v>
      </c>
      <c r="AU237" s="217" t="s">
        <v>166</v>
      </c>
      <c r="AY237" s="19" t="s">
        <v>154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84</v>
      </c>
      <c r="BK237" s="218">
        <f>ROUND(I237*H237,2)</f>
        <v>0</v>
      </c>
      <c r="BL237" s="19" t="s">
        <v>540</v>
      </c>
      <c r="BM237" s="217" t="s">
        <v>2153</v>
      </c>
    </row>
    <row r="238" s="2" customFormat="1" ht="14.4" customHeight="1">
      <c r="A238" s="40"/>
      <c r="B238" s="41"/>
      <c r="C238" s="256" t="s">
        <v>870</v>
      </c>
      <c r="D238" s="256" t="s">
        <v>428</v>
      </c>
      <c r="E238" s="257" t="s">
        <v>2154</v>
      </c>
      <c r="F238" s="258" t="s">
        <v>2155</v>
      </c>
      <c r="G238" s="259" t="s">
        <v>1821</v>
      </c>
      <c r="H238" s="260">
        <v>14</v>
      </c>
      <c r="I238" s="261"/>
      <c r="J238" s="262">
        <f>ROUND(I238*H238,2)</f>
        <v>0</v>
      </c>
      <c r="K238" s="258" t="s">
        <v>19</v>
      </c>
      <c r="L238" s="263"/>
      <c r="M238" s="264" t="s">
        <v>19</v>
      </c>
      <c r="N238" s="265" t="s">
        <v>47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1531</v>
      </c>
      <c r="AT238" s="217" t="s">
        <v>428</v>
      </c>
      <c r="AU238" s="217" t="s">
        <v>166</v>
      </c>
      <c r="AY238" s="19" t="s">
        <v>154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84</v>
      </c>
      <c r="BK238" s="218">
        <f>ROUND(I238*H238,2)</f>
        <v>0</v>
      </c>
      <c r="BL238" s="19" t="s">
        <v>540</v>
      </c>
      <c r="BM238" s="217" t="s">
        <v>2156</v>
      </c>
    </row>
    <row r="239" s="2" customFormat="1" ht="14.4" customHeight="1">
      <c r="A239" s="40"/>
      <c r="B239" s="41"/>
      <c r="C239" s="256" t="s">
        <v>874</v>
      </c>
      <c r="D239" s="256" t="s">
        <v>428</v>
      </c>
      <c r="E239" s="257" t="s">
        <v>2157</v>
      </c>
      <c r="F239" s="258" t="s">
        <v>2158</v>
      </c>
      <c r="G239" s="259" t="s">
        <v>1821</v>
      </c>
      <c r="H239" s="260">
        <v>55</v>
      </c>
      <c r="I239" s="261"/>
      <c r="J239" s="262">
        <f>ROUND(I239*H239,2)</f>
        <v>0</v>
      </c>
      <c r="K239" s="258" t="s">
        <v>19</v>
      </c>
      <c r="L239" s="263"/>
      <c r="M239" s="264" t="s">
        <v>19</v>
      </c>
      <c r="N239" s="265" t="s">
        <v>47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1531</v>
      </c>
      <c r="AT239" s="217" t="s">
        <v>428</v>
      </c>
      <c r="AU239" s="217" t="s">
        <v>166</v>
      </c>
      <c r="AY239" s="19" t="s">
        <v>154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84</v>
      </c>
      <c r="BK239" s="218">
        <f>ROUND(I239*H239,2)</f>
        <v>0</v>
      </c>
      <c r="BL239" s="19" t="s">
        <v>540</v>
      </c>
      <c r="BM239" s="217" t="s">
        <v>2159</v>
      </c>
    </row>
    <row r="240" s="2" customFormat="1" ht="14.4" customHeight="1">
      <c r="A240" s="40"/>
      <c r="B240" s="41"/>
      <c r="C240" s="256" t="s">
        <v>879</v>
      </c>
      <c r="D240" s="256" t="s">
        <v>428</v>
      </c>
      <c r="E240" s="257" t="s">
        <v>2160</v>
      </c>
      <c r="F240" s="258" t="s">
        <v>2161</v>
      </c>
      <c r="G240" s="259" t="s">
        <v>292</v>
      </c>
      <c r="H240" s="260">
        <v>20</v>
      </c>
      <c r="I240" s="261"/>
      <c r="J240" s="262">
        <f>ROUND(I240*H240,2)</f>
        <v>0</v>
      </c>
      <c r="K240" s="258" t="s">
        <v>19</v>
      </c>
      <c r="L240" s="263"/>
      <c r="M240" s="264" t="s">
        <v>19</v>
      </c>
      <c r="N240" s="265" t="s">
        <v>47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1531</v>
      </c>
      <c r="AT240" s="217" t="s">
        <v>428</v>
      </c>
      <c r="AU240" s="217" t="s">
        <v>166</v>
      </c>
      <c r="AY240" s="19" t="s">
        <v>154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84</v>
      </c>
      <c r="BK240" s="218">
        <f>ROUND(I240*H240,2)</f>
        <v>0</v>
      </c>
      <c r="BL240" s="19" t="s">
        <v>540</v>
      </c>
      <c r="BM240" s="217" t="s">
        <v>2162</v>
      </c>
    </row>
    <row r="241" s="2" customFormat="1" ht="14.4" customHeight="1">
      <c r="A241" s="40"/>
      <c r="B241" s="41"/>
      <c r="C241" s="256" t="s">
        <v>884</v>
      </c>
      <c r="D241" s="256" t="s">
        <v>428</v>
      </c>
      <c r="E241" s="257" t="s">
        <v>2163</v>
      </c>
      <c r="F241" s="258" t="s">
        <v>2164</v>
      </c>
      <c r="G241" s="259" t="s">
        <v>292</v>
      </c>
      <c r="H241" s="260">
        <v>20</v>
      </c>
      <c r="I241" s="261"/>
      <c r="J241" s="262">
        <f>ROUND(I241*H241,2)</f>
        <v>0</v>
      </c>
      <c r="K241" s="258" t="s">
        <v>19</v>
      </c>
      <c r="L241" s="263"/>
      <c r="M241" s="264" t="s">
        <v>19</v>
      </c>
      <c r="N241" s="265" t="s">
        <v>47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1531</v>
      </c>
      <c r="AT241" s="217" t="s">
        <v>428</v>
      </c>
      <c r="AU241" s="217" t="s">
        <v>166</v>
      </c>
      <c r="AY241" s="19" t="s">
        <v>154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84</v>
      </c>
      <c r="BK241" s="218">
        <f>ROUND(I241*H241,2)</f>
        <v>0</v>
      </c>
      <c r="BL241" s="19" t="s">
        <v>540</v>
      </c>
      <c r="BM241" s="217" t="s">
        <v>2165</v>
      </c>
    </row>
    <row r="242" s="2" customFormat="1" ht="14.4" customHeight="1">
      <c r="A242" s="40"/>
      <c r="B242" s="41"/>
      <c r="C242" s="256" t="s">
        <v>888</v>
      </c>
      <c r="D242" s="256" t="s">
        <v>428</v>
      </c>
      <c r="E242" s="257" t="s">
        <v>2166</v>
      </c>
      <c r="F242" s="258" t="s">
        <v>2167</v>
      </c>
      <c r="G242" s="259" t="s">
        <v>428</v>
      </c>
      <c r="H242" s="260">
        <v>45</v>
      </c>
      <c r="I242" s="261"/>
      <c r="J242" s="262">
        <f>ROUND(I242*H242,2)</f>
        <v>0</v>
      </c>
      <c r="K242" s="258" t="s">
        <v>19</v>
      </c>
      <c r="L242" s="263"/>
      <c r="M242" s="264" t="s">
        <v>19</v>
      </c>
      <c r="N242" s="265" t="s">
        <v>47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1531</v>
      </c>
      <c r="AT242" s="217" t="s">
        <v>428</v>
      </c>
      <c r="AU242" s="217" t="s">
        <v>166</v>
      </c>
      <c r="AY242" s="19" t="s">
        <v>154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84</v>
      </c>
      <c r="BK242" s="218">
        <f>ROUND(I242*H242,2)</f>
        <v>0</v>
      </c>
      <c r="BL242" s="19" t="s">
        <v>540</v>
      </c>
      <c r="BM242" s="217" t="s">
        <v>2168</v>
      </c>
    </row>
    <row r="243" s="2" customFormat="1" ht="14.4" customHeight="1">
      <c r="A243" s="40"/>
      <c r="B243" s="41"/>
      <c r="C243" s="256" t="s">
        <v>892</v>
      </c>
      <c r="D243" s="256" t="s">
        <v>428</v>
      </c>
      <c r="E243" s="257" t="s">
        <v>2169</v>
      </c>
      <c r="F243" s="258" t="s">
        <v>2170</v>
      </c>
      <c r="G243" s="259" t="s">
        <v>2171</v>
      </c>
      <c r="H243" s="260">
        <v>60</v>
      </c>
      <c r="I243" s="261"/>
      <c r="J243" s="262">
        <f>ROUND(I243*H243,2)</f>
        <v>0</v>
      </c>
      <c r="K243" s="258" t="s">
        <v>19</v>
      </c>
      <c r="L243" s="263"/>
      <c r="M243" s="264" t="s">
        <v>19</v>
      </c>
      <c r="N243" s="265" t="s">
        <v>47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1531</v>
      </c>
      <c r="AT243" s="217" t="s">
        <v>428</v>
      </c>
      <c r="AU243" s="217" t="s">
        <v>166</v>
      </c>
      <c r="AY243" s="19" t="s">
        <v>154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84</v>
      </c>
      <c r="BK243" s="218">
        <f>ROUND(I243*H243,2)</f>
        <v>0</v>
      </c>
      <c r="BL243" s="19" t="s">
        <v>540</v>
      </c>
      <c r="BM243" s="217" t="s">
        <v>2172</v>
      </c>
    </row>
    <row r="244" s="2" customFormat="1" ht="14.4" customHeight="1">
      <c r="A244" s="40"/>
      <c r="B244" s="41"/>
      <c r="C244" s="256" t="s">
        <v>897</v>
      </c>
      <c r="D244" s="256" t="s">
        <v>428</v>
      </c>
      <c r="E244" s="257" t="s">
        <v>2173</v>
      </c>
      <c r="F244" s="258" t="s">
        <v>2174</v>
      </c>
      <c r="G244" s="259" t="s">
        <v>2171</v>
      </c>
      <c r="H244" s="260">
        <v>20</v>
      </c>
      <c r="I244" s="261"/>
      <c r="J244" s="262">
        <f>ROUND(I244*H244,2)</f>
        <v>0</v>
      </c>
      <c r="K244" s="258" t="s">
        <v>19</v>
      </c>
      <c r="L244" s="263"/>
      <c r="M244" s="264" t="s">
        <v>19</v>
      </c>
      <c r="N244" s="265" t="s">
        <v>47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1531</v>
      </c>
      <c r="AT244" s="217" t="s">
        <v>428</v>
      </c>
      <c r="AU244" s="217" t="s">
        <v>166</v>
      </c>
      <c r="AY244" s="19" t="s">
        <v>154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84</v>
      </c>
      <c r="BK244" s="218">
        <f>ROUND(I244*H244,2)</f>
        <v>0</v>
      </c>
      <c r="BL244" s="19" t="s">
        <v>540</v>
      </c>
      <c r="BM244" s="217" t="s">
        <v>2175</v>
      </c>
    </row>
    <row r="245" s="2" customFormat="1" ht="14.4" customHeight="1">
      <c r="A245" s="40"/>
      <c r="B245" s="41"/>
      <c r="C245" s="256" t="s">
        <v>902</v>
      </c>
      <c r="D245" s="256" t="s">
        <v>428</v>
      </c>
      <c r="E245" s="257" t="s">
        <v>2176</v>
      </c>
      <c r="F245" s="258" t="s">
        <v>2177</v>
      </c>
      <c r="G245" s="259" t="s">
        <v>2171</v>
      </c>
      <c r="H245" s="260">
        <v>20</v>
      </c>
      <c r="I245" s="261"/>
      <c r="J245" s="262">
        <f>ROUND(I245*H245,2)</f>
        <v>0</v>
      </c>
      <c r="K245" s="258" t="s">
        <v>19</v>
      </c>
      <c r="L245" s="263"/>
      <c r="M245" s="264" t="s">
        <v>19</v>
      </c>
      <c r="N245" s="265" t="s">
        <v>47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1531</v>
      </c>
      <c r="AT245" s="217" t="s">
        <v>428</v>
      </c>
      <c r="AU245" s="217" t="s">
        <v>166</v>
      </c>
      <c r="AY245" s="19" t="s">
        <v>154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84</v>
      </c>
      <c r="BK245" s="218">
        <f>ROUND(I245*H245,2)</f>
        <v>0</v>
      </c>
      <c r="BL245" s="19" t="s">
        <v>540</v>
      </c>
      <c r="BM245" s="217" t="s">
        <v>2178</v>
      </c>
    </row>
    <row r="246" s="2" customFormat="1" ht="14.4" customHeight="1">
      <c r="A246" s="40"/>
      <c r="B246" s="41"/>
      <c r="C246" s="256" t="s">
        <v>909</v>
      </c>
      <c r="D246" s="256" t="s">
        <v>428</v>
      </c>
      <c r="E246" s="257" t="s">
        <v>2179</v>
      </c>
      <c r="F246" s="258" t="s">
        <v>2180</v>
      </c>
      <c r="G246" s="259" t="s">
        <v>169</v>
      </c>
      <c r="H246" s="260">
        <v>0.29999999999999999</v>
      </c>
      <c r="I246" s="261"/>
      <c r="J246" s="262">
        <f>ROUND(I246*H246,2)</f>
        <v>0</v>
      </c>
      <c r="K246" s="258" t="s">
        <v>19</v>
      </c>
      <c r="L246" s="263"/>
      <c r="M246" s="264" t="s">
        <v>19</v>
      </c>
      <c r="N246" s="265" t="s">
        <v>47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1531</v>
      </c>
      <c r="AT246" s="217" t="s">
        <v>428</v>
      </c>
      <c r="AU246" s="217" t="s">
        <v>166</v>
      </c>
      <c r="AY246" s="19" t="s">
        <v>154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84</v>
      </c>
      <c r="BK246" s="218">
        <f>ROUND(I246*H246,2)</f>
        <v>0</v>
      </c>
      <c r="BL246" s="19" t="s">
        <v>540</v>
      </c>
      <c r="BM246" s="217" t="s">
        <v>2181</v>
      </c>
    </row>
    <row r="247" s="12" customFormat="1" ht="20.88" customHeight="1">
      <c r="A247" s="12"/>
      <c r="B247" s="190"/>
      <c r="C247" s="191"/>
      <c r="D247" s="192" t="s">
        <v>75</v>
      </c>
      <c r="E247" s="204" t="s">
        <v>2182</v>
      </c>
      <c r="F247" s="204" t="s">
        <v>1904</v>
      </c>
      <c r="G247" s="191"/>
      <c r="H247" s="191"/>
      <c r="I247" s="194"/>
      <c r="J247" s="205">
        <f>BK247</f>
        <v>0</v>
      </c>
      <c r="K247" s="191"/>
      <c r="L247" s="196"/>
      <c r="M247" s="197"/>
      <c r="N247" s="198"/>
      <c r="O247" s="198"/>
      <c r="P247" s="199">
        <f>SUM(P248:P263)</f>
        <v>0</v>
      </c>
      <c r="Q247" s="198"/>
      <c r="R247" s="199">
        <f>SUM(R248:R263)</f>
        <v>0</v>
      </c>
      <c r="S247" s="198"/>
      <c r="T247" s="200">
        <f>SUM(T248:T263)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1" t="s">
        <v>166</v>
      </c>
      <c r="AT247" s="202" t="s">
        <v>75</v>
      </c>
      <c r="AU247" s="202" t="s">
        <v>86</v>
      </c>
      <c r="AY247" s="201" t="s">
        <v>154</v>
      </c>
      <c r="BK247" s="203">
        <f>SUM(BK248:BK263)</f>
        <v>0</v>
      </c>
    </row>
    <row r="248" s="2" customFormat="1" ht="14.4" customHeight="1">
      <c r="A248" s="40"/>
      <c r="B248" s="41"/>
      <c r="C248" s="256" t="s">
        <v>913</v>
      </c>
      <c r="D248" s="256" t="s">
        <v>428</v>
      </c>
      <c r="E248" s="257" t="s">
        <v>2183</v>
      </c>
      <c r="F248" s="258" t="s">
        <v>2184</v>
      </c>
      <c r="G248" s="259" t="s">
        <v>19</v>
      </c>
      <c r="H248" s="260">
        <v>0</v>
      </c>
      <c r="I248" s="261"/>
      <c r="J248" s="262">
        <f>ROUND(I248*H248,2)</f>
        <v>0</v>
      </c>
      <c r="K248" s="258" t="s">
        <v>19</v>
      </c>
      <c r="L248" s="263"/>
      <c r="M248" s="264" t="s">
        <v>19</v>
      </c>
      <c r="N248" s="265" t="s">
        <v>47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1531</v>
      </c>
      <c r="AT248" s="217" t="s">
        <v>428</v>
      </c>
      <c r="AU248" s="217" t="s">
        <v>166</v>
      </c>
      <c r="AY248" s="19" t="s">
        <v>154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84</v>
      </c>
      <c r="BK248" s="218">
        <f>ROUND(I248*H248,2)</f>
        <v>0</v>
      </c>
      <c r="BL248" s="19" t="s">
        <v>540</v>
      </c>
      <c r="BM248" s="217" t="s">
        <v>2185</v>
      </c>
    </row>
    <row r="249" s="2" customFormat="1" ht="14.4" customHeight="1">
      <c r="A249" s="40"/>
      <c r="B249" s="41"/>
      <c r="C249" s="256" t="s">
        <v>920</v>
      </c>
      <c r="D249" s="256" t="s">
        <v>428</v>
      </c>
      <c r="E249" s="257" t="s">
        <v>2186</v>
      </c>
      <c r="F249" s="258" t="s">
        <v>2187</v>
      </c>
      <c r="G249" s="259" t="s">
        <v>1821</v>
      </c>
      <c r="H249" s="260">
        <v>5</v>
      </c>
      <c r="I249" s="261"/>
      <c r="J249" s="262">
        <f>ROUND(I249*H249,2)</f>
        <v>0</v>
      </c>
      <c r="K249" s="258" t="s">
        <v>19</v>
      </c>
      <c r="L249" s="263"/>
      <c r="M249" s="264" t="s">
        <v>19</v>
      </c>
      <c r="N249" s="265" t="s">
        <v>47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1531</v>
      </c>
      <c r="AT249" s="217" t="s">
        <v>428</v>
      </c>
      <c r="AU249" s="217" t="s">
        <v>166</v>
      </c>
      <c r="AY249" s="19" t="s">
        <v>154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84</v>
      </c>
      <c r="BK249" s="218">
        <f>ROUND(I249*H249,2)</f>
        <v>0</v>
      </c>
      <c r="BL249" s="19" t="s">
        <v>540</v>
      </c>
      <c r="BM249" s="217" t="s">
        <v>2188</v>
      </c>
    </row>
    <row r="250" s="2" customFormat="1" ht="14.4" customHeight="1">
      <c r="A250" s="40"/>
      <c r="B250" s="41"/>
      <c r="C250" s="256" t="s">
        <v>924</v>
      </c>
      <c r="D250" s="256" t="s">
        <v>428</v>
      </c>
      <c r="E250" s="257" t="s">
        <v>2189</v>
      </c>
      <c r="F250" s="258" t="s">
        <v>2190</v>
      </c>
      <c r="G250" s="259" t="s">
        <v>1821</v>
      </c>
      <c r="H250" s="260">
        <v>5</v>
      </c>
      <c r="I250" s="261"/>
      <c r="J250" s="262">
        <f>ROUND(I250*H250,2)</f>
        <v>0</v>
      </c>
      <c r="K250" s="258" t="s">
        <v>19</v>
      </c>
      <c r="L250" s="263"/>
      <c r="M250" s="264" t="s">
        <v>19</v>
      </c>
      <c r="N250" s="265" t="s">
        <v>47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1531</v>
      </c>
      <c r="AT250" s="217" t="s">
        <v>428</v>
      </c>
      <c r="AU250" s="217" t="s">
        <v>166</v>
      </c>
      <c r="AY250" s="19" t="s">
        <v>154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84</v>
      </c>
      <c r="BK250" s="218">
        <f>ROUND(I250*H250,2)</f>
        <v>0</v>
      </c>
      <c r="BL250" s="19" t="s">
        <v>540</v>
      </c>
      <c r="BM250" s="217" t="s">
        <v>2191</v>
      </c>
    </row>
    <row r="251" s="2" customFormat="1" ht="14.4" customHeight="1">
      <c r="A251" s="40"/>
      <c r="B251" s="41"/>
      <c r="C251" s="256" t="s">
        <v>929</v>
      </c>
      <c r="D251" s="256" t="s">
        <v>428</v>
      </c>
      <c r="E251" s="257" t="s">
        <v>2192</v>
      </c>
      <c r="F251" s="258" t="s">
        <v>2193</v>
      </c>
      <c r="G251" s="259" t="s">
        <v>19</v>
      </c>
      <c r="H251" s="260">
        <v>0</v>
      </c>
      <c r="I251" s="261"/>
      <c r="J251" s="262">
        <f>ROUND(I251*H251,2)</f>
        <v>0</v>
      </c>
      <c r="K251" s="258" t="s">
        <v>19</v>
      </c>
      <c r="L251" s="263"/>
      <c r="M251" s="264" t="s">
        <v>19</v>
      </c>
      <c r="N251" s="265" t="s">
        <v>47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1531</v>
      </c>
      <c r="AT251" s="217" t="s">
        <v>428</v>
      </c>
      <c r="AU251" s="217" t="s">
        <v>166</v>
      </c>
      <c r="AY251" s="19" t="s">
        <v>154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84</v>
      </c>
      <c r="BK251" s="218">
        <f>ROUND(I251*H251,2)</f>
        <v>0</v>
      </c>
      <c r="BL251" s="19" t="s">
        <v>540</v>
      </c>
      <c r="BM251" s="217" t="s">
        <v>2194</v>
      </c>
    </row>
    <row r="252" s="2" customFormat="1" ht="14.4" customHeight="1">
      <c r="A252" s="40"/>
      <c r="B252" s="41"/>
      <c r="C252" s="256" t="s">
        <v>933</v>
      </c>
      <c r="D252" s="256" t="s">
        <v>428</v>
      </c>
      <c r="E252" s="257" t="s">
        <v>2195</v>
      </c>
      <c r="F252" s="258" t="s">
        <v>2196</v>
      </c>
      <c r="G252" s="259" t="s">
        <v>1821</v>
      </c>
      <c r="H252" s="260">
        <v>3</v>
      </c>
      <c r="I252" s="261"/>
      <c r="J252" s="262">
        <f>ROUND(I252*H252,2)</f>
        <v>0</v>
      </c>
      <c r="K252" s="258" t="s">
        <v>19</v>
      </c>
      <c r="L252" s="263"/>
      <c r="M252" s="264" t="s">
        <v>19</v>
      </c>
      <c r="N252" s="265" t="s">
        <v>47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1531</v>
      </c>
      <c r="AT252" s="217" t="s">
        <v>428</v>
      </c>
      <c r="AU252" s="217" t="s">
        <v>166</v>
      </c>
      <c r="AY252" s="19" t="s">
        <v>154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84</v>
      </c>
      <c r="BK252" s="218">
        <f>ROUND(I252*H252,2)</f>
        <v>0</v>
      </c>
      <c r="BL252" s="19" t="s">
        <v>540</v>
      </c>
      <c r="BM252" s="217" t="s">
        <v>2197</v>
      </c>
    </row>
    <row r="253" s="2" customFormat="1" ht="14.4" customHeight="1">
      <c r="A253" s="40"/>
      <c r="B253" s="41"/>
      <c r="C253" s="256" t="s">
        <v>940</v>
      </c>
      <c r="D253" s="256" t="s">
        <v>428</v>
      </c>
      <c r="E253" s="257" t="s">
        <v>2198</v>
      </c>
      <c r="F253" s="258" t="s">
        <v>2199</v>
      </c>
      <c r="G253" s="259" t="s">
        <v>1821</v>
      </c>
      <c r="H253" s="260">
        <v>3</v>
      </c>
      <c r="I253" s="261"/>
      <c r="J253" s="262">
        <f>ROUND(I253*H253,2)</f>
        <v>0</v>
      </c>
      <c r="K253" s="258" t="s">
        <v>19</v>
      </c>
      <c r="L253" s="263"/>
      <c r="M253" s="264" t="s">
        <v>19</v>
      </c>
      <c r="N253" s="265" t="s">
        <v>47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1531</v>
      </c>
      <c r="AT253" s="217" t="s">
        <v>428</v>
      </c>
      <c r="AU253" s="217" t="s">
        <v>166</v>
      </c>
      <c r="AY253" s="19" t="s">
        <v>154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84</v>
      </c>
      <c r="BK253" s="218">
        <f>ROUND(I253*H253,2)</f>
        <v>0</v>
      </c>
      <c r="BL253" s="19" t="s">
        <v>540</v>
      </c>
      <c r="BM253" s="217" t="s">
        <v>2200</v>
      </c>
    </row>
    <row r="254" s="2" customFormat="1" ht="14.4" customHeight="1">
      <c r="A254" s="40"/>
      <c r="B254" s="41"/>
      <c r="C254" s="256" t="s">
        <v>948</v>
      </c>
      <c r="D254" s="256" t="s">
        <v>428</v>
      </c>
      <c r="E254" s="257" t="s">
        <v>2201</v>
      </c>
      <c r="F254" s="258" t="s">
        <v>2202</v>
      </c>
      <c r="G254" s="259" t="s">
        <v>1821</v>
      </c>
      <c r="H254" s="260">
        <v>3</v>
      </c>
      <c r="I254" s="261"/>
      <c r="J254" s="262">
        <f>ROUND(I254*H254,2)</f>
        <v>0</v>
      </c>
      <c r="K254" s="258" t="s">
        <v>19</v>
      </c>
      <c r="L254" s="263"/>
      <c r="M254" s="264" t="s">
        <v>19</v>
      </c>
      <c r="N254" s="265" t="s">
        <v>47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1531</v>
      </c>
      <c r="AT254" s="217" t="s">
        <v>428</v>
      </c>
      <c r="AU254" s="217" t="s">
        <v>166</v>
      </c>
      <c r="AY254" s="19" t="s">
        <v>154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84</v>
      </c>
      <c r="BK254" s="218">
        <f>ROUND(I254*H254,2)</f>
        <v>0</v>
      </c>
      <c r="BL254" s="19" t="s">
        <v>540</v>
      </c>
      <c r="BM254" s="217" t="s">
        <v>2203</v>
      </c>
    </row>
    <row r="255" s="2" customFormat="1" ht="14.4" customHeight="1">
      <c r="A255" s="40"/>
      <c r="B255" s="41"/>
      <c r="C255" s="256" t="s">
        <v>953</v>
      </c>
      <c r="D255" s="256" t="s">
        <v>428</v>
      </c>
      <c r="E255" s="257" t="s">
        <v>2204</v>
      </c>
      <c r="F255" s="258" t="s">
        <v>2205</v>
      </c>
      <c r="G255" s="259" t="s">
        <v>19</v>
      </c>
      <c r="H255" s="260">
        <v>0</v>
      </c>
      <c r="I255" s="261"/>
      <c r="J255" s="262">
        <f>ROUND(I255*H255,2)</f>
        <v>0</v>
      </c>
      <c r="K255" s="258" t="s">
        <v>19</v>
      </c>
      <c r="L255" s="263"/>
      <c r="M255" s="264" t="s">
        <v>19</v>
      </c>
      <c r="N255" s="265" t="s">
        <v>47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1531</v>
      </c>
      <c r="AT255" s="217" t="s">
        <v>428</v>
      </c>
      <c r="AU255" s="217" t="s">
        <v>166</v>
      </c>
      <c r="AY255" s="19" t="s">
        <v>154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84</v>
      </c>
      <c r="BK255" s="218">
        <f>ROUND(I255*H255,2)</f>
        <v>0</v>
      </c>
      <c r="BL255" s="19" t="s">
        <v>540</v>
      </c>
      <c r="BM255" s="217" t="s">
        <v>2206</v>
      </c>
    </row>
    <row r="256" s="2" customFormat="1" ht="14.4" customHeight="1">
      <c r="A256" s="40"/>
      <c r="B256" s="41"/>
      <c r="C256" s="256" t="s">
        <v>958</v>
      </c>
      <c r="D256" s="256" t="s">
        <v>428</v>
      </c>
      <c r="E256" s="257" t="s">
        <v>2207</v>
      </c>
      <c r="F256" s="258" t="s">
        <v>2208</v>
      </c>
      <c r="G256" s="259" t="s">
        <v>1821</v>
      </c>
      <c r="H256" s="260">
        <v>14</v>
      </c>
      <c r="I256" s="261"/>
      <c r="J256" s="262">
        <f>ROUND(I256*H256,2)</f>
        <v>0</v>
      </c>
      <c r="K256" s="258" t="s">
        <v>19</v>
      </c>
      <c r="L256" s="263"/>
      <c r="M256" s="264" t="s">
        <v>19</v>
      </c>
      <c r="N256" s="265" t="s">
        <v>47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1531</v>
      </c>
      <c r="AT256" s="217" t="s">
        <v>428</v>
      </c>
      <c r="AU256" s="217" t="s">
        <v>166</v>
      </c>
      <c r="AY256" s="19" t="s">
        <v>154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84</v>
      </c>
      <c r="BK256" s="218">
        <f>ROUND(I256*H256,2)</f>
        <v>0</v>
      </c>
      <c r="BL256" s="19" t="s">
        <v>540</v>
      </c>
      <c r="BM256" s="217" t="s">
        <v>2209</v>
      </c>
    </row>
    <row r="257" s="2" customFormat="1" ht="14.4" customHeight="1">
      <c r="A257" s="40"/>
      <c r="B257" s="41"/>
      <c r="C257" s="256" t="s">
        <v>966</v>
      </c>
      <c r="D257" s="256" t="s">
        <v>428</v>
      </c>
      <c r="E257" s="257" t="s">
        <v>2210</v>
      </c>
      <c r="F257" s="258" t="s">
        <v>2211</v>
      </c>
      <c r="G257" s="259" t="s">
        <v>1821</v>
      </c>
      <c r="H257" s="260">
        <v>14</v>
      </c>
      <c r="I257" s="261"/>
      <c r="J257" s="262">
        <f>ROUND(I257*H257,2)</f>
        <v>0</v>
      </c>
      <c r="K257" s="258" t="s">
        <v>19</v>
      </c>
      <c r="L257" s="263"/>
      <c r="M257" s="264" t="s">
        <v>19</v>
      </c>
      <c r="N257" s="265" t="s">
        <v>47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1531</v>
      </c>
      <c r="AT257" s="217" t="s">
        <v>428</v>
      </c>
      <c r="AU257" s="217" t="s">
        <v>166</v>
      </c>
      <c r="AY257" s="19" t="s">
        <v>154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84</v>
      </c>
      <c r="BK257" s="218">
        <f>ROUND(I257*H257,2)</f>
        <v>0</v>
      </c>
      <c r="BL257" s="19" t="s">
        <v>540</v>
      </c>
      <c r="BM257" s="217" t="s">
        <v>2212</v>
      </c>
    </row>
    <row r="258" s="2" customFormat="1" ht="14.4" customHeight="1">
      <c r="A258" s="40"/>
      <c r="B258" s="41"/>
      <c r="C258" s="256" t="s">
        <v>969</v>
      </c>
      <c r="D258" s="256" t="s">
        <v>428</v>
      </c>
      <c r="E258" s="257" t="s">
        <v>2201</v>
      </c>
      <c r="F258" s="258" t="s">
        <v>2202</v>
      </c>
      <c r="G258" s="259" t="s">
        <v>1821</v>
      </c>
      <c r="H258" s="260">
        <v>14</v>
      </c>
      <c r="I258" s="261"/>
      <c r="J258" s="262">
        <f>ROUND(I258*H258,2)</f>
        <v>0</v>
      </c>
      <c r="K258" s="258" t="s">
        <v>19</v>
      </c>
      <c r="L258" s="263"/>
      <c r="M258" s="264" t="s">
        <v>19</v>
      </c>
      <c r="N258" s="265" t="s">
        <v>47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1531</v>
      </c>
      <c r="AT258" s="217" t="s">
        <v>428</v>
      </c>
      <c r="AU258" s="217" t="s">
        <v>166</v>
      </c>
      <c r="AY258" s="19" t="s">
        <v>154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84</v>
      </c>
      <c r="BK258" s="218">
        <f>ROUND(I258*H258,2)</f>
        <v>0</v>
      </c>
      <c r="BL258" s="19" t="s">
        <v>540</v>
      </c>
      <c r="BM258" s="217" t="s">
        <v>2213</v>
      </c>
    </row>
    <row r="259" s="2" customFormat="1" ht="14.4" customHeight="1">
      <c r="A259" s="40"/>
      <c r="B259" s="41"/>
      <c r="C259" s="256" t="s">
        <v>974</v>
      </c>
      <c r="D259" s="256" t="s">
        <v>428</v>
      </c>
      <c r="E259" s="257" t="s">
        <v>2214</v>
      </c>
      <c r="F259" s="258" t="s">
        <v>2215</v>
      </c>
      <c r="G259" s="259" t="s">
        <v>1821</v>
      </c>
      <c r="H259" s="260">
        <v>31</v>
      </c>
      <c r="I259" s="261"/>
      <c r="J259" s="262">
        <f>ROUND(I259*H259,2)</f>
        <v>0</v>
      </c>
      <c r="K259" s="258" t="s">
        <v>19</v>
      </c>
      <c r="L259" s="263"/>
      <c r="M259" s="264" t="s">
        <v>19</v>
      </c>
      <c r="N259" s="265" t="s">
        <v>47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1531</v>
      </c>
      <c r="AT259" s="217" t="s">
        <v>428</v>
      </c>
      <c r="AU259" s="217" t="s">
        <v>166</v>
      </c>
      <c r="AY259" s="19" t="s">
        <v>154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84</v>
      </c>
      <c r="BK259" s="218">
        <f>ROUND(I259*H259,2)</f>
        <v>0</v>
      </c>
      <c r="BL259" s="19" t="s">
        <v>540</v>
      </c>
      <c r="BM259" s="217" t="s">
        <v>2216</v>
      </c>
    </row>
    <row r="260" s="2" customFormat="1" ht="14.4" customHeight="1">
      <c r="A260" s="40"/>
      <c r="B260" s="41"/>
      <c r="C260" s="256" t="s">
        <v>979</v>
      </c>
      <c r="D260" s="256" t="s">
        <v>428</v>
      </c>
      <c r="E260" s="257" t="s">
        <v>2217</v>
      </c>
      <c r="F260" s="258" t="s">
        <v>2218</v>
      </c>
      <c r="G260" s="259" t="s">
        <v>1821</v>
      </c>
      <c r="H260" s="260">
        <v>3</v>
      </c>
      <c r="I260" s="261"/>
      <c r="J260" s="262">
        <f>ROUND(I260*H260,2)</f>
        <v>0</v>
      </c>
      <c r="K260" s="258" t="s">
        <v>19</v>
      </c>
      <c r="L260" s="263"/>
      <c r="M260" s="264" t="s">
        <v>19</v>
      </c>
      <c r="N260" s="265" t="s">
        <v>47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1531</v>
      </c>
      <c r="AT260" s="217" t="s">
        <v>428</v>
      </c>
      <c r="AU260" s="217" t="s">
        <v>166</v>
      </c>
      <c r="AY260" s="19" t="s">
        <v>154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84</v>
      </c>
      <c r="BK260" s="218">
        <f>ROUND(I260*H260,2)</f>
        <v>0</v>
      </c>
      <c r="BL260" s="19" t="s">
        <v>540</v>
      </c>
      <c r="BM260" s="217" t="s">
        <v>2219</v>
      </c>
    </row>
    <row r="261" s="2" customFormat="1" ht="14.4" customHeight="1">
      <c r="A261" s="40"/>
      <c r="B261" s="41"/>
      <c r="C261" s="256" t="s">
        <v>984</v>
      </c>
      <c r="D261" s="256" t="s">
        <v>428</v>
      </c>
      <c r="E261" s="257" t="s">
        <v>2220</v>
      </c>
      <c r="F261" s="258" t="s">
        <v>2221</v>
      </c>
      <c r="G261" s="259" t="s">
        <v>1821</v>
      </c>
      <c r="H261" s="260">
        <v>2</v>
      </c>
      <c r="I261" s="261"/>
      <c r="J261" s="262">
        <f>ROUND(I261*H261,2)</f>
        <v>0</v>
      </c>
      <c r="K261" s="258" t="s">
        <v>19</v>
      </c>
      <c r="L261" s="263"/>
      <c r="M261" s="264" t="s">
        <v>19</v>
      </c>
      <c r="N261" s="265" t="s">
        <v>47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1531</v>
      </c>
      <c r="AT261" s="217" t="s">
        <v>428</v>
      </c>
      <c r="AU261" s="217" t="s">
        <v>166</v>
      </c>
      <c r="AY261" s="19" t="s">
        <v>154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84</v>
      </c>
      <c r="BK261" s="218">
        <f>ROUND(I261*H261,2)</f>
        <v>0</v>
      </c>
      <c r="BL261" s="19" t="s">
        <v>540</v>
      </c>
      <c r="BM261" s="217" t="s">
        <v>2222</v>
      </c>
    </row>
    <row r="262" s="2" customFormat="1" ht="14.4" customHeight="1">
      <c r="A262" s="40"/>
      <c r="B262" s="41"/>
      <c r="C262" s="256" t="s">
        <v>987</v>
      </c>
      <c r="D262" s="256" t="s">
        <v>428</v>
      </c>
      <c r="E262" s="257" t="s">
        <v>2223</v>
      </c>
      <c r="F262" s="258" t="s">
        <v>2224</v>
      </c>
      <c r="G262" s="259" t="s">
        <v>1821</v>
      </c>
      <c r="H262" s="260">
        <v>77</v>
      </c>
      <c r="I262" s="261"/>
      <c r="J262" s="262">
        <f>ROUND(I262*H262,2)</f>
        <v>0</v>
      </c>
      <c r="K262" s="258" t="s">
        <v>19</v>
      </c>
      <c r="L262" s="263"/>
      <c r="M262" s="264" t="s">
        <v>19</v>
      </c>
      <c r="N262" s="265" t="s">
        <v>47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1531</v>
      </c>
      <c r="AT262" s="217" t="s">
        <v>428</v>
      </c>
      <c r="AU262" s="217" t="s">
        <v>166</v>
      </c>
      <c r="AY262" s="19" t="s">
        <v>154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84</v>
      </c>
      <c r="BK262" s="218">
        <f>ROUND(I262*H262,2)</f>
        <v>0</v>
      </c>
      <c r="BL262" s="19" t="s">
        <v>540</v>
      </c>
      <c r="BM262" s="217" t="s">
        <v>2225</v>
      </c>
    </row>
    <row r="263" s="2" customFormat="1" ht="14.4" customHeight="1">
      <c r="A263" s="40"/>
      <c r="B263" s="41"/>
      <c r="C263" s="256" t="s">
        <v>994</v>
      </c>
      <c r="D263" s="256" t="s">
        <v>428</v>
      </c>
      <c r="E263" s="257" t="s">
        <v>2226</v>
      </c>
      <c r="F263" s="258" t="s">
        <v>2227</v>
      </c>
      <c r="G263" s="259" t="s">
        <v>1821</v>
      </c>
      <c r="H263" s="260">
        <v>3</v>
      </c>
      <c r="I263" s="261"/>
      <c r="J263" s="262">
        <f>ROUND(I263*H263,2)</f>
        <v>0</v>
      </c>
      <c r="K263" s="258" t="s">
        <v>19</v>
      </c>
      <c r="L263" s="263"/>
      <c r="M263" s="264" t="s">
        <v>19</v>
      </c>
      <c r="N263" s="265" t="s">
        <v>47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1531</v>
      </c>
      <c r="AT263" s="217" t="s">
        <v>428</v>
      </c>
      <c r="AU263" s="217" t="s">
        <v>166</v>
      </c>
      <c r="AY263" s="19" t="s">
        <v>154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84</v>
      </c>
      <c r="BK263" s="218">
        <f>ROUND(I263*H263,2)</f>
        <v>0</v>
      </c>
      <c r="BL263" s="19" t="s">
        <v>540</v>
      </c>
      <c r="BM263" s="217" t="s">
        <v>2228</v>
      </c>
    </row>
    <row r="264" s="12" customFormat="1" ht="20.88" customHeight="1">
      <c r="A264" s="12"/>
      <c r="B264" s="190"/>
      <c r="C264" s="191"/>
      <c r="D264" s="192" t="s">
        <v>75</v>
      </c>
      <c r="E264" s="204" t="s">
        <v>2229</v>
      </c>
      <c r="F264" s="204" t="s">
        <v>1935</v>
      </c>
      <c r="G264" s="191"/>
      <c r="H264" s="191"/>
      <c r="I264" s="194"/>
      <c r="J264" s="205">
        <f>BK264</f>
        <v>0</v>
      </c>
      <c r="K264" s="191"/>
      <c r="L264" s="196"/>
      <c r="M264" s="197"/>
      <c r="N264" s="198"/>
      <c r="O264" s="198"/>
      <c r="P264" s="199">
        <f>SUM(P265:P271)</f>
        <v>0</v>
      </c>
      <c r="Q264" s="198"/>
      <c r="R264" s="199">
        <f>SUM(R265:R271)</f>
        <v>0</v>
      </c>
      <c r="S264" s="198"/>
      <c r="T264" s="200">
        <f>SUM(T265:T271)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1" t="s">
        <v>166</v>
      </c>
      <c r="AT264" s="202" t="s">
        <v>75</v>
      </c>
      <c r="AU264" s="202" t="s">
        <v>86</v>
      </c>
      <c r="AY264" s="201" t="s">
        <v>154</v>
      </c>
      <c r="BK264" s="203">
        <f>SUM(BK265:BK271)</f>
        <v>0</v>
      </c>
    </row>
    <row r="265" s="2" customFormat="1" ht="14.4" customHeight="1">
      <c r="A265" s="40"/>
      <c r="B265" s="41"/>
      <c r="C265" s="256" t="s">
        <v>999</v>
      </c>
      <c r="D265" s="256" t="s">
        <v>428</v>
      </c>
      <c r="E265" s="257" t="s">
        <v>2230</v>
      </c>
      <c r="F265" s="258" t="s">
        <v>2231</v>
      </c>
      <c r="G265" s="259" t="s">
        <v>292</v>
      </c>
      <c r="H265" s="260">
        <v>600</v>
      </c>
      <c r="I265" s="261"/>
      <c r="J265" s="262">
        <f>ROUND(I265*H265,2)</f>
        <v>0</v>
      </c>
      <c r="K265" s="258" t="s">
        <v>19</v>
      </c>
      <c r="L265" s="263"/>
      <c r="M265" s="264" t="s">
        <v>19</v>
      </c>
      <c r="N265" s="265" t="s">
        <v>47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1531</v>
      </c>
      <c r="AT265" s="217" t="s">
        <v>428</v>
      </c>
      <c r="AU265" s="217" t="s">
        <v>166</v>
      </c>
      <c r="AY265" s="19" t="s">
        <v>154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84</v>
      </c>
      <c r="BK265" s="218">
        <f>ROUND(I265*H265,2)</f>
        <v>0</v>
      </c>
      <c r="BL265" s="19" t="s">
        <v>540</v>
      </c>
      <c r="BM265" s="217" t="s">
        <v>2232</v>
      </c>
    </row>
    <row r="266" s="2" customFormat="1" ht="14.4" customHeight="1">
      <c r="A266" s="40"/>
      <c r="B266" s="41"/>
      <c r="C266" s="256" t="s">
        <v>1004</v>
      </c>
      <c r="D266" s="256" t="s">
        <v>428</v>
      </c>
      <c r="E266" s="257" t="s">
        <v>2233</v>
      </c>
      <c r="F266" s="258" t="s">
        <v>2234</v>
      </c>
      <c r="G266" s="259" t="s">
        <v>1821</v>
      </c>
      <c r="H266" s="260">
        <v>29</v>
      </c>
      <c r="I266" s="261"/>
      <c r="J266" s="262">
        <f>ROUND(I266*H266,2)</f>
        <v>0</v>
      </c>
      <c r="K266" s="258" t="s">
        <v>19</v>
      </c>
      <c r="L266" s="263"/>
      <c r="M266" s="264" t="s">
        <v>19</v>
      </c>
      <c r="N266" s="265" t="s">
        <v>47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1531</v>
      </c>
      <c r="AT266" s="217" t="s">
        <v>428</v>
      </c>
      <c r="AU266" s="217" t="s">
        <v>166</v>
      </c>
      <c r="AY266" s="19" t="s">
        <v>154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84</v>
      </c>
      <c r="BK266" s="218">
        <f>ROUND(I266*H266,2)</f>
        <v>0</v>
      </c>
      <c r="BL266" s="19" t="s">
        <v>540</v>
      </c>
      <c r="BM266" s="217" t="s">
        <v>2235</v>
      </c>
    </row>
    <row r="267" s="2" customFormat="1" ht="14.4" customHeight="1">
      <c r="A267" s="40"/>
      <c r="B267" s="41"/>
      <c r="C267" s="256" t="s">
        <v>1009</v>
      </c>
      <c r="D267" s="256" t="s">
        <v>428</v>
      </c>
      <c r="E267" s="257" t="s">
        <v>2236</v>
      </c>
      <c r="F267" s="258" t="s">
        <v>2237</v>
      </c>
      <c r="G267" s="259" t="s">
        <v>19</v>
      </c>
      <c r="H267" s="260">
        <v>9</v>
      </c>
      <c r="I267" s="261"/>
      <c r="J267" s="262">
        <f>ROUND(I267*H267,2)</f>
        <v>0</v>
      </c>
      <c r="K267" s="258" t="s">
        <v>19</v>
      </c>
      <c r="L267" s="263"/>
      <c r="M267" s="264" t="s">
        <v>19</v>
      </c>
      <c r="N267" s="265" t="s">
        <v>47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1531</v>
      </c>
      <c r="AT267" s="217" t="s">
        <v>428</v>
      </c>
      <c r="AU267" s="217" t="s">
        <v>166</v>
      </c>
      <c r="AY267" s="19" t="s">
        <v>154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84</v>
      </c>
      <c r="BK267" s="218">
        <f>ROUND(I267*H267,2)</f>
        <v>0</v>
      </c>
      <c r="BL267" s="19" t="s">
        <v>540</v>
      </c>
      <c r="BM267" s="217" t="s">
        <v>2238</v>
      </c>
    </row>
    <row r="268" s="2" customFormat="1" ht="14.4" customHeight="1">
      <c r="A268" s="40"/>
      <c r="B268" s="41"/>
      <c r="C268" s="256" t="s">
        <v>1014</v>
      </c>
      <c r="D268" s="256" t="s">
        <v>428</v>
      </c>
      <c r="E268" s="257" t="s">
        <v>2239</v>
      </c>
      <c r="F268" s="258" t="s">
        <v>2240</v>
      </c>
      <c r="G268" s="259" t="s">
        <v>1821</v>
      </c>
      <c r="H268" s="260">
        <v>9</v>
      </c>
      <c r="I268" s="261"/>
      <c r="J268" s="262">
        <f>ROUND(I268*H268,2)</f>
        <v>0</v>
      </c>
      <c r="K268" s="258" t="s">
        <v>19</v>
      </c>
      <c r="L268" s="263"/>
      <c r="M268" s="264" t="s">
        <v>19</v>
      </c>
      <c r="N268" s="265" t="s">
        <v>47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1531</v>
      </c>
      <c r="AT268" s="217" t="s">
        <v>428</v>
      </c>
      <c r="AU268" s="217" t="s">
        <v>166</v>
      </c>
      <c r="AY268" s="19" t="s">
        <v>154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84</v>
      </c>
      <c r="BK268" s="218">
        <f>ROUND(I268*H268,2)</f>
        <v>0</v>
      </c>
      <c r="BL268" s="19" t="s">
        <v>540</v>
      </c>
      <c r="BM268" s="217" t="s">
        <v>2241</v>
      </c>
    </row>
    <row r="269" s="2" customFormat="1" ht="14.4" customHeight="1">
      <c r="A269" s="40"/>
      <c r="B269" s="41"/>
      <c r="C269" s="256" t="s">
        <v>1018</v>
      </c>
      <c r="D269" s="256" t="s">
        <v>428</v>
      </c>
      <c r="E269" s="257" t="s">
        <v>2242</v>
      </c>
      <c r="F269" s="258" t="s">
        <v>2243</v>
      </c>
      <c r="G269" s="259" t="s">
        <v>1821</v>
      </c>
      <c r="H269" s="260">
        <v>18</v>
      </c>
      <c r="I269" s="261"/>
      <c r="J269" s="262">
        <f>ROUND(I269*H269,2)</f>
        <v>0</v>
      </c>
      <c r="K269" s="258" t="s">
        <v>19</v>
      </c>
      <c r="L269" s="263"/>
      <c r="M269" s="264" t="s">
        <v>19</v>
      </c>
      <c r="N269" s="265" t="s">
        <v>47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1531</v>
      </c>
      <c r="AT269" s="217" t="s">
        <v>428</v>
      </c>
      <c r="AU269" s="217" t="s">
        <v>166</v>
      </c>
      <c r="AY269" s="19" t="s">
        <v>154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84</v>
      </c>
      <c r="BK269" s="218">
        <f>ROUND(I269*H269,2)</f>
        <v>0</v>
      </c>
      <c r="BL269" s="19" t="s">
        <v>540</v>
      </c>
      <c r="BM269" s="217" t="s">
        <v>2244</v>
      </c>
    </row>
    <row r="270" s="2" customFormat="1" ht="14.4" customHeight="1">
      <c r="A270" s="40"/>
      <c r="B270" s="41"/>
      <c r="C270" s="256" t="s">
        <v>1022</v>
      </c>
      <c r="D270" s="256" t="s">
        <v>428</v>
      </c>
      <c r="E270" s="257" t="s">
        <v>2245</v>
      </c>
      <c r="F270" s="258" t="s">
        <v>2246</v>
      </c>
      <c r="G270" s="259" t="s">
        <v>1821</v>
      </c>
      <c r="H270" s="260">
        <v>9</v>
      </c>
      <c r="I270" s="261"/>
      <c r="J270" s="262">
        <f>ROUND(I270*H270,2)</f>
        <v>0</v>
      </c>
      <c r="K270" s="258" t="s">
        <v>19</v>
      </c>
      <c r="L270" s="263"/>
      <c r="M270" s="264" t="s">
        <v>19</v>
      </c>
      <c r="N270" s="265" t="s">
        <v>47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1531</v>
      </c>
      <c r="AT270" s="217" t="s">
        <v>428</v>
      </c>
      <c r="AU270" s="217" t="s">
        <v>166</v>
      </c>
      <c r="AY270" s="19" t="s">
        <v>154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84</v>
      </c>
      <c r="BK270" s="218">
        <f>ROUND(I270*H270,2)</f>
        <v>0</v>
      </c>
      <c r="BL270" s="19" t="s">
        <v>540</v>
      </c>
      <c r="BM270" s="217" t="s">
        <v>2247</v>
      </c>
    </row>
    <row r="271" s="2" customFormat="1" ht="14.4" customHeight="1">
      <c r="A271" s="40"/>
      <c r="B271" s="41"/>
      <c r="C271" s="256" t="s">
        <v>1027</v>
      </c>
      <c r="D271" s="256" t="s">
        <v>428</v>
      </c>
      <c r="E271" s="257" t="s">
        <v>2248</v>
      </c>
      <c r="F271" s="258" t="s">
        <v>2249</v>
      </c>
      <c r="G271" s="259" t="s">
        <v>292</v>
      </c>
      <c r="H271" s="260">
        <v>280</v>
      </c>
      <c r="I271" s="261"/>
      <c r="J271" s="262">
        <f>ROUND(I271*H271,2)</f>
        <v>0</v>
      </c>
      <c r="K271" s="258" t="s">
        <v>19</v>
      </c>
      <c r="L271" s="263"/>
      <c r="M271" s="264" t="s">
        <v>19</v>
      </c>
      <c r="N271" s="265" t="s">
        <v>47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1531</v>
      </c>
      <c r="AT271" s="217" t="s">
        <v>428</v>
      </c>
      <c r="AU271" s="217" t="s">
        <v>166</v>
      </c>
      <c r="AY271" s="19" t="s">
        <v>154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84</v>
      </c>
      <c r="BK271" s="218">
        <f>ROUND(I271*H271,2)</f>
        <v>0</v>
      </c>
      <c r="BL271" s="19" t="s">
        <v>540</v>
      </c>
      <c r="BM271" s="217" t="s">
        <v>2250</v>
      </c>
    </row>
    <row r="272" s="12" customFormat="1" ht="22.8" customHeight="1">
      <c r="A272" s="12"/>
      <c r="B272" s="190"/>
      <c r="C272" s="191"/>
      <c r="D272" s="192" t="s">
        <v>75</v>
      </c>
      <c r="E272" s="204" t="s">
        <v>2251</v>
      </c>
      <c r="F272" s="204" t="s">
        <v>2252</v>
      </c>
      <c r="G272" s="191"/>
      <c r="H272" s="191"/>
      <c r="I272" s="194"/>
      <c r="J272" s="205">
        <f>BK272</f>
        <v>0</v>
      </c>
      <c r="K272" s="191"/>
      <c r="L272" s="196"/>
      <c r="M272" s="197"/>
      <c r="N272" s="198"/>
      <c r="O272" s="198"/>
      <c r="P272" s="199">
        <f>SUM(P273:P276)</f>
        <v>0</v>
      </c>
      <c r="Q272" s="198"/>
      <c r="R272" s="199">
        <f>SUM(R273:R276)</f>
        <v>0</v>
      </c>
      <c r="S272" s="198"/>
      <c r="T272" s="200">
        <f>SUM(T273:T276)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1" t="s">
        <v>166</v>
      </c>
      <c r="AT272" s="202" t="s">
        <v>75</v>
      </c>
      <c r="AU272" s="202" t="s">
        <v>84</v>
      </c>
      <c r="AY272" s="201" t="s">
        <v>154</v>
      </c>
      <c r="BK272" s="203">
        <f>SUM(BK273:BK276)</f>
        <v>0</v>
      </c>
    </row>
    <row r="273" s="2" customFormat="1" ht="14.4" customHeight="1">
      <c r="A273" s="40"/>
      <c r="B273" s="41"/>
      <c r="C273" s="206" t="s">
        <v>1033</v>
      </c>
      <c r="D273" s="206" t="s">
        <v>156</v>
      </c>
      <c r="E273" s="207" t="s">
        <v>2253</v>
      </c>
      <c r="F273" s="208" t="s">
        <v>2254</v>
      </c>
      <c r="G273" s="209" t="s">
        <v>1821</v>
      </c>
      <c r="H273" s="210">
        <v>21</v>
      </c>
      <c r="I273" s="211"/>
      <c r="J273" s="212">
        <f>ROUND(I273*H273,2)</f>
        <v>0</v>
      </c>
      <c r="K273" s="208" t="s">
        <v>19</v>
      </c>
      <c r="L273" s="46"/>
      <c r="M273" s="213" t="s">
        <v>19</v>
      </c>
      <c r="N273" s="214" t="s">
        <v>47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540</v>
      </c>
      <c r="AT273" s="217" t="s">
        <v>156</v>
      </c>
      <c r="AU273" s="217" t="s">
        <v>86</v>
      </c>
      <c r="AY273" s="19" t="s">
        <v>154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84</v>
      </c>
      <c r="BK273" s="218">
        <f>ROUND(I273*H273,2)</f>
        <v>0</v>
      </c>
      <c r="BL273" s="19" t="s">
        <v>540</v>
      </c>
      <c r="BM273" s="217" t="s">
        <v>2255</v>
      </c>
    </row>
    <row r="274" s="2" customFormat="1" ht="14.4" customHeight="1">
      <c r="A274" s="40"/>
      <c r="B274" s="41"/>
      <c r="C274" s="206" t="s">
        <v>1037</v>
      </c>
      <c r="D274" s="206" t="s">
        <v>156</v>
      </c>
      <c r="E274" s="207" t="s">
        <v>2256</v>
      </c>
      <c r="F274" s="208" t="s">
        <v>2257</v>
      </c>
      <c r="G274" s="209" t="s">
        <v>189</v>
      </c>
      <c r="H274" s="210">
        <v>0.40000000000000002</v>
      </c>
      <c r="I274" s="211"/>
      <c r="J274" s="212">
        <f>ROUND(I274*H274,2)</f>
        <v>0</v>
      </c>
      <c r="K274" s="208" t="s">
        <v>19</v>
      </c>
      <c r="L274" s="46"/>
      <c r="M274" s="213" t="s">
        <v>19</v>
      </c>
      <c r="N274" s="214" t="s">
        <v>47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540</v>
      </c>
      <c r="AT274" s="217" t="s">
        <v>156</v>
      </c>
      <c r="AU274" s="217" t="s">
        <v>86</v>
      </c>
      <c r="AY274" s="19" t="s">
        <v>154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84</v>
      </c>
      <c r="BK274" s="218">
        <f>ROUND(I274*H274,2)</f>
        <v>0</v>
      </c>
      <c r="BL274" s="19" t="s">
        <v>540</v>
      </c>
      <c r="BM274" s="217" t="s">
        <v>2258</v>
      </c>
    </row>
    <row r="275" s="2" customFormat="1" ht="14.4" customHeight="1">
      <c r="A275" s="40"/>
      <c r="B275" s="41"/>
      <c r="C275" s="206" t="s">
        <v>1042</v>
      </c>
      <c r="D275" s="206" t="s">
        <v>156</v>
      </c>
      <c r="E275" s="207" t="s">
        <v>2259</v>
      </c>
      <c r="F275" s="208" t="s">
        <v>2260</v>
      </c>
      <c r="G275" s="209" t="s">
        <v>292</v>
      </c>
      <c r="H275" s="210">
        <v>150</v>
      </c>
      <c r="I275" s="211"/>
      <c r="J275" s="212">
        <f>ROUND(I275*H275,2)</f>
        <v>0</v>
      </c>
      <c r="K275" s="208" t="s">
        <v>19</v>
      </c>
      <c r="L275" s="46"/>
      <c r="M275" s="213" t="s">
        <v>19</v>
      </c>
      <c r="N275" s="214" t="s">
        <v>47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540</v>
      </c>
      <c r="AT275" s="217" t="s">
        <v>156</v>
      </c>
      <c r="AU275" s="217" t="s">
        <v>86</v>
      </c>
      <c r="AY275" s="19" t="s">
        <v>154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84</v>
      </c>
      <c r="BK275" s="218">
        <f>ROUND(I275*H275,2)</f>
        <v>0</v>
      </c>
      <c r="BL275" s="19" t="s">
        <v>540</v>
      </c>
      <c r="BM275" s="217" t="s">
        <v>2261</v>
      </c>
    </row>
    <row r="276" s="2" customFormat="1" ht="14.4" customHeight="1">
      <c r="A276" s="40"/>
      <c r="B276" s="41"/>
      <c r="C276" s="206" t="s">
        <v>1047</v>
      </c>
      <c r="D276" s="206" t="s">
        <v>156</v>
      </c>
      <c r="E276" s="207" t="s">
        <v>2262</v>
      </c>
      <c r="F276" s="208" t="s">
        <v>2263</v>
      </c>
      <c r="G276" s="209" t="s">
        <v>292</v>
      </c>
      <c r="H276" s="210">
        <v>20</v>
      </c>
      <c r="I276" s="211"/>
      <c r="J276" s="212">
        <f>ROUND(I276*H276,2)</f>
        <v>0</v>
      </c>
      <c r="K276" s="208" t="s">
        <v>19</v>
      </c>
      <c r="L276" s="46"/>
      <c r="M276" s="213" t="s">
        <v>19</v>
      </c>
      <c r="N276" s="214" t="s">
        <v>47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540</v>
      </c>
      <c r="AT276" s="217" t="s">
        <v>156</v>
      </c>
      <c r="AU276" s="217" t="s">
        <v>86</v>
      </c>
      <c r="AY276" s="19" t="s">
        <v>154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84</v>
      </c>
      <c r="BK276" s="218">
        <f>ROUND(I276*H276,2)</f>
        <v>0</v>
      </c>
      <c r="BL276" s="19" t="s">
        <v>540</v>
      </c>
      <c r="BM276" s="217" t="s">
        <v>2264</v>
      </c>
    </row>
    <row r="277" s="12" customFormat="1" ht="22.8" customHeight="1">
      <c r="A277" s="12"/>
      <c r="B277" s="190"/>
      <c r="C277" s="191"/>
      <c r="D277" s="192" t="s">
        <v>75</v>
      </c>
      <c r="E277" s="204" t="s">
        <v>2265</v>
      </c>
      <c r="F277" s="204" t="s">
        <v>2266</v>
      </c>
      <c r="G277" s="191"/>
      <c r="H277" s="191"/>
      <c r="I277" s="194"/>
      <c r="J277" s="205">
        <f>BK277</f>
        <v>0</v>
      </c>
      <c r="K277" s="191"/>
      <c r="L277" s="196"/>
      <c r="M277" s="197"/>
      <c r="N277" s="198"/>
      <c r="O277" s="198"/>
      <c r="P277" s="199">
        <f>SUM(P278:P280)</f>
        <v>0</v>
      </c>
      <c r="Q277" s="198"/>
      <c r="R277" s="199">
        <f>SUM(R278:R280)</f>
        <v>0</v>
      </c>
      <c r="S277" s="198"/>
      <c r="T277" s="200">
        <f>SUM(T278:T280)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1" t="s">
        <v>166</v>
      </c>
      <c r="AT277" s="202" t="s">
        <v>75</v>
      </c>
      <c r="AU277" s="202" t="s">
        <v>84</v>
      </c>
      <c r="AY277" s="201" t="s">
        <v>154</v>
      </c>
      <c r="BK277" s="203">
        <f>SUM(BK278:BK280)</f>
        <v>0</v>
      </c>
    </row>
    <row r="278" s="2" customFormat="1" ht="14.4" customHeight="1">
      <c r="A278" s="40"/>
      <c r="B278" s="41"/>
      <c r="C278" s="206" t="s">
        <v>1052</v>
      </c>
      <c r="D278" s="206" t="s">
        <v>156</v>
      </c>
      <c r="E278" s="207" t="s">
        <v>2267</v>
      </c>
      <c r="F278" s="208" t="s">
        <v>2268</v>
      </c>
      <c r="G278" s="209" t="s">
        <v>2269</v>
      </c>
      <c r="H278" s="210">
        <v>40</v>
      </c>
      <c r="I278" s="211"/>
      <c r="J278" s="212">
        <f>ROUND(I278*H278,2)</f>
        <v>0</v>
      </c>
      <c r="K278" s="208" t="s">
        <v>19</v>
      </c>
      <c r="L278" s="46"/>
      <c r="M278" s="213" t="s">
        <v>19</v>
      </c>
      <c r="N278" s="214" t="s">
        <v>47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540</v>
      </c>
      <c r="AT278" s="217" t="s">
        <v>156</v>
      </c>
      <c r="AU278" s="217" t="s">
        <v>86</v>
      </c>
      <c r="AY278" s="19" t="s">
        <v>154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84</v>
      </c>
      <c r="BK278" s="218">
        <f>ROUND(I278*H278,2)</f>
        <v>0</v>
      </c>
      <c r="BL278" s="19" t="s">
        <v>540</v>
      </c>
      <c r="BM278" s="217" t="s">
        <v>2270</v>
      </c>
    </row>
    <row r="279" s="2" customFormat="1" ht="14.4" customHeight="1">
      <c r="A279" s="40"/>
      <c r="B279" s="41"/>
      <c r="C279" s="206" t="s">
        <v>1056</v>
      </c>
      <c r="D279" s="206" t="s">
        <v>156</v>
      </c>
      <c r="E279" s="207" t="s">
        <v>2271</v>
      </c>
      <c r="F279" s="208" t="s">
        <v>2272</v>
      </c>
      <c r="G279" s="209" t="s">
        <v>2269</v>
      </c>
      <c r="H279" s="210">
        <v>32</v>
      </c>
      <c r="I279" s="211"/>
      <c r="J279" s="212">
        <f>ROUND(I279*H279,2)</f>
        <v>0</v>
      </c>
      <c r="K279" s="208" t="s">
        <v>19</v>
      </c>
      <c r="L279" s="46"/>
      <c r="M279" s="213" t="s">
        <v>19</v>
      </c>
      <c r="N279" s="214" t="s">
        <v>47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540</v>
      </c>
      <c r="AT279" s="217" t="s">
        <v>156</v>
      </c>
      <c r="AU279" s="217" t="s">
        <v>86</v>
      </c>
      <c r="AY279" s="19" t="s">
        <v>154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84</v>
      </c>
      <c r="BK279" s="218">
        <f>ROUND(I279*H279,2)</f>
        <v>0</v>
      </c>
      <c r="BL279" s="19" t="s">
        <v>540</v>
      </c>
      <c r="BM279" s="217" t="s">
        <v>2273</v>
      </c>
    </row>
    <row r="280" s="2" customFormat="1" ht="14.4" customHeight="1">
      <c r="A280" s="40"/>
      <c r="B280" s="41"/>
      <c r="C280" s="206" t="s">
        <v>1061</v>
      </c>
      <c r="D280" s="206" t="s">
        <v>156</v>
      </c>
      <c r="E280" s="207" t="s">
        <v>2274</v>
      </c>
      <c r="F280" s="208" t="s">
        <v>2275</v>
      </c>
      <c r="G280" s="209" t="s">
        <v>2269</v>
      </c>
      <c r="H280" s="210">
        <v>32</v>
      </c>
      <c r="I280" s="211"/>
      <c r="J280" s="212">
        <f>ROUND(I280*H280,2)</f>
        <v>0</v>
      </c>
      <c r="K280" s="208" t="s">
        <v>19</v>
      </c>
      <c r="L280" s="46"/>
      <c r="M280" s="283" t="s">
        <v>19</v>
      </c>
      <c r="N280" s="284" t="s">
        <v>47</v>
      </c>
      <c r="O280" s="280"/>
      <c r="P280" s="281">
        <f>O280*H280</f>
        <v>0</v>
      </c>
      <c r="Q280" s="281">
        <v>0</v>
      </c>
      <c r="R280" s="281">
        <f>Q280*H280</f>
        <v>0</v>
      </c>
      <c r="S280" s="281">
        <v>0</v>
      </c>
      <c r="T280" s="282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540</v>
      </c>
      <c r="AT280" s="217" t="s">
        <v>156</v>
      </c>
      <c r="AU280" s="217" t="s">
        <v>86</v>
      </c>
      <c r="AY280" s="19" t="s">
        <v>154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84</v>
      </c>
      <c r="BK280" s="218">
        <f>ROUND(I280*H280,2)</f>
        <v>0</v>
      </c>
      <c r="BL280" s="19" t="s">
        <v>540</v>
      </c>
      <c r="BM280" s="217" t="s">
        <v>2276</v>
      </c>
    </row>
    <row r="281" s="2" customFormat="1" ht="6.96" customHeight="1">
      <c r="A281" s="40"/>
      <c r="B281" s="61"/>
      <c r="C281" s="62"/>
      <c r="D281" s="62"/>
      <c r="E281" s="62"/>
      <c r="F281" s="62"/>
      <c r="G281" s="62"/>
      <c r="H281" s="62"/>
      <c r="I281" s="62"/>
      <c r="J281" s="62"/>
      <c r="K281" s="62"/>
      <c r="L281" s="46"/>
      <c r="M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</sheetData>
  <sheetProtection sheet="1" autoFilter="0" formatColumns="0" formatRows="0" objects="1" scenarios="1" spinCount="100000" saltValue="E8UxWenLuy0hnlF4oCvPOe04ZyTQkvpXogs8emht6J5LGmxsH+I0FNOlwLSiMiUamgR/Bgfk1Mc92HbfwhL/YA==" hashValue="1xlz1k/gGlTh70OTzo+yLuVF6MSgi0MjKH5c3jayeRX4ZR9Xj5Chp55woknhjB45mFMsNj6l6kpPJLsVKyaCAw==" algorithmName="SHA-512" password="CC35"/>
  <autoFilter ref="C99:K280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Základní škola Karlovy Vary,Poštovní 19,p.o.propojení pavilonu II(B) s objektem školní jídelny(C)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2277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11. 5. 2021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2278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2279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2280</v>
      </c>
      <c r="F24" s="40"/>
      <c r="G24" s="40"/>
      <c r="H24" s="40"/>
      <c r="I24" s="134" t="s">
        <v>29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ROUND((SUM(BE80:BE84)),  2)</f>
        <v>0</v>
      </c>
      <c r="G33" s="40"/>
      <c r="H33" s="40"/>
      <c r="I33" s="150">
        <v>0.20999999999999999</v>
      </c>
      <c r="J33" s="149">
        <f>ROUND(((SUM(BE80:BE84))*I33),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ROUND((SUM(BF80:BF84)),  2)</f>
        <v>0</v>
      </c>
      <c r="G34" s="40"/>
      <c r="H34" s="40"/>
      <c r="I34" s="150">
        <v>0.14999999999999999</v>
      </c>
      <c r="J34" s="149">
        <f>ROUND(((SUM(BF80:BF84))*I34),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ROUND((SUM(BG80:BG84)),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ROUND((SUM(BH80:BH84)),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ROUND((SUM(BI80:BI84)),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Základní škola Karlovy Vary,Poštovní 19,p.o.propojení pavilonu II(B) s objektem školní jídelny(C)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03 - Zdravotně technické 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11. 5. 2021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Statutární město Karlovy Vary</v>
      </c>
      <c r="G54" s="42"/>
      <c r="H54" s="42"/>
      <c r="I54" s="34" t="s">
        <v>32</v>
      </c>
      <c r="J54" s="38" t="str">
        <f>E21</f>
        <v>KTS-CZ s.r.o.,Karlovy Vary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Jiří Brož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107</v>
      </c>
      <c r="D57" s="164"/>
      <c r="E57" s="164"/>
      <c r="F57" s="164"/>
      <c r="G57" s="164"/>
      <c r="H57" s="164"/>
      <c r="I57" s="164"/>
      <c r="J57" s="165" t="s">
        <v>108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109</v>
      </c>
    </row>
    <row r="60" s="9" customFormat="1" ht="24.96" customHeight="1">
      <c r="A60" s="9"/>
      <c r="B60" s="167"/>
      <c r="C60" s="168"/>
      <c r="D60" s="169" t="s">
        <v>121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139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4.4" customHeight="1">
      <c r="A70" s="40"/>
      <c r="B70" s="41"/>
      <c r="C70" s="42"/>
      <c r="D70" s="42"/>
      <c r="E70" s="162" t="str">
        <f>E7</f>
        <v>Základní škola Karlovy Vary,Poštovní 19,p.o.propojení pavilonu II(B) s objektem školní jídelny(C)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104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5.6" customHeight="1">
      <c r="A72" s="40"/>
      <c r="B72" s="41"/>
      <c r="C72" s="42"/>
      <c r="D72" s="42"/>
      <c r="E72" s="71" t="str">
        <f>E9</f>
        <v>03 - Zdravotně technické instalace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Karlovy Vary</v>
      </c>
      <c r="G74" s="42"/>
      <c r="H74" s="42"/>
      <c r="I74" s="34" t="s">
        <v>23</v>
      </c>
      <c r="J74" s="74" t="str">
        <f>IF(J12="","",J12)</f>
        <v>11. 5. 2021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4" customHeight="1">
      <c r="A76" s="40"/>
      <c r="B76" s="41"/>
      <c r="C76" s="34" t="s">
        <v>25</v>
      </c>
      <c r="D76" s="42"/>
      <c r="E76" s="42"/>
      <c r="F76" s="29" t="str">
        <f>E15</f>
        <v>Statutární město Karlovy Vary</v>
      </c>
      <c r="G76" s="42"/>
      <c r="H76" s="42"/>
      <c r="I76" s="34" t="s">
        <v>32</v>
      </c>
      <c r="J76" s="38" t="str">
        <f>E21</f>
        <v>KTS-CZ s.r.o.,Karlovy Vary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6" customHeight="1">
      <c r="A77" s="40"/>
      <c r="B77" s="41"/>
      <c r="C77" s="34" t="s">
        <v>30</v>
      </c>
      <c r="D77" s="42"/>
      <c r="E77" s="42"/>
      <c r="F77" s="29" t="str">
        <f>IF(E18="","",E18)</f>
        <v>Vyplň údaj</v>
      </c>
      <c r="G77" s="42"/>
      <c r="H77" s="42"/>
      <c r="I77" s="34" t="s">
        <v>36</v>
      </c>
      <c r="J77" s="38" t="str">
        <f>E24</f>
        <v>Jiří Brož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140</v>
      </c>
      <c r="D79" s="182" t="s">
        <v>61</v>
      </c>
      <c r="E79" s="182" t="s">
        <v>57</v>
      </c>
      <c r="F79" s="182" t="s">
        <v>58</v>
      </c>
      <c r="G79" s="182" t="s">
        <v>141</v>
      </c>
      <c r="H79" s="182" t="s">
        <v>142</v>
      </c>
      <c r="I79" s="182" t="s">
        <v>143</v>
      </c>
      <c r="J79" s="182" t="s">
        <v>108</v>
      </c>
      <c r="K79" s="183" t="s">
        <v>144</v>
      </c>
      <c r="L79" s="184"/>
      <c r="M79" s="94" t="s">
        <v>19</v>
      </c>
      <c r="N79" s="95" t="s">
        <v>46</v>
      </c>
      <c r="O79" s="95" t="s">
        <v>145</v>
      </c>
      <c r="P79" s="95" t="s">
        <v>146</v>
      </c>
      <c r="Q79" s="95" t="s">
        <v>147</v>
      </c>
      <c r="R79" s="95" t="s">
        <v>148</v>
      </c>
      <c r="S79" s="95" t="s">
        <v>149</v>
      </c>
      <c r="T79" s="96" t="s">
        <v>150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151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75</v>
      </c>
      <c r="AU80" s="19" t="s">
        <v>109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75</v>
      </c>
      <c r="E81" s="193" t="s">
        <v>944</v>
      </c>
      <c r="F81" s="193" t="s">
        <v>945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SUM(P82:P84)</f>
        <v>0</v>
      </c>
      <c r="Q81" s="198"/>
      <c r="R81" s="199">
        <f>SUM(R82:R84)</f>
        <v>0</v>
      </c>
      <c r="S81" s="198"/>
      <c r="T81" s="200">
        <f>SUM(T82:T84)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86</v>
      </c>
      <c r="AT81" s="202" t="s">
        <v>75</v>
      </c>
      <c r="AU81" s="202" t="s">
        <v>76</v>
      </c>
      <c r="AY81" s="201" t="s">
        <v>154</v>
      </c>
      <c r="BK81" s="203">
        <f>SUM(BK82:BK84)</f>
        <v>0</v>
      </c>
    </row>
    <row r="82" s="2" customFormat="1" ht="14.4" customHeight="1">
      <c r="A82" s="40"/>
      <c r="B82" s="41"/>
      <c r="C82" s="206" t="s">
        <v>84</v>
      </c>
      <c r="D82" s="206" t="s">
        <v>156</v>
      </c>
      <c r="E82" s="207" t="s">
        <v>2281</v>
      </c>
      <c r="F82" s="208" t="s">
        <v>2282</v>
      </c>
      <c r="G82" s="209" t="s">
        <v>1694</v>
      </c>
      <c r="H82" s="210">
        <v>1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47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231</v>
      </c>
      <c r="AT82" s="217" t="s">
        <v>156</v>
      </c>
      <c r="AU82" s="217" t="s">
        <v>84</v>
      </c>
      <c r="AY82" s="19" t="s">
        <v>154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84</v>
      </c>
      <c r="BK82" s="218">
        <f>ROUND(I82*H82,2)</f>
        <v>0</v>
      </c>
      <c r="BL82" s="19" t="s">
        <v>231</v>
      </c>
      <c r="BM82" s="217" t="s">
        <v>2283</v>
      </c>
    </row>
    <row r="83" s="2" customFormat="1" ht="14.4" customHeight="1">
      <c r="A83" s="40"/>
      <c r="B83" s="41"/>
      <c r="C83" s="206" t="s">
        <v>86</v>
      </c>
      <c r="D83" s="206" t="s">
        <v>156</v>
      </c>
      <c r="E83" s="207" t="s">
        <v>2284</v>
      </c>
      <c r="F83" s="208" t="s">
        <v>2285</v>
      </c>
      <c r="G83" s="209" t="s">
        <v>1694</v>
      </c>
      <c r="H83" s="210">
        <v>1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47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231</v>
      </c>
      <c r="AT83" s="217" t="s">
        <v>156</v>
      </c>
      <c r="AU83" s="217" t="s">
        <v>84</v>
      </c>
      <c r="AY83" s="19" t="s">
        <v>154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84</v>
      </c>
      <c r="BK83" s="218">
        <f>ROUND(I83*H83,2)</f>
        <v>0</v>
      </c>
      <c r="BL83" s="19" t="s">
        <v>231</v>
      </c>
      <c r="BM83" s="217" t="s">
        <v>2286</v>
      </c>
    </row>
    <row r="84" s="2" customFormat="1" ht="14.4" customHeight="1">
      <c r="A84" s="40"/>
      <c r="B84" s="41"/>
      <c r="C84" s="206" t="s">
        <v>166</v>
      </c>
      <c r="D84" s="206" t="s">
        <v>156</v>
      </c>
      <c r="E84" s="207" t="s">
        <v>2287</v>
      </c>
      <c r="F84" s="208" t="s">
        <v>2288</v>
      </c>
      <c r="G84" s="209" t="s">
        <v>1694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83" t="s">
        <v>19</v>
      </c>
      <c r="N84" s="284" t="s">
        <v>47</v>
      </c>
      <c r="O84" s="280"/>
      <c r="P84" s="281">
        <f>O84*H84</f>
        <v>0</v>
      </c>
      <c r="Q84" s="281">
        <v>0</v>
      </c>
      <c r="R84" s="281">
        <f>Q84*H84</f>
        <v>0</v>
      </c>
      <c r="S84" s="281">
        <v>0</v>
      </c>
      <c r="T84" s="282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231</v>
      </c>
      <c r="AT84" s="217" t="s">
        <v>156</v>
      </c>
      <c r="AU84" s="217" t="s">
        <v>84</v>
      </c>
      <c r="AY84" s="19" t="s">
        <v>154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84</v>
      </c>
      <c r="BK84" s="218">
        <f>ROUND(I84*H84,2)</f>
        <v>0</v>
      </c>
      <c r="BL84" s="19" t="s">
        <v>231</v>
      </c>
      <c r="BM84" s="217" t="s">
        <v>2289</v>
      </c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46"/>
      <c r="M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</sheetData>
  <sheetProtection sheet="1" autoFilter="0" formatColumns="0" formatRows="0" objects="1" scenarios="1" spinCount="100000" saltValue="98Cj2A3d7F6VGVMwDQ4k9oOifTChml5/dy2SfL51/BmyiLiyfu8+BY+bjh2GwZV92ogGUoNLbei+UxYPxEMTYQ==" hashValue="Ki9I+XDByfneKaeUCjjdfZFRH37heBa4FrknGXTE+L4nBvzikY8ur9qtusvubBUHD/xNN41qyNwx1C/+un3qLw==" algorithmName="SHA-512" password="CC35"/>
  <autoFilter ref="C79:K84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Základní škola Karlovy Vary,Poštovní 19,p.o.propojení pavilonu II(B) s objektem školní jídelny(C)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2290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11. 5. 2021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2278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2278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2278</v>
      </c>
      <c r="F24" s="40"/>
      <c r="G24" s="40"/>
      <c r="H24" s="40"/>
      <c r="I24" s="134" t="s">
        <v>29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ROUND((SUM(BE80:BE82)),  2)</f>
        <v>0</v>
      </c>
      <c r="G33" s="40"/>
      <c r="H33" s="40"/>
      <c r="I33" s="150">
        <v>0.20999999999999999</v>
      </c>
      <c r="J33" s="149">
        <f>ROUND(((SUM(BE80:BE82))*I33),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ROUND((SUM(BF80:BF82)),  2)</f>
        <v>0</v>
      </c>
      <c r="G34" s="40"/>
      <c r="H34" s="40"/>
      <c r="I34" s="150">
        <v>0.14999999999999999</v>
      </c>
      <c r="J34" s="149">
        <f>ROUND(((SUM(BF80:BF82))*I34),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ROUND((SUM(BG80:BG82)),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ROUND((SUM(BH80:BH82)),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ROUND((SUM(BI80:BI82)),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Základní škola Karlovy Vary,Poštovní 19,p.o.propojení pavilonu II(B) s objektem školní jídelny(C)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04 - Ústřední vytápění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11. 5. 2021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Statutární město Karlovy Vary</v>
      </c>
      <c r="G54" s="42"/>
      <c r="H54" s="42"/>
      <c r="I54" s="34" t="s">
        <v>32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107</v>
      </c>
      <c r="D57" s="164"/>
      <c r="E57" s="164"/>
      <c r="F57" s="164"/>
      <c r="G57" s="164"/>
      <c r="H57" s="164"/>
      <c r="I57" s="164"/>
      <c r="J57" s="165" t="s">
        <v>108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109</v>
      </c>
    </row>
    <row r="60" s="9" customFormat="1" ht="24.96" customHeight="1">
      <c r="A60" s="9"/>
      <c r="B60" s="167"/>
      <c r="C60" s="168"/>
      <c r="D60" s="169" t="s">
        <v>121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139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4.4" customHeight="1">
      <c r="A70" s="40"/>
      <c r="B70" s="41"/>
      <c r="C70" s="42"/>
      <c r="D70" s="42"/>
      <c r="E70" s="162" t="str">
        <f>E7</f>
        <v>Základní škola Karlovy Vary,Poštovní 19,p.o.propojení pavilonu II(B) s objektem školní jídelny(C)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104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5.6" customHeight="1">
      <c r="A72" s="40"/>
      <c r="B72" s="41"/>
      <c r="C72" s="42"/>
      <c r="D72" s="42"/>
      <c r="E72" s="71" t="str">
        <f>E9</f>
        <v>04 - Ústřední vytápění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Karlovy Vary</v>
      </c>
      <c r="G74" s="42"/>
      <c r="H74" s="42"/>
      <c r="I74" s="34" t="s">
        <v>23</v>
      </c>
      <c r="J74" s="74" t="str">
        <f>IF(J12="","",J12)</f>
        <v>11. 5. 2021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6" customHeight="1">
      <c r="A76" s="40"/>
      <c r="B76" s="41"/>
      <c r="C76" s="34" t="s">
        <v>25</v>
      </c>
      <c r="D76" s="42"/>
      <c r="E76" s="42"/>
      <c r="F76" s="29" t="str">
        <f>E15</f>
        <v>Statutární město Karlovy Vary</v>
      </c>
      <c r="G76" s="42"/>
      <c r="H76" s="42"/>
      <c r="I76" s="34" t="s">
        <v>32</v>
      </c>
      <c r="J76" s="38" t="str">
        <f>E21</f>
        <v xml:space="preserve"> 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6" customHeight="1">
      <c r="A77" s="40"/>
      <c r="B77" s="41"/>
      <c r="C77" s="34" t="s">
        <v>30</v>
      </c>
      <c r="D77" s="42"/>
      <c r="E77" s="42"/>
      <c r="F77" s="29" t="str">
        <f>IF(E18="","",E18)</f>
        <v>Vyplň údaj</v>
      </c>
      <c r="G77" s="42"/>
      <c r="H77" s="42"/>
      <c r="I77" s="34" t="s">
        <v>36</v>
      </c>
      <c r="J77" s="38" t="str">
        <f>E24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140</v>
      </c>
      <c r="D79" s="182" t="s">
        <v>61</v>
      </c>
      <c r="E79" s="182" t="s">
        <v>57</v>
      </c>
      <c r="F79" s="182" t="s">
        <v>58</v>
      </c>
      <c r="G79" s="182" t="s">
        <v>141</v>
      </c>
      <c r="H79" s="182" t="s">
        <v>142</v>
      </c>
      <c r="I79" s="182" t="s">
        <v>143</v>
      </c>
      <c r="J79" s="182" t="s">
        <v>108</v>
      </c>
      <c r="K79" s="183" t="s">
        <v>144</v>
      </c>
      <c r="L79" s="184"/>
      <c r="M79" s="94" t="s">
        <v>19</v>
      </c>
      <c r="N79" s="95" t="s">
        <v>46</v>
      </c>
      <c r="O79" s="95" t="s">
        <v>145</v>
      </c>
      <c r="P79" s="95" t="s">
        <v>146</v>
      </c>
      <c r="Q79" s="95" t="s">
        <v>147</v>
      </c>
      <c r="R79" s="95" t="s">
        <v>148</v>
      </c>
      <c r="S79" s="95" t="s">
        <v>149</v>
      </c>
      <c r="T79" s="96" t="s">
        <v>150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151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75</v>
      </c>
      <c r="AU80" s="19" t="s">
        <v>109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75</v>
      </c>
      <c r="E81" s="193" t="s">
        <v>944</v>
      </c>
      <c r="F81" s="193" t="s">
        <v>945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P82</f>
        <v>0</v>
      </c>
      <c r="Q81" s="198"/>
      <c r="R81" s="199">
        <f>R82</f>
        <v>0</v>
      </c>
      <c r="S81" s="198"/>
      <c r="T81" s="200">
        <f>T82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86</v>
      </c>
      <c r="AT81" s="202" t="s">
        <v>75</v>
      </c>
      <c r="AU81" s="202" t="s">
        <v>76</v>
      </c>
      <c r="AY81" s="201" t="s">
        <v>154</v>
      </c>
      <c r="BK81" s="203">
        <f>BK82</f>
        <v>0</v>
      </c>
    </row>
    <row r="82" s="2" customFormat="1" ht="14.4" customHeight="1">
      <c r="A82" s="40"/>
      <c r="B82" s="41"/>
      <c r="C82" s="206" t="s">
        <v>84</v>
      </c>
      <c r="D82" s="206" t="s">
        <v>156</v>
      </c>
      <c r="E82" s="207" t="s">
        <v>2291</v>
      </c>
      <c r="F82" s="208" t="s">
        <v>2292</v>
      </c>
      <c r="G82" s="209" t="s">
        <v>1694</v>
      </c>
      <c r="H82" s="210">
        <v>1</v>
      </c>
      <c r="I82" s="211"/>
      <c r="J82" s="212">
        <f>ROUND(I82*H82,2)</f>
        <v>0</v>
      </c>
      <c r="K82" s="208" t="s">
        <v>19</v>
      </c>
      <c r="L82" s="46"/>
      <c r="M82" s="283" t="s">
        <v>19</v>
      </c>
      <c r="N82" s="284" t="s">
        <v>47</v>
      </c>
      <c r="O82" s="280"/>
      <c r="P82" s="281">
        <f>O82*H82</f>
        <v>0</v>
      </c>
      <c r="Q82" s="281">
        <v>0</v>
      </c>
      <c r="R82" s="281">
        <f>Q82*H82</f>
        <v>0</v>
      </c>
      <c r="S82" s="281">
        <v>0</v>
      </c>
      <c r="T82" s="282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231</v>
      </c>
      <c r="AT82" s="217" t="s">
        <v>156</v>
      </c>
      <c r="AU82" s="217" t="s">
        <v>84</v>
      </c>
      <c r="AY82" s="19" t="s">
        <v>154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84</v>
      </c>
      <c r="BK82" s="218">
        <f>ROUND(I82*H82,2)</f>
        <v>0</v>
      </c>
      <c r="BL82" s="19" t="s">
        <v>231</v>
      </c>
      <c r="BM82" s="217" t="s">
        <v>2293</v>
      </c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46"/>
      <c r="M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</sheetData>
  <sheetProtection sheet="1" autoFilter="0" formatColumns="0" formatRows="0" objects="1" scenarios="1" spinCount="100000" saltValue="kmvmHHz2d7Uwvu7u4vB01XbofCFNEWv+NhgKfL0Nq/EaaqIGsN5sJKaB0lo+QdbHoOZ0pw2B6gKJJ9waHQJV3A==" hashValue="9v/xjthzWAhnto1PsrbNr3afTMLQQa+FCefZi7E5i4OIZY7orTRAmCv/ooPc/2kuW/cE4F6AL7AEAFJNKfLbqg==" algorithmName="SHA-512" password="CC35"/>
  <autoFilter ref="C79:K8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Základní škola Karlovy Vary,Poštovní 19,p.o.propojení pavilonu II(B) s objektem školní jídelny(C)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2294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11. 5. 2021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2278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2278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2278</v>
      </c>
      <c r="F24" s="40"/>
      <c r="G24" s="40"/>
      <c r="H24" s="40"/>
      <c r="I24" s="134" t="s">
        <v>29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ROUND((SUM(BE81:BE84)),  2)</f>
        <v>0</v>
      </c>
      <c r="G33" s="40"/>
      <c r="H33" s="40"/>
      <c r="I33" s="150">
        <v>0.20999999999999999</v>
      </c>
      <c r="J33" s="149">
        <f>ROUND(((SUM(BE81:BE84))*I33),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ROUND((SUM(BF81:BF84)),  2)</f>
        <v>0</v>
      </c>
      <c r="G34" s="40"/>
      <c r="H34" s="40"/>
      <c r="I34" s="150">
        <v>0.14999999999999999</v>
      </c>
      <c r="J34" s="149">
        <f>ROUND(((SUM(BF81:BF84))*I34),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ROUND((SUM(BG81:BG84)),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ROUND((SUM(BH81:BH84)),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ROUND((SUM(BI81:BI84)),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Základní škola Karlovy Vary,Poštovní 19,p.o.propojení pavilonu II(B) s objektem školní jídelny(C)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05 - Vzduchotechnika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11. 5. 2021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Statutární město Karlovy Vary</v>
      </c>
      <c r="G54" s="42"/>
      <c r="H54" s="42"/>
      <c r="I54" s="34" t="s">
        <v>32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107</v>
      </c>
      <c r="D57" s="164"/>
      <c r="E57" s="164"/>
      <c r="F57" s="164"/>
      <c r="G57" s="164"/>
      <c r="H57" s="164"/>
      <c r="I57" s="164"/>
      <c r="J57" s="165" t="s">
        <v>108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109</v>
      </c>
    </row>
    <row r="60" s="9" customFormat="1" ht="24.96" customHeight="1">
      <c r="A60" s="9"/>
      <c r="B60" s="167"/>
      <c r="C60" s="168"/>
      <c r="D60" s="169" t="s">
        <v>121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126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139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4" customHeight="1">
      <c r="A71" s="40"/>
      <c r="B71" s="41"/>
      <c r="C71" s="42"/>
      <c r="D71" s="42"/>
      <c r="E71" s="162" t="str">
        <f>E7</f>
        <v>Základní škola Karlovy Vary,Poštovní 19,p.o.propojení pavilonu II(B) s objektem školní jídelny(C)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104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5.6" customHeight="1">
      <c r="A73" s="40"/>
      <c r="B73" s="41"/>
      <c r="C73" s="42"/>
      <c r="D73" s="42"/>
      <c r="E73" s="71" t="str">
        <f>E9</f>
        <v>05 - Vzduchotechnika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Karlovy Vary</v>
      </c>
      <c r="G75" s="42"/>
      <c r="H75" s="42"/>
      <c r="I75" s="34" t="s">
        <v>23</v>
      </c>
      <c r="J75" s="74" t="str">
        <f>IF(J12="","",J12)</f>
        <v>11. 5. 2021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6" customHeight="1">
      <c r="A77" s="40"/>
      <c r="B77" s="41"/>
      <c r="C77" s="34" t="s">
        <v>25</v>
      </c>
      <c r="D77" s="42"/>
      <c r="E77" s="42"/>
      <c r="F77" s="29" t="str">
        <f>E15</f>
        <v>Statutární město Karlovy Vary</v>
      </c>
      <c r="G77" s="42"/>
      <c r="H77" s="42"/>
      <c r="I77" s="34" t="s">
        <v>32</v>
      </c>
      <c r="J77" s="38" t="str">
        <f>E21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6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36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140</v>
      </c>
      <c r="D80" s="182" t="s">
        <v>61</v>
      </c>
      <c r="E80" s="182" t="s">
        <v>57</v>
      </c>
      <c r="F80" s="182" t="s">
        <v>58</v>
      </c>
      <c r="G80" s="182" t="s">
        <v>141</v>
      </c>
      <c r="H80" s="182" t="s">
        <v>142</v>
      </c>
      <c r="I80" s="182" t="s">
        <v>143</v>
      </c>
      <c r="J80" s="182" t="s">
        <v>108</v>
      </c>
      <c r="K80" s="183" t="s">
        <v>144</v>
      </c>
      <c r="L80" s="184"/>
      <c r="M80" s="94" t="s">
        <v>19</v>
      </c>
      <c r="N80" s="95" t="s">
        <v>46</v>
      </c>
      <c r="O80" s="95" t="s">
        <v>145</v>
      </c>
      <c r="P80" s="95" t="s">
        <v>146</v>
      </c>
      <c r="Q80" s="95" t="s">
        <v>147</v>
      </c>
      <c r="R80" s="95" t="s">
        <v>148</v>
      </c>
      <c r="S80" s="95" t="s">
        <v>149</v>
      </c>
      <c r="T80" s="96" t="s">
        <v>150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151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75</v>
      </c>
      <c r="AU81" s="19" t="s">
        <v>109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75</v>
      </c>
      <c r="E82" s="193" t="s">
        <v>944</v>
      </c>
      <c r="F82" s="193" t="s">
        <v>945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86</v>
      </c>
      <c r="AT82" s="202" t="s">
        <v>75</v>
      </c>
      <c r="AU82" s="202" t="s">
        <v>76</v>
      </c>
      <c r="AY82" s="201" t="s">
        <v>154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75</v>
      </c>
      <c r="E83" s="204" t="s">
        <v>1095</v>
      </c>
      <c r="F83" s="204" t="s">
        <v>97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P84</f>
        <v>0</v>
      </c>
      <c r="Q83" s="198"/>
      <c r="R83" s="199">
        <f>R84</f>
        <v>0</v>
      </c>
      <c r="S83" s="198"/>
      <c r="T83" s="200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86</v>
      </c>
      <c r="AT83" s="202" t="s">
        <v>75</v>
      </c>
      <c r="AU83" s="202" t="s">
        <v>84</v>
      </c>
      <c r="AY83" s="201" t="s">
        <v>154</v>
      </c>
      <c r="BK83" s="203">
        <f>BK84</f>
        <v>0</v>
      </c>
    </row>
    <row r="84" s="2" customFormat="1" ht="14.4" customHeight="1">
      <c r="A84" s="40"/>
      <c r="B84" s="41"/>
      <c r="C84" s="206" t="s">
        <v>84</v>
      </c>
      <c r="D84" s="206" t="s">
        <v>156</v>
      </c>
      <c r="E84" s="207" t="s">
        <v>2295</v>
      </c>
      <c r="F84" s="208" t="s">
        <v>2296</v>
      </c>
      <c r="G84" s="209" t="s">
        <v>1694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83" t="s">
        <v>19</v>
      </c>
      <c r="N84" s="284" t="s">
        <v>47</v>
      </c>
      <c r="O84" s="280"/>
      <c r="P84" s="281">
        <f>O84*H84</f>
        <v>0</v>
      </c>
      <c r="Q84" s="281">
        <v>0</v>
      </c>
      <c r="R84" s="281">
        <f>Q84*H84</f>
        <v>0</v>
      </c>
      <c r="S84" s="281">
        <v>0</v>
      </c>
      <c r="T84" s="282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231</v>
      </c>
      <c r="AT84" s="217" t="s">
        <v>156</v>
      </c>
      <c r="AU84" s="217" t="s">
        <v>86</v>
      </c>
      <c r="AY84" s="19" t="s">
        <v>154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84</v>
      </c>
      <c r="BK84" s="218">
        <f>ROUND(I84*H84,2)</f>
        <v>0</v>
      </c>
      <c r="BL84" s="19" t="s">
        <v>231</v>
      </c>
      <c r="BM84" s="217" t="s">
        <v>2297</v>
      </c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46"/>
      <c r="M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</sheetData>
  <sheetProtection sheet="1" autoFilter="0" formatColumns="0" formatRows="0" objects="1" scenarios="1" spinCount="100000" saltValue="fHbaFAFYSL7w5S6gerMDOJF5d/YL6EYYJ0Yw5MJsrXs6sA5mUbUK/e9HCS5jTeQ9aZX4+iP3yP+pUz4hnr1lAg==" hashValue="lOqlyHRHic86tkLCCGufR32W6KO01g70THeDzulBgqOxwY0x2bdDxfNBRs1Kkp+mXVo2CLyfq/cSP2ttdVBAJA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Základní škola Karlovy Vary,Poštovní 19,p.o.propojení pavilonu II(B) s objektem školní jídelny(C)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2298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11. 5. 2021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2278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2278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2299</v>
      </c>
      <c r="F24" s="40"/>
      <c r="G24" s="40"/>
      <c r="H24" s="40"/>
      <c r="I24" s="134" t="s">
        <v>29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ROUND((SUM(BE80:BE97)),  2)</f>
        <v>0</v>
      </c>
      <c r="G33" s="40"/>
      <c r="H33" s="40"/>
      <c r="I33" s="150">
        <v>0.20999999999999999</v>
      </c>
      <c r="J33" s="149">
        <f>ROUND(((SUM(BE80:BE97))*I33),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ROUND((SUM(BF80:BF97)),  2)</f>
        <v>0</v>
      </c>
      <c r="G34" s="40"/>
      <c r="H34" s="40"/>
      <c r="I34" s="150">
        <v>0.14999999999999999</v>
      </c>
      <c r="J34" s="149">
        <f>ROUND(((SUM(BF80:BF97))*I34),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ROUND((SUM(BG80:BG97)),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ROUND((SUM(BH80:BH97)),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ROUND((SUM(BI80:BI97)),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Základní škola Karlovy Vary,Poštovní 19,p.o.propojení pavilonu II(B) s objektem školní jídelny(C)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06 - Ostatní a vedlejší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11. 5. 2021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Statutární město Karlovy Vary</v>
      </c>
      <c r="G54" s="42"/>
      <c r="H54" s="42"/>
      <c r="I54" s="34" t="s">
        <v>32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6.4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Ing.Jana Handšuhová Smutná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107</v>
      </c>
      <c r="D57" s="164"/>
      <c r="E57" s="164"/>
      <c r="F57" s="164"/>
      <c r="G57" s="164"/>
      <c r="H57" s="164"/>
      <c r="I57" s="164"/>
      <c r="J57" s="165" t="s">
        <v>108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109</v>
      </c>
    </row>
    <row r="60" s="9" customFormat="1" ht="24.96" customHeight="1">
      <c r="A60" s="9"/>
      <c r="B60" s="167"/>
      <c r="C60" s="168"/>
      <c r="D60" s="169" t="s">
        <v>2300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139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4.4" customHeight="1">
      <c r="A70" s="40"/>
      <c r="B70" s="41"/>
      <c r="C70" s="42"/>
      <c r="D70" s="42"/>
      <c r="E70" s="162" t="str">
        <f>E7</f>
        <v>Základní škola Karlovy Vary,Poštovní 19,p.o.propojení pavilonu II(B) s objektem školní jídelny(C)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104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5.6" customHeight="1">
      <c r="A72" s="40"/>
      <c r="B72" s="41"/>
      <c r="C72" s="42"/>
      <c r="D72" s="42"/>
      <c r="E72" s="71" t="str">
        <f>E9</f>
        <v>06 - Ostatní a vedlejší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Karlovy Vary</v>
      </c>
      <c r="G74" s="42"/>
      <c r="H74" s="42"/>
      <c r="I74" s="34" t="s">
        <v>23</v>
      </c>
      <c r="J74" s="74" t="str">
        <f>IF(J12="","",J12)</f>
        <v>11. 5. 2021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6" customHeight="1">
      <c r="A76" s="40"/>
      <c r="B76" s="41"/>
      <c r="C76" s="34" t="s">
        <v>25</v>
      </c>
      <c r="D76" s="42"/>
      <c r="E76" s="42"/>
      <c r="F76" s="29" t="str">
        <f>E15</f>
        <v>Statutární město Karlovy Vary</v>
      </c>
      <c r="G76" s="42"/>
      <c r="H76" s="42"/>
      <c r="I76" s="34" t="s">
        <v>32</v>
      </c>
      <c r="J76" s="38" t="str">
        <f>E21</f>
        <v xml:space="preserve"> 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4" customHeight="1">
      <c r="A77" s="40"/>
      <c r="B77" s="41"/>
      <c r="C77" s="34" t="s">
        <v>30</v>
      </c>
      <c r="D77" s="42"/>
      <c r="E77" s="42"/>
      <c r="F77" s="29" t="str">
        <f>IF(E18="","",E18)</f>
        <v>Vyplň údaj</v>
      </c>
      <c r="G77" s="42"/>
      <c r="H77" s="42"/>
      <c r="I77" s="34" t="s">
        <v>36</v>
      </c>
      <c r="J77" s="38" t="str">
        <f>E24</f>
        <v xml:space="preserve"> Ing.Jana Handšuhová Smutná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140</v>
      </c>
      <c r="D79" s="182" t="s">
        <v>61</v>
      </c>
      <c r="E79" s="182" t="s">
        <v>57</v>
      </c>
      <c r="F79" s="182" t="s">
        <v>58</v>
      </c>
      <c r="G79" s="182" t="s">
        <v>141</v>
      </c>
      <c r="H79" s="182" t="s">
        <v>142</v>
      </c>
      <c r="I79" s="182" t="s">
        <v>143</v>
      </c>
      <c r="J79" s="182" t="s">
        <v>108</v>
      </c>
      <c r="K79" s="183" t="s">
        <v>144</v>
      </c>
      <c r="L79" s="184"/>
      <c r="M79" s="94" t="s">
        <v>19</v>
      </c>
      <c r="N79" s="95" t="s">
        <v>46</v>
      </c>
      <c r="O79" s="95" t="s">
        <v>145</v>
      </c>
      <c r="P79" s="95" t="s">
        <v>146</v>
      </c>
      <c r="Q79" s="95" t="s">
        <v>147</v>
      </c>
      <c r="R79" s="95" t="s">
        <v>148</v>
      </c>
      <c r="S79" s="95" t="s">
        <v>149</v>
      </c>
      <c r="T79" s="96" t="s">
        <v>150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151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75</v>
      </c>
      <c r="AU80" s="19" t="s">
        <v>109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75</v>
      </c>
      <c r="E81" s="193" t="s">
        <v>2301</v>
      </c>
      <c r="F81" s="193" t="s">
        <v>2302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SUM(P82:P97)</f>
        <v>0</v>
      </c>
      <c r="Q81" s="198"/>
      <c r="R81" s="199">
        <f>SUM(R82:R97)</f>
        <v>0</v>
      </c>
      <c r="S81" s="198"/>
      <c r="T81" s="200">
        <f>SUM(T82:T97)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177</v>
      </c>
      <c r="AT81" s="202" t="s">
        <v>75</v>
      </c>
      <c r="AU81" s="202" t="s">
        <v>76</v>
      </c>
      <c r="AY81" s="201" t="s">
        <v>154</v>
      </c>
      <c r="BK81" s="203">
        <f>SUM(BK82:BK97)</f>
        <v>0</v>
      </c>
    </row>
    <row r="82" s="2" customFormat="1" ht="14.4" customHeight="1">
      <c r="A82" s="40"/>
      <c r="B82" s="41"/>
      <c r="C82" s="206" t="s">
        <v>84</v>
      </c>
      <c r="D82" s="206" t="s">
        <v>156</v>
      </c>
      <c r="E82" s="207" t="s">
        <v>2303</v>
      </c>
      <c r="F82" s="208" t="s">
        <v>2304</v>
      </c>
      <c r="G82" s="209" t="s">
        <v>2305</v>
      </c>
      <c r="H82" s="210">
        <v>1</v>
      </c>
      <c r="I82" s="211"/>
      <c r="J82" s="212">
        <f>ROUND(I82*H82,2)</f>
        <v>0</v>
      </c>
      <c r="K82" s="208" t="s">
        <v>160</v>
      </c>
      <c r="L82" s="46"/>
      <c r="M82" s="213" t="s">
        <v>19</v>
      </c>
      <c r="N82" s="214" t="s">
        <v>47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2306</v>
      </c>
      <c r="AT82" s="217" t="s">
        <v>156</v>
      </c>
      <c r="AU82" s="217" t="s">
        <v>84</v>
      </c>
      <c r="AY82" s="19" t="s">
        <v>154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84</v>
      </c>
      <c r="BK82" s="218">
        <f>ROUND(I82*H82,2)</f>
        <v>0</v>
      </c>
      <c r="BL82" s="19" t="s">
        <v>2306</v>
      </c>
      <c r="BM82" s="217" t="s">
        <v>2307</v>
      </c>
    </row>
    <row r="83" s="2" customFormat="1" ht="14.4" customHeight="1">
      <c r="A83" s="40"/>
      <c r="B83" s="41"/>
      <c r="C83" s="206" t="s">
        <v>86</v>
      </c>
      <c r="D83" s="206" t="s">
        <v>156</v>
      </c>
      <c r="E83" s="207" t="s">
        <v>2308</v>
      </c>
      <c r="F83" s="208" t="s">
        <v>2309</v>
      </c>
      <c r="G83" s="209" t="s">
        <v>2305</v>
      </c>
      <c r="H83" s="210">
        <v>1</v>
      </c>
      <c r="I83" s="211"/>
      <c r="J83" s="212">
        <f>ROUND(I83*H83,2)</f>
        <v>0</v>
      </c>
      <c r="K83" s="208" t="s">
        <v>160</v>
      </c>
      <c r="L83" s="46"/>
      <c r="M83" s="213" t="s">
        <v>19</v>
      </c>
      <c r="N83" s="214" t="s">
        <v>47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2306</v>
      </c>
      <c r="AT83" s="217" t="s">
        <v>156</v>
      </c>
      <c r="AU83" s="217" t="s">
        <v>84</v>
      </c>
      <c r="AY83" s="19" t="s">
        <v>154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84</v>
      </c>
      <c r="BK83" s="218">
        <f>ROUND(I83*H83,2)</f>
        <v>0</v>
      </c>
      <c r="BL83" s="19" t="s">
        <v>2306</v>
      </c>
      <c r="BM83" s="217" t="s">
        <v>2310</v>
      </c>
    </row>
    <row r="84" s="2" customFormat="1" ht="14.4" customHeight="1">
      <c r="A84" s="40"/>
      <c r="B84" s="41"/>
      <c r="C84" s="206" t="s">
        <v>166</v>
      </c>
      <c r="D84" s="206" t="s">
        <v>156</v>
      </c>
      <c r="E84" s="207" t="s">
        <v>2311</v>
      </c>
      <c r="F84" s="208" t="s">
        <v>2312</v>
      </c>
      <c r="G84" s="209" t="s">
        <v>2305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47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161</v>
      </c>
      <c r="AT84" s="217" t="s">
        <v>156</v>
      </c>
      <c r="AU84" s="217" t="s">
        <v>84</v>
      </c>
      <c r="AY84" s="19" t="s">
        <v>154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84</v>
      </c>
      <c r="BK84" s="218">
        <f>ROUND(I84*H84,2)</f>
        <v>0</v>
      </c>
      <c r="BL84" s="19" t="s">
        <v>161</v>
      </c>
      <c r="BM84" s="217" t="s">
        <v>2313</v>
      </c>
    </row>
    <row r="85" s="2" customFormat="1" ht="14.4" customHeight="1">
      <c r="A85" s="40"/>
      <c r="B85" s="41"/>
      <c r="C85" s="206" t="s">
        <v>161</v>
      </c>
      <c r="D85" s="206" t="s">
        <v>156</v>
      </c>
      <c r="E85" s="207" t="s">
        <v>2314</v>
      </c>
      <c r="F85" s="208" t="s">
        <v>2315</v>
      </c>
      <c r="G85" s="209" t="s">
        <v>2305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47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161</v>
      </c>
      <c r="AT85" s="217" t="s">
        <v>156</v>
      </c>
      <c r="AU85" s="217" t="s">
        <v>84</v>
      </c>
      <c r="AY85" s="19" t="s">
        <v>154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84</v>
      </c>
      <c r="BK85" s="218">
        <f>ROUND(I85*H85,2)</f>
        <v>0</v>
      </c>
      <c r="BL85" s="19" t="s">
        <v>161</v>
      </c>
      <c r="BM85" s="217" t="s">
        <v>2316</v>
      </c>
    </row>
    <row r="86" s="2" customFormat="1" ht="14.4" customHeight="1">
      <c r="A86" s="40"/>
      <c r="B86" s="41"/>
      <c r="C86" s="206" t="s">
        <v>177</v>
      </c>
      <c r="D86" s="206" t="s">
        <v>156</v>
      </c>
      <c r="E86" s="207" t="s">
        <v>2317</v>
      </c>
      <c r="F86" s="208" t="s">
        <v>2318</v>
      </c>
      <c r="G86" s="209" t="s">
        <v>2305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47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161</v>
      </c>
      <c r="AT86" s="217" t="s">
        <v>156</v>
      </c>
      <c r="AU86" s="217" t="s">
        <v>84</v>
      </c>
      <c r="AY86" s="19" t="s">
        <v>154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84</v>
      </c>
      <c r="BK86" s="218">
        <f>ROUND(I86*H86,2)</f>
        <v>0</v>
      </c>
      <c r="BL86" s="19" t="s">
        <v>161</v>
      </c>
      <c r="BM86" s="217" t="s">
        <v>2319</v>
      </c>
    </row>
    <row r="87" s="2" customFormat="1" ht="14.4" customHeight="1">
      <c r="A87" s="40"/>
      <c r="B87" s="41"/>
      <c r="C87" s="206" t="s">
        <v>182</v>
      </c>
      <c r="D87" s="206" t="s">
        <v>156</v>
      </c>
      <c r="E87" s="207" t="s">
        <v>2320</v>
      </c>
      <c r="F87" s="208" t="s">
        <v>2321</v>
      </c>
      <c r="G87" s="209" t="s">
        <v>2305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47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2306</v>
      </c>
      <c r="AT87" s="217" t="s">
        <v>156</v>
      </c>
      <c r="AU87" s="217" t="s">
        <v>84</v>
      </c>
      <c r="AY87" s="19" t="s">
        <v>154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84</v>
      </c>
      <c r="BK87" s="218">
        <f>ROUND(I87*H87,2)</f>
        <v>0</v>
      </c>
      <c r="BL87" s="19" t="s">
        <v>2306</v>
      </c>
      <c r="BM87" s="217" t="s">
        <v>2322</v>
      </c>
    </row>
    <row r="88" s="2" customFormat="1">
      <c r="A88" s="40"/>
      <c r="B88" s="41"/>
      <c r="C88" s="206" t="s">
        <v>186</v>
      </c>
      <c r="D88" s="206" t="s">
        <v>156</v>
      </c>
      <c r="E88" s="207" t="s">
        <v>2323</v>
      </c>
      <c r="F88" s="208" t="s">
        <v>2324</v>
      </c>
      <c r="G88" s="209" t="s">
        <v>2305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47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2306</v>
      </c>
      <c r="AT88" s="217" t="s">
        <v>156</v>
      </c>
      <c r="AU88" s="217" t="s">
        <v>84</v>
      </c>
      <c r="AY88" s="19" t="s">
        <v>154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84</v>
      </c>
      <c r="BK88" s="218">
        <f>ROUND(I88*H88,2)</f>
        <v>0</v>
      </c>
      <c r="BL88" s="19" t="s">
        <v>2306</v>
      </c>
      <c r="BM88" s="217" t="s">
        <v>2325</v>
      </c>
    </row>
    <row r="89" s="2" customFormat="1" ht="14.4" customHeight="1">
      <c r="A89" s="40"/>
      <c r="B89" s="41"/>
      <c r="C89" s="206" t="s">
        <v>193</v>
      </c>
      <c r="D89" s="206" t="s">
        <v>156</v>
      </c>
      <c r="E89" s="207" t="s">
        <v>2326</v>
      </c>
      <c r="F89" s="208" t="s">
        <v>2327</v>
      </c>
      <c r="G89" s="209" t="s">
        <v>2305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47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2306</v>
      </c>
      <c r="AT89" s="217" t="s">
        <v>156</v>
      </c>
      <c r="AU89" s="217" t="s">
        <v>84</v>
      </c>
      <c r="AY89" s="19" t="s">
        <v>154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84</v>
      </c>
      <c r="BK89" s="218">
        <f>ROUND(I89*H89,2)</f>
        <v>0</v>
      </c>
      <c r="BL89" s="19" t="s">
        <v>2306</v>
      </c>
      <c r="BM89" s="217" t="s">
        <v>2328</v>
      </c>
    </row>
    <row r="90" s="2" customFormat="1" ht="30" customHeight="1">
      <c r="A90" s="40"/>
      <c r="B90" s="41"/>
      <c r="C90" s="206" t="s">
        <v>203</v>
      </c>
      <c r="D90" s="206" t="s">
        <v>156</v>
      </c>
      <c r="E90" s="207" t="s">
        <v>2329</v>
      </c>
      <c r="F90" s="208" t="s">
        <v>2330</v>
      </c>
      <c r="G90" s="209" t="s">
        <v>2305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2306</v>
      </c>
      <c r="AT90" s="217" t="s">
        <v>156</v>
      </c>
      <c r="AU90" s="217" t="s">
        <v>84</v>
      </c>
      <c r="AY90" s="19" t="s">
        <v>154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84</v>
      </c>
      <c r="BK90" s="218">
        <f>ROUND(I90*H90,2)</f>
        <v>0</v>
      </c>
      <c r="BL90" s="19" t="s">
        <v>2306</v>
      </c>
      <c r="BM90" s="217" t="s">
        <v>2331</v>
      </c>
    </row>
    <row r="91" s="2" customFormat="1" ht="14.4" customHeight="1">
      <c r="A91" s="40"/>
      <c r="B91" s="41"/>
      <c r="C91" s="206" t="s">
        <v>208</v>
      </c>
      <c r="D91" s="206" t="s">
        <v>156</v>
      </c>
      <c r="E91" s="207" t="s">
        <v>2332</v>
      </c>
      <c r="F91" s="208" t="s">
        <v>2333</v>
      </c>
      <c r="G91" s="209" t="s">
        <v>2305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47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2306</v>
      </c>
      <c r="AT91" s="217" t="s">
        <v>156</v>
      </c>
      <c r="AU91" s="217" t="s">
        <v>84</v>
      </c>
      <c r="AY91" s="19" t="s">
        <v>154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84</v>
      </c>
      <c r="BK91" s="218">
        <f>ROUND(I91*H91,2)</f>
        <v>0</v>
      </c>
      <c r="BL91" s="19" t="s">
        <v>2306</v>
      </c>
      <c r="BM91" s="217" t="s">
        <v>2334</v>
      </c>
    </row>
    <row r="92" s="2" customFormat="1" ht="19.8" customHeight="1">
      <c r="A92" s="40"/>
      <c r="B92" s="41"/>
      <c r="C92" s="206" t="s">
        <v>212</v>
      </c>
      <c r="D92" s="206" t="s">
        <v>156</v>
      </c>
      <c r="E92" s="207" t="s">
        <v>2335</v>
      </c>
      <c r="F92" s="208" t="s">
        <v>2336</v>
      </c>
      <c r="G92" s="209" t="s">
        <v>2305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2306</v>
      </c>
      <c r="AT92" s="217" t="s">
        <v>156</v>
      </c>
      <c r="AU92" s="217" t="s">
        <v>84</v>
      </c>
      <c r="AY92" s="19" t="s">
        <v>154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84</v>
      </c>
      <c r="BK92" s="218">
        <f>ROUND(I92*H92,2)</f>
        <v>0</v>
      </c>
      <c r="BL92" s="19" t="s">
        <v>2306</v>
      </c>
      <c r="BM92" s="217" t="s">
        <v>2337</v>
      </c>
    </row>
    <row r="93" s="2" customFormat="1">
      <c r="A93" s="40"/>
      <c r="B93" s="41"/>
      <c r="C93" s="206" t="s">
        <v>216</v>
      </c>
      <c r="D93" s="206" t="s">
        <v>156</v>
      </c>
      <c r="E93" s="207" t="s">
        <v>2338</v>
      </c>
      <c r="F93" s="208" t="s">
        <v>2339</v>
      </c>
      <c r="G93" s="209" t="s">
        <v>2305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47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2306</v>
      </c>
      <c r="AT93" s="217" t="s">
        <v>156</v>
      </c>
      <c r="AU93" s="217" t="s">
        <v>84</v>
      </c>
      <c r="AY93" s="19" t="s">
        <v>154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84</v>
      </c>
      <c r="BK93" s="218">
        <f>ROUND(I93*H93,2)</f>
        <v>0</v>
      </c>
      <c r="BL93" s="19" t="s">
        <v>2306</v>
      </c>
      <c r="BM93" s="217" t="s">
        <v>2340</v>
      </c>
    </row>
    <row r="94" s="2" customFormat="1" ht="30" customHeight="1">
      <c r="A94" s="40"/>
      <c r="B94" s="41"/>
      <c r="C94" s="206" t="s">
        <v>220</v>
      </c>
      <c r="D94" s="206" t="s">
        <v>156</v>
      </c>
      <c r="E94" s="207" t="s">
        <v>2341</v>
      </c>
      <c r="F94" s="208" t="s">
        <v>2342</v>
      </c>
      <c r="G94" s="209" t="s">
        <v>2305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47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2306</v>
      </c>
      <c r="AT94" s="217" t="s">
        <v>156</v>
      </c>
      <c r="AU94" s="217" t="s">
        <v>84</v>
      </c>
      <c r="AY94" s="19" t="s">
        <v>154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84</v>
      </c>
      <c r="BK94" s="218">
        <f>ROUND(I94*H94,2)</f>
        <v>0</v>
      </c>
      <c r="BL94" s="19" t="s">
        <v>2306</v>
      </c>
      <c r="BM94" s="217" t="s">
        <v>2343</v>
      </c>
    </row>
    <row r="95" s="2" customFormat="1" ht="14.4" customHeight="1">
      <c r="A95" s="40"/>
      <c r="B95" s="41"/>
      <c r="C95" s="206" t="s">
        <v>224</v>
      </c>
      <c r="D95" s="206" t="s">
        <v>156</v>
      </c>
      <c r="E95" s="207" t="s">
        <v>2344</v>
      </c>
      <c r="F95" s="208" t="s">
        <v>2345</v>
      </c>
      <c r="G95" s="209" t="s">
        <v>2305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47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2306</v>
      </c>
      <c r="AT95" s="217" t="s">
        <v>156</v>
      </c>
      <c r="AU95" s="217" t="s">
        <v>84</v>
      </c>
      <c r="AY95" s="19" t="s">
        <v>154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84</v>
      </c>
      <c r="BK95" s="218">
        <f>ROUND(I95*H95,2)</f>
        <v>0</v>
      </c>
      <c r="BL95" s="19" t="s">
        <v>2306</v>
      </c>
      <c r="BM95" s="217" t="s">
        <v>2346</v>
      </c>
    </row>
    <row r="96" s="2" customFormat="1" ht="14.4" customHeight="1">
      <c r="A96" s="40"/>
      <c r="B96" s="41"/>
      <c r="C96" s="206" t="s">
        <v>8</v>
      </c>
      <c r="D96" s="206" t="s">
        <v>156</v>
      </c>
      <c r="E96" s="207" t="s">
        <v>2347</v>
      </c>
      <c r="F96" s="208" t="s">
        <v>2348</v>
      </c>
      <c r="G96" s="209" t="s">
        <v>2305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47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2306</v>
      </c>
      <c r="AT96" s="217" t="s">
        <v>156</v>
      </c>
      <c r="AU96" s="217" t="s">
        <v>84</v>
      </c>
      <c r="AY96" s="19" t="s">
        <v>154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84</v>
      </c>
      <c r="BK96" s="218">
        <f>ROUND(I96*H96,2)</f>
        <v>0</v>
      </c>
      <c r="BL96" s="19" t="s">
        <v>2306</v>
      </c>
      <c r="BM96" s="217" t="s">
        <v>2349</v>
      </c>
    </row>
    <row r="97" s="2" customFormat="1" ht="14.4" customHeight="1">
      <c r="A97" s="40"/>
      <c r="B97" s="41"/>
      <c r="C97" s="206" t="s">
        <v>231</v>
      </c>
      <c r="D97" s="206" t="s">
        <v>156</v>
      </c>
      <c r="E97" s="207" t="s">
        <v>2350</v>
      </c>
      <c r="F97" s="208" t="s">
        <v>2351</v>
      </c>
      <c r="G97" s="209" t="s">
        <v>2305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83" t="s">
        <v>19</v>
      </c>
      <c r="N97" s="284" t="s">
        <v>47</v>
      </c>
      <c r="O97" s="280"/>
      <c r="P97" s="281">
        <f>O97*H97</f>
        <v>0</v>
      </c>
      <c r="Q97" s="281">
        <v>0</v>
      </c>
      <c r="R97" s="281">
        <f>Q97*H97</f>
        <v>0</v>
      </c>
      <c r="S97" s="281">
        <v>0</v>
      </c>
      <c r="T97" s="282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2306</v>
      </c>
      <c r="AT97" s="217" t="s">
        <v>156</v>
      </c>
      <c r="AU97" s="217" t="s">
        <v>84</v>
      </c>
      <c r="AY97" s="19" t="s">
        <v>154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84</v>
      </c>
      <c r="BK97" s="218">
        <f>ROUND(I97*H97,2)</f>
        <v>0</v>
      </c>
      <c r="BL97" s="19" t="s">
        <v>2306</v>
      </c>
      <c r="BM97" s="217" t="s">
        <v>2352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KDayByDYRfUM0XWRrZCiWays9RKlfxdXtAI/jiCBqWcDDUNb1DnwQdp5ya8dJ5EavwbbLAwTfikqMz5f1z2Xcg==" hashValue="XAdtUrA/mrJqbVw8SMnmdYPIiRKF8DOyHFYhBNSwQTit6/n0Kb32pWkvesCl/FscJSCyYv6uMej0gy1/pR89JQ==" algorithmName="SHA-512" password="CC35"/>
  <autoFilter ref="C79:K9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85" customWidth="1"/>
    <col min="2" max="2" width="1.710938" style="285" customWidth="1"/>
    <col min="3" max="4" width="5.003906" style="285" customWidth="1"/>
    <col min="5" max="5" width="11.71094" style="285" customWidth="1"/>
    <col min="6" max="6" width="9.140625" style="285" customWidth="1"/>
    <col min="7" max="7" width="5.003906" style="285" customWidth="1"/>
    <col min="8" max="8" width="77.85156" style="285" customWidth="1"/>
    <col min="9" max="10" width="20.00391" style="285" customWidth="1"/>
    <col min="11" max="11" width="1.710938" style="285" customWidth="1"/>
  </cols>
  <sheetData>
    <row r="1" s="1" customFormat="1" ht="37.5" customHeight="1"/>
    <row r="2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7" customFormat="1" ht="45" customHeight="1">
      <c r="B3" s="289"/>
      <c r="C3" s="290" t="s">
        <v>2353</v>
      </c>
      <c r="D3" s="290"/>
      <c r="E3" s="290"/>
      <c r="F3" s="290"/>
      <c r="G3" s="290"/>
      <c r="H3" s="290"/>
      <c r="I3" s="290"/>
      <c r="J3" s="290"/>
      <c r="K3" s="291"/>
    </row>
    <row r="4" s="1" customFormat="1" ht="25.5" customHeight="1">
      <c r="B4" s="292"/>
      <c r="C4" s="293" t="s">
        <v>2354</v>
      </c>
      <c r="D4" s="293"/>
      <c r="E4" s="293"/>
      <c r="F4" s="293"/>
      <c r="G4" s="293"/>
      <c r="H4" s="293"/>
      <c r="I4" s="293"/>
      <c r="J4" s="293"/>
      <c r="K4" s="294"/>
    </row>
    <row r="5" s="1" customFormat="1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s="1" customFormat="1" ht="15" customHeight="1">
      <c r="B6" s="292"/>
      <c r="C6" s="296" t="s">
        <v>2355</v>
      </c>
      <c r="D6" s="296"/>
      <c r="E6" s="296"/>
      <c r="F6" s="296"/>
      <c r="G6" s="296"/>
      <c r="H6" s="296"/>
      <c r="I6" s="296"/>
      <c r="J6" s="296"/>
      <c r="K6" s="294"/>
    </row>
    <row r="7" s="1" customFormat="1" ht="15" customHeight="1">
      <c r="B7" s="297"/>
      <c r="C7" s="296" t="s">
        <v>2356</v>
      </c>
      <c r="D7" s="296"/>
      <c r="E7" s="296"/>
      <c r="F7" s="296"/>
      <c r="G7" s="296"/>
      <c r="H7" s="296"/>
      <c r="I7" s="296"/>
      <c r="J7" s="296"/>
      <c r="K7" s="294"/>
    </row>
    <row r="8" s="1" customFormat="1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s="1" customFormat="1" ht="15" customHeight="1">
      <c r="B9" s="297"/>
      <c r="C9" s="296" t="s">
        <v>2357</v>
      </c>
      <c r="D9" s="296"/>
      <c r="E9" s="296"/>
      <c r="F9" s="296"/>
      <c r="G9" s="296"/>
      <c r="H9" s="296"/>
      <c r="I9" s="296"/>
      <c r="J9" s="296"/>
      <c r="K9" s="294"/>
    </row>
    <row r="10" s="1" customFormat="1" ht="15" customHeight="1">
      <c r="B10" s="297"/>
      <c r="C10" s="296"/>
      <c r="D10" s="296" t="s">
        <v>2358</v>
      </c>
      <c r="E10" s="296"/>
      <c r="F10" s="296"/>
      <c r="G10" s="296"/>
      <c r="H10" s="296"/>
      <c r="I10" s="296"/>
      <c r="J10" s="296"/>
      <c r="K10" s="294"/>
    </row>
    <row r="11" s="1" customFormat="1" ht="15" customHeight="1">
      <c r="B11" s="297"/>
      <c r="C11" s="298"/>
      <c r="D11" s="296" t="s">
        <v>2359</v>
      </c>
      <c r="E11" s="296"/>
      <c r="F11" s="296"/>
      <c r="G11" s="296"/>
      <c r="H11" s="296"/>
      <c r="I11" s="296"/>
      <c r="J11" s="296"/>
      <c r="K11" s="294"/>
    </row>
    <row r="12" s="1" customFormat="1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s="1" customFormat="1" ht="15" customHeight="1">
      <c r="B13" s="297"/>
      <c r="C13" s="298"/>
      <c r="D13" s="299" t="s">
        <v>2360</v>
      </c>
      <c r="E13" s="296"/>
      <c r="F13" s="296"/>
      <c r="G13" s="296"/>
      <c r="H13" s="296"/>
      <c r="I13" s="296"/>
      <c r="J13" s="296"/>
      <c r="K13" s="294"/>
    </row>
    <row r="14" s="1" customFormat="1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s="1" customFormat="1" ht="15" customHeight="1">
      <c r="B15" s="297"/>
      <c r="C15" s="298"/>
      <c r="D15" s="296" t="s">
        <v>2361</v>
      </c>
      <c r="E15" s="296"/>
      <c r="F15" s="296"/>
      <c r="G15" s="296"/>
      <c r="H15" s="296"/>
      <c r="I15" s="296"/>
      <c r="J15" s="296"/>
      <c r="K15" s="294"/>
    </row>
    <row r="16" s="1" customFormat="1" ht="15" customHeight="1">
      <c r="B16" s="297"/>
      <c r="C16" s="298"/>
      <c r="D16" s="296" t="s">
        <v>2362</v>
      </c>
      <c r="E16" s="296"/>
      <c r="F16" s="296"/>
      <c r="G16" s="296"/>
      <c r="H16" s="296"/>
      <c r="I16" s="296"/>
      <c r="J16" s="296"/>
      <c r="K16" s="294"/>
    </row>
    <row r="17" s="1" customFormat="1" ht="15" customHeight="1">
      <c r="B17" s="297"/>
      <c r="C17" s="298"/>
      <c r="D17" s="296" t="s">
        <v>2363</v>
      </c>
      <c r="E17" s="296"/>
      <c r="F17" s="296"/>
      <c r="G17" s="296"/>
      <c r="H17" s="296"/>
      <c r="I17" s="296"/>
      <c r="J17" s="296"/>
      <c r="K17" s="294"/>
    </row>
    <row r="18" s="1" customFormat="1" ht="15" customHeight="1">
      <c r="B18" s="297"/>
      <c r="C18" s="298"/>
      <c r="D18" s="298"/>
      <c r="E18" s="300" t="s">
        <v>83</v>
      </c>
      <c r="F18" s="296" t="s">
        <v>2364</v>
      </c>
      <c r="G18" s="296"/>
      <c r="H18" s="296"/>
      <c r="I18" s="296"/>
      <c r="J18" s="296"/>
      <c r="K18" s="294"/>
    </row>
    <row r="19" s="1" customFormat="1" ht="15" customHeight="1">
      <c r="B19" s="297"/>
      <c r="C19" s="298"/>
      <c r="D19" s="298"/>
      <c r="E19" s="300" t="s">
        <v>2365</v>
      </c>
      <c r="F19" s="296" t="s">
        <v>2366</v>
      </c>
      <c r="G19" s="296"/>
      <c r="H19" s="296"/>
      <c r="I19" s="296"/>
      <c r="J19" s="296"/>
      <c r="K19" s="294"/>
    </row>
    <row r="20" s="1" customFormat="1" ht="15" customHeight="1">
      <c r="B20" s="297"/>
      <c r="C20" s="298"/>
      <c r="D20" s="298"/>
      <c r="E20" s="300" t="s">
        <v>2367</v>
      </c>
      <c r="F20" s="296" t="s">
        <v>2368</v>
      </c>
      <c r="G20" s="296"/>
      <c r="H20" s="296"/>
      <c r="I20" s="296"/>
      <c r="J20" s="296"/>
      <c r="K20" s="294"/>
    </row>
    <row r="21" s="1" customFormat="1" ht="15" customHeight="1">
      <c r="B21" s="297"/>
      <c r="C21" s="298"/>
      <c r="D21" s="298"/>
      <c r="E21" s="300" t="s">
        <v>101</v>
      </c>
      <c r="F21" s="296" t="s">
        <v>2369</v>
      </c>
      <c r="G21" s="296"/>
      <c r="H21" s="296"/>
      <c r="I21" s="296"/>
      <c r="J21" s="296"/>
      <c r="K21" s="294"/>
    </row>
    <row r="22" s="1" customFormat="1" ht="15" customHeight="1">
      <c r="B22" s="297"/>
      <c r="C22" s="298"/>
      <c r="D22" s="298"/>
      <c r="E22" s="300" t="s">
        <v>2370</v>
      </c>
      <c r="F22" s="296" t="s">
        <v>2371</v>
      </c>
      <c r="G22" s="296"/>
      <c r="H22" s="296"/>
      <c r="I22" s="296"/>
      <c r="J22" s="296"/>
      <c r="K22" s="294"/>
    </row>
    <row r="23" s="1" customFormat="1" ht="15" customHeight="1">
      <c r="B23" s="297"/>
      <c r="C23" s="298"/>
      <c r="D23" s="298"/>
      <c r="E23" s="300" t="s">
        <v>2372</v>
      </c>
      <c r="F23" s="296" t="s">
        <v>2373</v>
      </c>
      <c r="G23" s="296"/>
      <c r="H23" s="296"/>
      <c r="I23" s="296"/>
      <c r="J23" s="296"/>
      <c r="K23" s="294"/>
    </row>
    <row r="24" s="1" customFormat="1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s="1" customFormat="1" ht="15" customHeight="1">
      <c r="B25" s="297"/>
      <c r="C25" s="296" t="s">
        <v>2374</v>
      </c>
      <c r="D25" s="296"/>
      <c r="E25" s="296"/>
      <c r="F25" s="296"/>
      <c r="G25" s="296"/>
      <c r="H25" s="296"/>
      <c r="I25" s="296"/>
      <c r="J25" s="296"/>
      <c r="K25" s="294"/>
    </row>
    <row r="26" s="1" customFormat="1" ht="15" customHeight="1">
      <c r="B26" s="297"/>
      <c r="C26" s="296" t="s">
        <v>2375</v>
      </c>
      <c r="D26" s="296"/>
      <c r="E26" s="296"/>
      <c r="F26" s="296"/>
      <c r="G26" s="296"/>
      <c r="H26" s="296"/>
      <c r="I26" s="296"/>
      <c r="J26" s="296"/>
      <c r="K26" s="294"/>
    </row>
    <row r="27" s="1" customFormat="1" ht="15" customHeight="1">
      <c r="B27" s="297"/>
      <c r="C27" s="296"/>
      <c r="D27" s="296" t="s">
        <v>2376</v>
      </c>
      <c r="E27" s="296"/>
      <c r="F27" s="296"/>
      <c r="G27" s="296"/>
      <c r="H27" s="296"/>
      <c r="I27" s="296"/>
      <c r="J27" s="296"/>
      <c r="K27" s="294"/>
    </row>
    <row r="28" s="1" customFormat="1" ht="15" customHeight="1">
      <c r="B28" s="297"/>
      <c r="C28" s="298"/>
      <c r="D28" s="296" t="s">
        <v>2377</v>
      </c>
      <c r="E28" s="296"/>
      <c r="F28" s="296"/>
      <c r="G28" s="296"/>
      <c r="H28" s="296"/>
      <c r="I28" s="296"/>
      <c r="J28" s="296"/>
      <c r="K28" s="294"/>
    </row>
    <row r="29" s="1" customFormat="1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s="1" customFormat="1" ht="15" customHeight="1">
      <c r="B30" s="297"/>
      <c r="C30" s="298"/>
      <c r="D30" s="296" t="s">
        <v>2378</v>
      </c>
      <c r="E30" s="296"/>
      <c r="F30" s="296"/>
      <c r="G30" s="296"/>
      <c r="H30" s="296"/>
      <c r="I30" s="296"/>
      <c r="J30" s="296"/>
      <c r="K30" s="294"/>
    </row>
    <row r="31" s="1" customFormat="1" ht="15" customHeight="1">
      <c r="B31" s="297"/>
      <c r="C31" s="298"/>
      <c r="D31" s="296" t="s">
        <v>2379</v>
      </c>
      <c r="E31" s="296"/>
      <c r="F31" s="296"/>
      <c r="G31" s="296"/>
      <c r="H31" s="296"/>
      <c r="I31" s="296"/>
      <c r="J31" s="296"/>
      <c r="K31" s="294"/>
    </row>
    <row r="32" s="1" customFormat="1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s="1" customFormat="1" ht="15" customHeight="1">
      <c r="B33" s="297"/>
      <c r="C33" s="298"/>
      <c r="D33" s="296" t="s">
        <v>2380</v>
      </c>
      <c r="E33" s="296"/>
      <c r="F33" s="296"/>
      <c r="G33" s="296"/>
      <c r="H33" s="296"/>
      <c r="I33" s="296"/>
      <c r="J33" s="296"/>
      <c r="K33" s="294"/>
    </row>
    <row r="34" s="1" customFormat="1" ht="15" customHeight="1">
      <c r="B34" s="297"/>
      <c r="C34" s="298"/>
      <c r="D34" s="296" t="s">
        <v>2381</v>
      </c>
      <c r="E34" s="296"/>
      <c r="F34" s="296"/>
      <c r="G34" s="296"/>
      <c r="H34" s="296"/>
      <c r="I34" s="296"/>
      <c r="J34" s="296"/>
      <c r="K34" s="294"/>
    </row>
    <row r="35" s="1" customFormat="1" ht="15" customHeight="1">
      <c r="B35" s="297"/>
      <c r="C35" s="298"/>
      <c r="D35" s="296" t="s">
        <v>2382</v>
      </c>
      <c r="E35" s="296"/>
      <c r="F35" s="296"/>
      <c r="G35" s="296"/>
      <c r="H35" s="296"/>
      <c r="I35" s="296"/>
      <c r="J35" s="296"/>
      <c r="K35" s="294"/>
    </row>
    <row r="36" s="1" customFormat="1" ht="15" customHeight="1">
      <c r="B36" s="297"/>
      <c r="C36" s="298"/>
      <c r="D36" s="296"/>
      <c r="E36" s="299" t="s">
        <v>140</v>
      </c>
      <c r="F36" s="296"/>
      <c r="G36" s="296" t="s">
        <v>2383</v>
      </c>
      <c r="H36" s="296"/>
      <c r="I36" s="296"/>
      <c r="J36" s="296"/>
      <c r="K36" s="294"/>
    </row>
    <row r="37" s="1" customFormat="1" ht="30.75" customHeight="1">
      <c r="B37" s="297"/>
      <c r="C37" s="298"/>
      <c r="D37" s="296"/>
      <c r="E37" s="299" t="s">
        <v>2384</v>
      </c>
      <c r="F37" s="296"/>
      <c r="G37" s="296" t="s">
        <v>2385</v>
      </c>
      <c r="H37" s="296"/>
      <c r="I37" s="296"/>
      <c r="J37" s="296"/>
      <c r="K37" s="294"/>
    </row>
    <row r="38" s="1" customFormat="1" ht="15" customHeight="1">
      <c r="B38" s="297"/>
      <c r="C38" s="298"/>
      <c r="D38" s="296"/>
      <c r="E38" s="299" t="s">
        <v>57</v>
      </c>
      <c r="F38" s="296"/>
      <c r="G38" s="296" t="s">
        <v>2386</v>
      </c>
      <c r="H38" s="296"/>
      <c r="I38" s="296"/>
      <c r="J38" s="296"/>
      <c r="K38" s="294"/>
    </row>
    <row r="39" s="1" customFormat="1" ht="15" customHeight="1">
      <c r="B39" s="297"/>
      <c r="C39" s="298"/>
      <c r="D39" s="296"/>
      <c r="E39" s="299" t="s">
        <v>58</v>
      </c>
      <c r="F39" s="296"/>
      <c r="G39" s="296" t="s">
        <v>2387</v>
      </c>
      <c r="H39" s="296"/>
      <c r="I39" s="296"/>
      <c r="J39" s="296"/>
      <c r="K39" s="294"/>
    </row>
    <row r="40" s="1" customFormat="1" ht="15" customHeight="1">
      <c r="B40" s="297"/>
      <c r="C40" s="298"/>
      <c r="D40" s="296"/>
      <c r="E40" s="299" t="s">
        <v>141</v>
      </c>
      <c r="F40" s="296"/>
      <c r="G40" s="296" t="s">
        <v>2388</v>
      </c>
      <c r="H40" s="296"/>
      <c r="I40" s="296"/>
      <c r="J40" s="296"/>
      <c r="K40" s="294"/>
    </row>
    <row r="41" s="1" customFormat="1" ht="15" customHeight="1">
      <c r="B41" s="297"/>
      <c r="C41" s="298"/>
      <c r="D41" s="296"/>
      <c r="E41" s="299" t="s">
        <v>142</v>
      </c>
      <c r="F41" s="296"/>
      <c r="G41" s="296" t="s">
        <v>2389</v>
      </c>
      <c r="H41" s="296"/>
      <c r="I41" s="296"/>
      <c r="J41" s="296"/>
      <c r="K41" s="294"/>
    </row>
    <row r="42" s="1" customFormat="1" ht="15" customHeight="1">
      <c r="B42" s="297"/>
      <c r="C42" s="298"/>
      <c r="D42" s="296"/>
      <c r="E42" s="299" t="s">
        <v>2390</v>
      </c>
      <c r="F42" s="296"/>
      <c r="G42" s="296" t="s">
        <v>2391</v>
      </c>
      <c r="H42" s="296"/>
      <c r="I42" s="296"/>
      <c r="J42" s="296"/>
      <c r="K42" s="294"/>
    </row>
    <row r="43" s="1" customFormat="1" ht="15" customHeight="1">
      <c r="B43" s="297"/>
      <c r="C43" s="298"/>
      <c r="D43" s="296"/>
      <c r="E43" s="299"/>
      <c r="F43" s="296"/>
      <c r="G43" s="296" t="s">
        <v>2392</v>
      </c>
      <c r="H43" s="296"/>
      <c r="I43" s="296"/>
      <c r="J43" s="296"/>
      <c r="K43" s="294"/>
    </row>
    <row r="44" s="1" customFormat="1" ht="15" customHeight="1">
      <c r="B44" s="297"/>
      <c r="C44" s="298"/>
      <c r="D44" s="296"/>
      <c r="E44" s="299" t="s">
        <v>2393</v>
      </c>
      <c r="F44" s="296"/>
      <c r="G44" s="296" t="s">
        <v>2394</v>
      </c>
      <c r="H44" s="296"/>
      <c r="I44" s="296"/>
      <c r="J44" s="296"/>
      <c r="K44" s="294"/>
    </row>
    <row r="45" s="1" customFormat="1" ht="15" customHeight="1">
      <c r="B45" s="297"/>
      <c r="C45" s="298"/>
      <c r="D45" s="296"/>
      <c r="E45" s="299" t="s">
        <v>144</v>
      </c>
      <c r="F45" s="296"/>
      <c r="G45" s="296" t="s">
        <v>2395</v>
      </c>
      <c r="H45" s="296"/>
      <c r="I45" s="296"/>
      <c r="J45" s="296"/>
      <c r="K45" s="294"/>
    </row>
    <row r="46" s="1" customFormat="1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s="1" customFormat="1" ht="15" customHeight="1">
      <c r="B47" s="297"/>
      <c r="C47" s="298"/>
      <c r="D47" s="296" t="s">
        <v>2396</v>
      </c>
      <c r="E47" s="296"/>
      <c r="F47" s="296"/>
      <c r="G47" s="296"/>
      <c r="H47" s="296"/>
      <c r="I47" s="296"/>
      <c r="J47" s="296"/>
      <c r="K47" s="294"/>
    </row>
    <row r="48" s="1" customFormat="1" ht="15" customHeight="1">
      <c r="B48" s="297"/>
      <c r="C48" s="298"/>
      <c r="D48" s="298"/>
      <c r="E48" s="296" t="s">
        <v>2397</v>
      </c>
      <c r="F48" s="296"/>
      <c r="G48" s="296"/>
      <c r="H48" s="296"/>
      <c r="I48" s="296"/>
      <c r="J48" s="296"/>
      <c r="K48" s="294"/>
    </row>
    <row r="49" s="1" customFormat="1" ht="15" customHeight="1">
      <c r="B49" s="297"/>
      <c r="C49" s="298"/>
      <c r="D49" s="298"/>
      <c r="E49" s="296" t="s">
        <v>2398</v>
      </c>
      <c r="F49" s="296"/>
      <c r="G49" s="296"/>
      <c r="H49" s="296"/>
      <c r="I49" s="296"/>
      <c r="J49" s="296"/>
      <c r="K49" s="294"/>
    </row>
    <row r="50" s="1" customFormat="1" ht="15" customHeight="1">
      <c r="B50" s="297"/>
      <c r="C50" s="298"/>
      <c r="D50" s="298"/>
      <c r="E50" s="296" t="s">
        <v>2399</v>
      </c>
      <c r="F50" s="296"/>
      <c r="G50" s="296"/>
      <c r="H50" s="296"/>
      <c r="I50" s="296"/>
      <c r="J50" s="296"/>
      <c r="K50" s="294"/>
    </row>
    <row r="51" s="1" customFormat="1" ht="15" customHeight="1">
      <c r="B51" s="297"/>
      <c r="C51" s="298"/>
      <c r="D51" s="296" t="s">
        <v>2400</v>
      </c>
      <c r="E51" s="296"/>
      <c r="F51" s="296"/>
      <c r="G51" s="296"/>
      <c r="H51" s="296"/>
      <c r="I51" s="296"/>
      <c r="J51" s="296"/>
      <c r="K51" s="294"/>
    </row>
    <row r="52" s="1" customFormat="1" ht="25.5" customHeight="1">
      <c r="B52" s="292"/>
      <c r="C52" s="293" t="s">
        <v>2401</v>
      </c>
      <c r="D52" s="293"/>
      <c r="E52" s="293"/>
      <c r="F52" s="293"/>
      <c r="G52" s="293"/>
      <c r="H52" s="293"/>
      <c r="I52" s="293"/>
      <c r="J52" s="293"/>
      <c r="K52" s="294"/>
    </row>
    <row r="53" s="1" customFormat="1" ht="5.25" customHeight="1">
      <c r="B53" s="292"/>
      <c r="C53" s="295"/>
      <c r="D53" s="295"/>
      <c r="E53" s="295"/>
      <c r="F53" s="295"/>
      <c r="G53" s="295"/>
      <c r="H53" s="295"/>
      <c r="I53" s="295"/>
      <c r="J53" s="295"/>
      <c r="K53" s="294"/>
    </row>
    <row r="54" s="1" customFormat="1" ht="15" customHeight="1">
      <c r="B54" s="292"/>
      <c r="C54" s="296" t="s">
        <v>2402</v>
      </c>
      <c r="D54" s="296"/>
      <c r="E54" s="296"/>
      <c r="F54" s="296"/>
      <c r="G54" s="296"/>
      <c r="H54" s="296"/>
      <c r="I54" s="296"/>
      <c r="J54" s="296"/>
      <c r="K54" s="294"/>
    </row>
    <row r="55" s="1" customFormat="1" ht="15" customHeight="1">
      <c r="B55" s="292"/>
      <c r="C55" s="296" t="s">
        <v>2403</v>
      </c>
      <c r="D55" s="296"/>
      <c r="E55" s="296"/>
      <c r="F55" s="296"/>
      <c r="G55" s="296"/>
      <c r="H55" s="296"/>
      <c r="I55" s="296"/>
      <c r="J55" s="296"/>
      <c r="K55" s="294"/>
    </row>
    <row r="56" s="1" customFormat="1" ht="12.75" customHeight="1">
      <c r="B56" s="292"/>
      <c r="C56" s="296"/>
      <c r="D56" s="296"/>
      <c r="E56" s="296"/>
      <c r="F56" s="296"/>
      <c r="G56" s="296"/>
      <c r="H56" s="296"/>
      <c r="I56" s="296"/>
      <c r="J56" s="296"/>
      <c r="K56" s="294"/>
    </row>
    <row r="57" s="1" customFormat="1" ht="15" customHeight="1">
      <c r="B57" s="292"/>
      <c r="C57" s="296" t="s">
        <v>2404</v>
      </c>
      <c r="D57" s="296"/>
      <c r="E57" s="296"/>
      <c r="F57" s="296"/>
      <c r="G57" s="296"/>
      <c r="H57" s="296"/>
      <c r="I57" s="296"/>
      <c r="J57" s="296"/>
      <c r="K57" s="294"/>
    </row>
    <row r="58" s="1" customFormat="1" ht="15" customHeight="1">
      <c r="B58" s="292"/>
      <c r="C58" s="298"/>
      <c r="D58" s="296" t="s">
        <v>2405</v>
      </c>
      <c r="E58" s="296"/>
      <c r="F58" s="296"/>
      <c r="G58" s="296"/>
      <c r="H58" s="296"/>
      <c r="I58" s="296"/>
      <c r="J58" s="296"/>
      <c r="K58" s="294"/>
    </row>
    <row r="59" s="1" customFormat="1" ht="15" customHeight="1">
      <c r="B59" s="292"/>
      <c r="C59" s="298"/>
      <c r="D59" s="296" t="s">
        <v>2406</v>
      </c>
      <c r="E59" s="296"/>
      <c r="F59" s="296"/>
      <c r="G59" s="296"/>
      <c r="H59" s="296"/>
      <c r="I59" s="296"/>
      <c r="J59" s="296"/>
      <c r="K59" s="294"/>
    </row>
    <row r="60" s="1" customFormat="1" ht="15" customHeight="1">
      <c r="B60" s="292"/>
      <c r="C60" s="298"/>
      <c r="D60" s="296" t="s">
        <v>2407</v>
      </c>
      <c r="E60" s="296"/>
      <c r="F60" s="296"/>
      <c r="G60" s="296"/>
      <c r="H60" s="296"/>
      <c r="I60" s="296"/>
      <c r="J60" s="296"/>
      <c r="K60" s="294"/>
    </row>
    <row r="61" s="1" customFormat="1" ht="15" customHeight="1">
      <c r="B61" s="292"/>
      <c r="C61" s="298"/>
      <c r="D61" s="296" t="s">
        <v>2408</v>
      </c>
      <c r="E61" s="296"/>
      <c r="F61" s="296"/>
      <c r="G61" s="296"/>
      <c r="H61" s="296"/>
      <c r="I61" s="296"/>
      <c r="J61" s="296"/>
      <c r="K61" s="294"/>
    </row>
    <row r="62" s="1" customFormat="1" ht="15" customHeight="1">
      <c r="B62" s="292"/>
      <c r="C62" s="298"/>
      <c r="D62" s="301" t="s">
        <v>2409</v>
      </c>
      <c r="E62" s="301"/>
      <c r="F62" s="301"/>
      <c r="G62" s="301"/>
      <c r="H62" s="301"/>
      <c r="I62" s="301"/>
      <c r="J62" s="301"/>
      <c r="K62" s="294"/>
    </row>
    <row r="63" s="1" customFormat="1" ht="15" customHeight="1">
      <c r="B63" s="292"/>
      <c r="C63" s="298"/>
      <c r="D63" s="296" t="s">
        <v>2410</v>
      </c>
      <c r="E63" s="296"/>
      <c r="F63" s="296"/>
      <c r="G63" s="296"/>
      <c r="H63" s="296"/>
      <c r="I63" s="296"/>
      <c r="J63" s="296"/>
      <c r="K63" s="294"/>
    </row>
    <row r="64" s="1" customFormat="1" ht="12.75" customHeight="1">
      <c r="B64" s="292"/>
      <c r="C64" s="298"/>
      <c r="D64" s="298"/>
      <c r="E64" s="302"/>
      <c r="F64" s="298"/>
      <c r="G64" s="298"/>
      <c r="H64" s="298"/>
      <c r="I64" s="298"/>
      <c r="J64" s="298"/>
      <c r="K64" s="294"/>
    </row>
    <row r="65" s="1" customFormat="1" ht="15" customHeight="1">
      <c r="B65" s="292"/>
      <c r="C65" s="298"/>
      <c r="D65" s="296" t="s">
        <v>2411</v>
      </c>
      <c r="E65" s="296"/>
      <c r="F65" s="296"/>
      <c r="G65" s="296"/>
      <c r="H65" s="296"/>
      <c r="I65" s="296"/>
      <c r="J65" s="296"/>
      <c r="K65" s="294"/>
    </row>
    <row r="66" s="1" customFormat="1" ht="15" customHeight="1">
      <c r="B66" s="292"/>
      <c r="C66" s="298"/>
      <c r="D66" s="301" t="s">
        <v>2412</v>
      </c>
      <c r="E66" s="301"/>
      <c r="F66" s="301"/>
      <c r="G66" s="301"/>
      <c r="H66" s="301"/>
      <c r="I66" s="301"/>
      <c r="J66" s="301"/>
      <c r="K66" s="294"/>
    </row>
    <row r="67" s="1" customFormat="1" ht="15" customHeight="1">
      <c r="B67" s="292"/>
      <c r="C67" s="298"/>
      <c r="D67" s="296" t="s">
        <v>2413</v>
      </c>
      <c r="E67" s="296"/>
      <c r="F67" s="296"/>
      <c r="G67" s="296"/>
      <c r="H67" s="296"/>
      <c r="I67" s="296"/>
      <c r="J67" s="296"/>
      <c r="K67" s="294"/>
    </row>
    <row r="68" s="1" customFormat="1" ht="15" customHeight="1">
      <c r="B68" s="292"/>
      <c r="C68" s="298"/>
      <c r="D68" s="296" t="s">
        <v>2414</v>
      </c>
      <c r="E68" s="296"/>
      <c r="F68" s="296"/>
      <c r="G68" s="296"/>
      <c r="H68" s="296"/>
      <c r="I68" s="296"/>
      <c r="J68" s="296"/>
      <c r="K68" s="294"/>
    </row>
    <row r="69" s="1" customFormat="1" ht="15" customHeight="1">
      <c r="B69" s="292"/>
      <c r="C69" s="298"/>
      <c r="D69" s="296" t="s">
        <v>2415</v>
      </c>
      <c r="E69" s="296"/>
      <c r="F69" s="296"/>
      <c r="G69" s="296"/>
      <c r="H69" s="296"/>
      <c r="I69" s="296"/>
      <c r="J69" s="296"/>
      <c r="K69" s="294"/>
    </row>
    <row r="70" s="1" customFormat="1" ht="15" customHeight="1">
      <c r="B70" s="292"/>
      <c r="C70" s="298"/>
      <c r="D70" s="296" t="s">
        <v>2416</v>
      </c>
      <c r="E70" s="296"/>
      <c r="F70" s="296"/>
      <c r="G70" s="296"/>
      <c r="H70" s="296"/>
      <c r="I70" s="296"/>
      <c r="J70" s="296"/>
      <c r="K70" s="294"/>
    </row>
    <row r="71" s="1" customFormat="1" ht="12.75" customHeight="1">
      <c r="B71" s="303"/>
      <c r="C71" s="304"/>
      <c r="D71" s="304"/>
      <c r="E71" s="304"/>
      <c r="F71" s="304"/>
      <c r="G71" s="304"/>
      <c r="H71" s="304"/>
      <c r="I71" s="304"/>
      <c r="J71" s="304"/>
      <c r="K71" s="305"/>
    </row>
    <row r="72" s="1" customFormat="1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s="1" customFormat="1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s="1" customFormat="1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s="1" customFormat="1" ht="45" customHeight="1">
      <c r="B75" s="311"/>
      <c r="C75" s="312" t="s">
        <v>2417</v>
      </c>
      <c r="D75" s="312"/>
      <c r="E75" s="312"/>
      <c r="F75" s="312"/>
      <c r="G75" s="312"/>
      <c r="H75" s="312"/>
      <c r="I75" s="312"/>
      <c r="J75" s="312"/>
      <c r="K75" s="313"/>
    </row>
    <row r="76" s="1" customFormat="1" ht="17.25" customHeight="1">
      <c r="B76" s="311"/>
      <c r="C76" s="314" t="s">
        <v>2418</v>
      </c>
      <c r="D76" s="314"/>
      <c r="E76" s="314"/>
      <c r="F76" s="314" t="s">
        <v>2419</v>
      </c>
      <c r="G76" s="315"/>
      <c r="H76" s="314" t="s">
        <v>58</v>
      </c>
      <c r="I76" s="314" t="s">
        <v>61</v>
      </c>
      <c r="J76" s="314" t="s">
        <v>2420</v>
      </c>
      <c r="K76" s="313"/>
    </row>
    <row r="77" s="1" customFormat="1" ht="17.25" customHeight="1">
      <c r="B77" s="311"/>
      <c r="C77" s="316" t="s">
        <v>2421</v>
      </c>
      <c r="D77" s="316"/>
      <c r="E77" s="316"/>
      <c r="F77" s="317" t="s">
        <v>2422</v>
      </c>
      <c r="G77" s="318"/>
      <c r="H77" s="316"/>
      <c r="I77" s="316"/>
      <c r="J77" s="316" t="s">
        <v>2423</v>
      </c>
      <c r="K77" s="313"/>
    </row>
    <row r="78" s="1" customFormat="1" ht="5.25" customHeight="1">
      <c r="B78" s="311"/>
      <c r="C78" s="319"/>
      <c r="D78" s="319"/>
      <c r="E78" s="319"/>
      <c r="F78" s="319"/>
      <c r="G78" s="320"/>
      <c r="H78" s="319"/>
      <c r="I78" s="319"/>
      <c r="J78" s="319"/>
      <c r="K78" s="313"/>
    </row>
    <row r="79" s="1" customFormat="1" ht="15" customHeight="1">
      <c r="B79" s="311"/>
      <c r="C79" s="299" t="s">
        <v>57</v>
      </c>
      <c r="D79" s="321"/>
      <c r="E79" s="321"/>
      <c r="F79" s="322" t="s">
        <v>2424</v>
      </c>
      <c r="G79" s="323"/>
      <c r="H79" s="299" t="s">
        <v>2425</v>
      </c>
      <c r="I79" s="299" t="s">
        <v>2426</v>
      </c>
      <c r="J79" s="299">
        <v>20</v>
      </c>
      <c r="K79" s="313"/>
    </row>
    <row r="80" s="1" customFormat="1" ht="15" customHeight="1">
      <c r="B80" s="311"/>
      <c r="C80" s="299" t="s">
        <v>2427</v>
      </c>
      <c r="D80" s="299"/>
      <c r="E80" s="299"/>
      <c r="F80" s="322" t="s">
        <v>2424</v>
      </c>
      <c r="G80" s="323"/>
      <c r="H80" s="299" t="s">
        <v>2428</v>
      </c>
      <c r="I80" s="299" t="s">
        <v>2426</v>
      </c>
      <c r="J80" s="299">
        <v>120</v>
      </c>
      <c r="K80" s="313"/>
    </row>
    <row r="81" s="1" customFormat="1" ht="15" customHeight="1">
      <c r="B81" s="324"/>
      <c r="C81" s="299" t="s">
        <v>2429</v>
      </c>
      <c r="D81" s="299"/>
      <c r="E81" s="299"/>
      <c r="F81" s="322" t="s">
        <v>2430</v>
      </c>
      <c r="G81" s="323"/>
      <c r="H81" s="299" t="s">
        <v>2431</v>
      </c>
      <c r="I81" s="299" t="s">
        <v>2426</v>
      </c>
      <c r="J81" s="299">
        <v>50</v>
      </c>
      <c r="K81" s="313"/>
    </row>
    <row r="82" s="1" customFormat="1" ht="15" customHeight="1">
      <c r="B82" s="324"/>
      <c r="C82" s="299" t="s">
        <v>2432</v>
      </c>
      <c r="D82" s="299"/>
      <c r="E82" s="299"/>
      <c r="F82" s="322" t="s">
        <v>2424</v>
      </c>
      <c r="G82" s="323"/>
      <c r="H82" s="299" t="s">
        <v>2433</v>
      </c>
      <c r="I82" s="299" t="s">
        <v>2434</v>
      </c>
      <c r="J82" s="299"/>
      <c r="K82" s="313"/>
    </row>
    <row r="83" s="1" customFormat="1" ht="15" customHeight="1">
      <c r="B83" s="324"/>
      <c r="C83" s="325" t="s">
        <v>2435</v>
      </c>
      <c r="D83" s="325"/>
      <c r="E83" s="325"/>
      <c r="F83" s="326" t="s">
        <v>2430</v>
      </c>
      <c r="G83" s="325"/>
      <c r="H83" s="325" t="s">
        <v>2436</v>
      </c>
      <c r="I83" s="325" t="s">
        <v>2426</v>
      </c>
      <c r="J83" s="325">
        <v>15</v>
      </c>
      <c r="K83" s="313"/>
    </row>
    <row r="84" s="1" customFormat="1" ht="15" customHeight="1">
      <c r="B84" s="324"/>
      <c r="C84" s="325" t="s">
        <v>2437</v>
      </c>
      <c r="D84" s="325"/>
      <c r="E84" s="325"/>
      <c r="F84" s="326" t="s">
        <v>2430</v>
      </c>
      <c r="G84" s="325"/>
      <c r="H84" s="325" t="s">
        <v>2438</v>
      </c>
      <c r="I84" s="325" t="s">
        <v>2426</v>
      </c>
      <c r="J84" s="325">
        <v>15</v>
      </c>
      <c r="K84" s="313"/>
    </row>
    <row r="85" s="1" customFormat="1" ht="15" customHeight="1">
      <c r="B85" s="324"/>
      <c r="C85" s="325" t="s">
        <v>2439</v>
      </c>
      <c r="D85" s="325"/>
      <c r="E85" s="325"/>
      <c r="F85" s="326" t="s">
        <v>2430</v>
      </c>
      <c r="G85" s="325"/>
      <c r="H85" s="325" t="s">
        <v>2440</v>
      </c>
      <c r="I85" s="325" t="s">
        <v>2426</v>
      </c>
      <c r="J85" s="325">
        <v>20</v>
      </c>
      <c r="K85" s="313"/>
    </row>
    <row r="86" s="1" customFormat="1" ht="15" customHeight="1">
      <c r="B86" s="324"/>
      <c r="C86" s="325" t="s">
        <v>2441</v>
      </c>
      <c r="D86" s="325"/>
      <c r="E86" s="325"/>
      <c r="F86" s="326" t="s">
        <v>2430</v>
      </c>
      <c r="G86" s="325"/>
      <c r="H86" s="325" t="s">
        <v>2442</v>
      </c>
      <c r="I86" s="325" t="s">
        <v>2426</v>
      </c>
      <c r="J86" s="325">
        <v>20</v>
      </c>
      <c r="K86" s="313"/>
    </row>
    <row r="87" s="1" customFormat="1" ht="15" customHeight="1">
      <c r="B87" s="324"/>
      <c r="C87" s="299" t="s">
        <v>2443</v>
      </c>
      <c r="D87" s="299"/>
      <c r="E87" s="299"/>
      <c r="F87" s="322" t="s">
        <v>2430</v>
      </c>
      <c r="G87" s="323"/>
      <c r="H87" s="299" t="s">
        <v>2444</v>
      </c>
      <c r="I87" s="299" t="s">
        <v>2426</v>
      </c>
      <c r="J87" s="299">
        <v>50</v>
      </c>
      <c r="K87" s="313"/>
    </row>
    <row r="88" s="1" customFormat="1" ht="15" customHeight="1">
      <c r="B88" s="324"/>
      <c r="C88" s="299" t="s">
        <v>2445</v>
      </c>
      <c r="D88" s="299"/>
      <c r="E88" s="299"/>
      <c r="F88" s="322" t="s">
        <v>2430</v>
      </c>
      <c r="G88" s="323"/>
      <c r="H88" s="299" t="s">
        <v>2446</v>
      </c>
      <c r="I88" s="299" t="s">
        <v>2426</v>
      </c>
      <c r="J88" s="299">
        <v>20</v>
      </c>
      <c r="K88" s="313"/>
    </row>
    <row r="89" s="1" customFormat="1" ht="15" customHeight="1">
      <c r="B89" s="324"/>
      <c r="C89" s="299" t="s">
        <v>2447</v>
      </c>
      <c r="D89" s="299"/>
      <c r="E89" s="299"/>
      <c r="F89" s="322" t="s">
        <v>2430</v>
      </c>
      <c r="G89" s="323"/>
      <c r="H89" s="299" t="s">
        <v>2448</v>
      </c>
      <c r="I89" s="299" t="s">
        <v>2426</v>
      </c>
      <c r="J89" s="299">
        <v>20</v>
      </c>
      <c r="K89" s="313"/>
    </row>
    <row r="90" s="1" customFormat="1" ht="15" customHeight="1">
      <c r="B90" s="324"/>
      <c r="C90" s="299" t="s">
        <v>2449</v>
      </c>
      <c r="D90" s="299"/>
      <c r="E90" s="299"/>
      <c r="F90" s="322" t="s">
        <v>2430</v>
      </c>
      <c r="G90" s="323"/>
      <c r="H90" s="299" t="s">
        <v>2450</v>
      </c>
      <c r="I90" s="299" t="s">
        <v>2426</v>
      </c>
      <c r="J90" s="299">
        <v>50</v>
      </c>
      <c r="K90" s="313"/>
    </row>
    <row r="91" s="1" customFormat="1" ht="15" customHeight="1">
      <c r="B91" s="324"/>
      <c r="C91" s="299" t="s">
        <v>2451</v>
      </c>
      <c r="D91" s="299"/>
      <c r="E91" s="299"/>
      <c r="F91" s="322" t="s">
        <v>2430</v>
      </c>
      <c r="G91" s="323"/>
      <c r="H91" s="299" t="s">
        <v>2451</v>
      </c>
      <c r="I91" s="299" t="s">
        <v>2426</v>
      </c>
      <c r="J91" s="299">
        <v>50</v>
      </c>
      <c r="K91" s="313"/>
    </row>
    <row r="92" s="1" customFormat="1" ht="15" customHeight="1">
      <c r="B92" s="324"/>
      <c r="C92" s="299" t="s">
        <v>2452</v>
      </c>
      <c r="D92" s="299"/>
      <c r="E92" s="299"/>
      <c r="F92" s="322" t="s">
        <v>2430</v>
      </c>
      <c r="G92" s="323"/>
      <c r="H92" s="299" t="s">
        <v>2453</v>
      </c>
      <c r="I92" s="299" t="s">
        <v>2426</v>
      </c>
      <c r="J92" s="299">
        <v>255</v>
      </c>
      <c r="K92" s="313"/>
    </row>
    <row r="93" s="1" customFormat="1" ht="15" customHeight="1">
      <c r="B93" s="324"/>
      <c r="C93" s="299" t="s">
        <v>2454</v>
      </c>
      <c r="D93" s="299"/>
      <c r="E93" s="299"/>
      <c r="F93" s="322" t="s">
        <v>2424</v>
      </c>
      <c r="G93" s="323"/>
      <c r="H93" s="299" t="s">
        <v>2455</v>
      </c>
      <c r="I93" s="299" t="s">
        <v>2456</v>
      </c>
      <c r="J93" s="299"/>
      <c r="K93" s="313"/>
    </row>
    <row r="94" s="1" customFormat="1" ht="15" customHeight="1">
      <c r="B94" s="324"/>
      <c r="C94" s="299" t="s">
        <v>2457</v>
      </c>
      <c r="D94" s="299"/>
      <c r="E94" s="299"/>
      <c r="F94" s="322" t="s">
        <v>2424</v>
      </c>
      <c r="G94" s="323"/>
      <c r="H94" s="299" t="s">
        <v>2458</v>
      </c>
      <c r="I94" s="299" t="s">
        <v>2459</v>
      </c>
      <c r="J94" s="299"/>
      <c r="K94" s="313"/>
    </row>
    <row r="95" s="1" customFormat="1" ht="15" customHeight="1">
      <c r="B95" s="324"/>
      <c r="C95" s="299" t="s">
        <v>2460</v>
      </c>
      <c r="D95" s="299"/>
      <c r="E95" s="299"/>
      <c r="F95" s="322" t="s">
        <v>2424</v>
      </c>
      <c r="G95" s="323"/>
      <c r="H95" s="299" t="s">
        <v>2460</v>
      </c>
      <c r="I95" s="299" t="s">
        <v>2459</v>
      </c>
      <c r="J95" s="299"/>
      <c r="K95" s="313"/>
    </row>
    <row r="96" s="1" customFormat="1" ht="15" customHeight="1">
      <c r="B96" s="324"/>
      <c r="C96" s="299" t="s">
        <v>42</v>
      </c>
      <c r="D96" s="299"/>
      <c r="E96" s="299"/>
      <c r="F96" s="322" t="s">
        <v>2424</v>
      </c>
      <c r="G96" s="323"/>
      <c r="H96" s="299" t="s">
        <v>2461</v>
      </c>
      <c r="I96" s="299" t="s">
        <v>2459</v>
      </c>
      <c r="J96" s="299"/>
      <c r="K96" s="313"/>
    </row>
    <row r="97" s="1" customFormat="1" ht="15" customHeight="1">
      <c r="B97" s="324"/>
      <c r="C97" s="299" t="s">
        <v>52</v>
      </c>
      <c r="D97" s="299"/>
      <c r="E97" s="299"/>
      <c r="F97" s="322" t="s">
        <v>2424</v>
      </c>
      <c r="G97" s="323"/>
      <c r="H97" s="299" t="s">
        <v>2462</v>
      </c>
      <c r="I97" s="299" t="s">
        <v>2459</v>
      </c>
      <c r="J97" s="299"/>
      <c r="K97" s="313"/>
    </row>
    <row r="98" s="1" customFormat="1" ht="15" customHeight="1">
      <c r="B98" s="327"/>
      <c r="C98" s="328"/>
      <c r="D98" s="328"/>
      <c r="E98" s="328"/>
      <c r="F98" s="328"/>
      <c r="G98" s="328"/>
      <c r="H98" s="328"/>
      <c r="I98" s="328"/>
      <c r="J98" s="328"/>
      <c r="K98" s="329"/>
    </row>
    <row r="99" s="1" customFormat="1" ht="18.75" customHeight="1">
      <c r="B99" s="330"/>
      <c r="C99" s="331"/>
      <c r="D99" s="331"/>
      <c r="E99" s="331"/>
      <c r="F99" s="331"/>
      <c r="G99" s="331"/>
      <c r="H99" s="331"/>
      <c r="I99" s="331"/>
      <c r="J99" s="331"/>
      <c r="K99" s="330"/>
    </row>
    <row r="100" s="1" customFormat="1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="1" customFormat="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s="1" customFormat="1" ht="45" customHeight="1">
      <c r="B102" s="311"/>
      <c r="C102" s="312" t="s">
        <v>2463</v>
      </c>
      <c r="D102" s="312"/>
      <c r="E102" s="312"/>
      <c r="F102" s="312"/>
      <c r="G102" s="312"/>
      <c r="H102" s="312"/>
      <c r="I102" s="312"/>
      <c r="J102" s="312"/>
      <c r="K102" s="313"/>
    </row>
    <row r="103" s="1" customFormat="1" ht="17.25" customHeight="1">
      <c r="B103" s="311"/>
      <c r="C103" s="314" t="s">
        <v>2418</v>
      </c>
      <c r="D103" s="314"/>
      <c r="E103" s="314"/>
      <c r="F103" s="314" t="s">
        <v>2419</v>
      </c>
      <c r="G103" s="315"/>
      <c r="H103" s="314" t="s">
        <v>58</v>
      </c>
      <c r="I103" s="314" t="s">
        <v>61</v>
      </c>
      <c r="J103" s="314" t="s">
        <v>2420</v>
      </c>
      <c r="K103" s="313"/>
    </row>
    <row r="104" s="1" customFormat="1" ht="17.25" customHeight="1">
      <c r="B104" s="311"/>
      <c r="C104" s="316" t="s">
        <v>2421</v>
      </c>
      <c r="D104" s="316"/>
      <c r="E104" s="316"/>
      <c r="F104" s="317" t="s">
        <v>2422</v>
      </c>
      <c r="G104" s="318"/>
      <c r="H104" s="316"/>
      <c r="I104" s="316"/>
      <c r="J104" s="316" t="s">
        <v>2423</v>
      </c>
      <c r="K104" s="313"/>
    </row>
    <row r="105" s="1" customFormat="1" ht="5.25" customHeight="1">
      <c r="B105" s="311"/>
      <c r="C105" s="314"/>
      <c r="D105" s="314"/>
      <c r="E105" s="314"/>
      <c r="F105" s="314"/>
      <c r="G105" s="332"/>
      <c r="H105" s="314"/>
      <c r="I105" s="314"/>
      <c r="J105" s="314"/>
      <c r="K105" s="313"/>
    </row>
    <row r="106" s="1" customFormat="1" ht="15" customHeight="1">
      <c r="B106" s="311"/>
      <c r="C106" s="299" t="s">
        <v>57</v>
      </c>
      <c r="D106" s="321"/>
      <c r="E106" s="321"/>
      <c r="F106" s="322" t="s">
        <v>2424</v>
      </c>
      <c r="G106" s="299"/>
      <c r="H106" s="299" t="s">
        <v>2464</v>
      </c>
      <c r="I106" s="299" t="s">
        <v>2426</v>
      </c>
      <c r="J106" s="299">
        <v>20</v>
      </c>
      <c r="K106" s="313"/>
    </row>
    <row r="107" s="1" customFormat="1" ht="15" customHeight="1">
      <c r="B107" s="311"/>
      <c r="C107" s="299" t="s">
        <v>2427</v>
      </c>
      <c r="D107" s="299"/>
      <c r="E107" s="299"/>
      <c r="F107" s="322" t="s">
        <v>2424</v>
      </c>
      <c r="G107" s="299"/>
      <c r="H107" s="299" t="s">
        <v>2464</v>
      </c>
      <c r="I107" s="299" t="s">
        <v>2426</v>
      </c>
      <c r="J107" s="299">
        <v>120</v>
      </c>
      <c r="K107" s="313"/>
    </row>
    <row r="108" s="1" customFormat="1" ht="15" customHeight="1">
      <c r="B108" s="324"/>
      <c r="C108" s="299" t="s">
        <v>2429</v>
      </c>
      <c r="D108" s="299"/>
      <c r="E108" s="299"/>
      <c r="F108" s="322" t="s">
        <v>2430</v>
      </c>
      <c r="G108" s="299"/>
      <c r="H108" s="299" t="s">
        <v>2464</v>
      </c>
      <c r="I108" s="299" t="s">
        <v>2426</v>
      </c>
      <c r="J108" s="299">
        <v>50</v>
      </c>
      <c r="K108" s="313"/>
    </row>
    <row r="109" s="1" customFormat="1" ht="15" customHeight="1">
      <c r="B109" s="324"/>
      <c r="C109" s="299" t="s">
        <v>2432</v>
      </c>
      <c r="D109" s="299"/>
      <c r="E109" s="299"/>
      <c r="F109" s="322" t="s">
        <v>2424</v>
      </c>
      <c r="G109" s="299"/>
      <c r="H109" s="299" t="s">
        <v>2464</v>
      </c>
      <c r="I109" s="299" t="s">
        <v>2434</v>
      </c>
      <c r="J109" s="299"/>
      <c r="K109" s="313"/>
    </row>
    <row r="110" s="1" customFormat="1" ht="15" customHeight="1">
      <c r="B110" s="324"/>
      <c r="C110" s="299" t="s">
        <v>2443</v>
      </c>
      <c r="D110" s="299"/>
      <c r="E110" s="299"/>
      <c r="F110" s="322" t="s">
        <v>2430</v>
      </c>
      <c r="G110" s="299"/>
      <c r="H110" s="299" t="s">
        <v>2464</v>
      </c>
      <c r="I110" s="299" t="s">
        <v>2426</v>
      </c>
      <c r="J110" s="299">
        <v>50</v>
      </c>
      <c r="K110" s="313"/>
    </row>
    <row r="111" s="1" customFormat="1" ht="15" customHeight="1">
      <c r="B111" s="324"/>
      <c r="C111" s="299" t="s">
        <v>2451</v>
      </c>
      <c r="D111" s="299"/>
      <c r="E111" s="299"/>
      <c r="F111" s="322" t="s">
        <v>2430</v>
      </c>
      <c r="G111" s="299"/>
      <c r="H111" s="299" t="s">
        <v>2464</v>
      </c>
      <c r="I111" s="299" t="s">
        <v>2426</v>
      </c>
      <c r="J111" s="299">
        <v>50</v>
      </c>
      <c r="K111" s="313"/>
    </row>
    <row r="112" s="1" customFormat="1" ht="15" customHeight="1">
      <c r="B112" s="324"/>
      <c r="C112" s="299" t="s">
        <v>2449</v>
      </c>
      <c r="D112" s="299"/>
      <c r="E112" s="299"/>
      <c r="F112" s="322" t="s">
        <v>2430</v>
      </c>
      <c r="G112" s="299"/>
      <c r="H112" s="299" t="s">
        <v>2464</v>
      </c>
      <c r="I112" s="299" t="s">
        <v>2426</v>
      </c>
      <c r="J112" s="299">
        <v>50</v>
      </c>
      <c r="K112" s="313"/>
    </row>
    <row r="113" s="1" customFormat="1" ht="15" customHeight="1">
      <c r="B113" s="324"/>
      <c r="C113" s="299" t="s">
        <v>57</v>
      </c>
      <c r="D113" s="299"/>
      <c r="E113" s="299"/>
      <c r="F113" s="322" t="s">
        <v>2424</v>
      </c>
      <c r="G113" s="299"/>
      <c r="H113" s="299" t="s">
        <v>2465</v>
      </c>
      <c r="I113" s="299" t="s">
        <v>2426</v>
      </c>
      <c r="J113" s="299">
        <v>20</v>
      </c>
      <c r="K113" s="313"/>
    </row>
    <row r="114" s="1" customFormat="1" ht="15" customHeight="1">
      <c r="B114" s="324"/>
      <c r="C114" s="299" t="s">
        <v>2466</v>
      </c>
      <c r="D114" s="299"/>
      <c r="E114" s="299"/>
      <c r="F114" s="322" t="s">
        <v>2424</v>
      </c>
      <c r="G114" s="299"/>
      <c r="H114" s="299" t="s">
        <v>2467</v>
      </c>
      <c r="I114" s="299" t="s">
        <v>2426</v>
      </c>
      <c r="J114" s="299">
        <v>120</v>
      </c>
      <c r="K114" s="313"/>
    </row>
    <row r="115" s="1" customFormat="1" ht="15" customHeight="1">
      <c r="B115" s="324"/>
      <c r="C115" s="299" t="s">
        <v>42</v>
      </c>
      <c r="D115" s="299"/>
      <c r="E115" s="299"/>
      <c r="F115" s="322" t="s">
        <v>2424</v>
      </c>
      <c r="G115" s="299"/>
      <c r="H115" s="299" t="s">
        <v>2468</v>
      </c>
      <c r="I115" s="299" t="s">
        <v>2459</v>
      </c>
      <c r="J115" s="299"/>
      <c r="K115" s="313"/>
    </row>
    <row r="116" s="1" customFormat="1" ht="15" customHeight="1">
      <c r="B116" s="324"/>
      <c r="C116" s="299" t="s">
        <v>52</v>
      </c>
      <c r="D116" s="299"/>
      <c r="E116" s="299"/>
      <c r="F116" s="322" t="s">
        <v>2424</v>
      </c>
      <c r="G116" s="299"/>
      <c r="H116" s="299" t="s">
        <v>2469</v>
      </c>
      <c r="I116" s="299" t="s">
        <v>2459</v>
      </c>
      <c r="J116" s="299"/>
      <c r="K116" s="313"/>
    </row>
    <row r="117" s="1" customFormat="1" ht="15" customHeight="1">
      <c r="B117" s="324"/>
      <c r="C117" s="299" t="s">
        <v>61</v>
      </c>
      <c r="D117" s="299"/>
      <c r="E117" s="299"/>
      <c r="F117" s="322" t="s">
        <v>2424</v>
      </c>
      <c r="G117" s="299"/>
      <c r="H117" s="299" t="s">
        <v>2470</v>
      </c>
      <c r="I117" s="299" t="s">
        <v>2471</v>
      </c>
      <c r="J117" s="299"/>
      <c r="K117" s="313"/>
    </row>
    <row r="118" s="1" customFormat="1" ht="15" customHeight="1">
      <c r="B118" s="327"/>
      <c r="C118" s="333"/>
      <c r="D118" s="333"/>
      <c r="E118" s="333"/>
      <c r="F118" s="333"/>
      <c r="G118" s="333"/>
      <c r="H118" s="333"/>
      <c r="I118" s="333"/>
      <c r="J118" s="333"/>
      <c r="K118" s="329"/>
    </row>
    <row r="119" s="1" customFormat="1" ht="18.75" customHeight="1">
      <c r="B119" s="334"/>
      <c r="C119" s="335"/>
      <c r="D119" s="335"/>
      <c r="E119" s="335"/>
      <c r="F119" s="336"/>
      <c r="G119" s="335"/>
      <c r="H119" s="335"/>
      <c r="I119" s="335"/>
      <c r="J119" s="335"/>
      <c r="K119" s="334"/>
    </row>
    <row r="120" s="1" customFormat="1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s="1" customFormat="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s="1" customFormat="1" ht="45" customHeight="1">
      <c r="B122" s="340"/>
      <c r="C122" s="290" t="s">
        <v>2472</v>
      </c>
      <c r="D122" s="290"/>
      <c r="E122" s="290"/>
      <c r="F122" s="290"/>
      <c r="G122" s="290"/>
      <c r="H122" s="290"/>
      <c r="I122" s="290"/>
      <c r="J122" s="290"/>
      <c r="K122" s="341"/>
    </row>
    <row r="123" s="1" customFormat="1" ht="17.25" customHeight="1">
      <c r="B123" s="342"/>
      <c r="C123" s="314" t="s">
        <v>2418</v>
      </c>
      <c r="D123" s="314"/>
      <c r="E123" s="314"/>
      <c r="F123" s="314" t="s">
        <v>2419</v>
      </c>
      <c r="G123" s="315"/>
      <c r="H123" s="314" t="s">
        <v>58</v>
      </c>
      <c r="I123" s="314" t="s">
        <v>61</v>
      </c>
      <c r="J123" s="314" t="s">
        <v>2420</v>
      </c>
      <c r="K123" s="343"/>
    </row>
    <row r="124" s="1" customFormat="1" ht="17.25" customHeight="1">
      <c r="B124" s="342"/>
      <c r="C124" s="316" t="s">
        <v>2421</v>
      </c>
      <c r="D124" s="316"/>
      <c r="E124" s="316"/>
      <c r="F124" s="317" t="s">
        <v>2422</v>
      </c>
      <c r="G124" s="318"/>
      <c r="H124" s="316"/>
      <c r="I124" s="316"/>
      <c r="J124" s="316" t="s">
        <v>2423</v>
      </c>
      <c r="K124" s="343"/>
    </row>
    <row r="125" s="1" customFormat="1" ht="5.25" customHeight="1">
      <c r="B125" s="344"/>
      <c r="C125" s="319"/>
      <c r="D125" s="319"/>
      <c r="E125" s="319"/>
      <c r="F125" s="319"/>
      <c r="G125" s="345"/>
      <c r="H125" s="319"/>
      <c r="I125" s="319"/>
      <c r="J125" s="319"/>
      <c r="K125" s="346"/>
    </row>
    <row r="126" s="1" customFormat="1" ht="15" customHeight="1">
      <c r="B126" s="344"/>
      <c r="C126" s="299" t="s">
        <v>2427</v>
      </c>
      <c r="D126" s="321"/>
      <c r="E126" s="321"/>
      <c r="F126" s="322" t="s">
        <v>2424</v>
      </c>
      <c r="G126" s="299"/>
      <c r="H126" s="299" t="s">
        <v>2464</v>
      </c>
      <c r="I126" s="299" t="s">
        <v>2426</v>
      </c>
      <c r="J126" s="299">
        <v>120</v>
      </c>
      <c r="K126" s="347"/>
    </row>
    <row r="127" s="1" customFormat="1" ht="15" customHeight="1">
      <c r="B127" s="344"/>
      <c r="C127" s="299" t="s">
        <v>2473</v>
      </c>
      <c r="D127" s="299"/>
      <c r="E127" s="299"/>
      <c r="F127" s="322" t="s">
        <v>2424</v>
      </c>
      <c r="G127" s="299"/>
      <c r="H127" s="299" t="s">
        <v>2474</v>
      </c>
      <c r="I127" s="299" t="s">
        <v>2426</v>
      </c>
      <c r="J127" s="299" t="s">
        <v>2475</v>
      </c>
      <c r="K127" s="347"/>
    </row>
    <row r="128" s="1" customFormat="1" ht="15" customHeight="1">
      <c r="B128" s="344"/>
      <c r="C128" s="299" t="s">
        <v>2372</v>
      </c>
      <c r="D128" s="299"/>
      <c r="E128" s="299"/>
      <c r="F128" s="322" t="s">
        <v>2424</v>
      </c>
      <c r="G128" s="299"/>
      <c r="H128" s="299" t="s">
        <v>2476</v>
      </c>
      <c r="I128" s="299" t="s">
        <v>2426</v>
      </c>
      <c r="J128" s="299" t="s">
        <v>2475</v>
      </c>
      <c r="K128" s="347"/>
    </row>
    <row r="129" s="1" customFormat="1" ht="15" customHeight="1">
      <c r="B129" s="344"/>
      <c r="C129" s="299" t="s">
        <v>2435</v>
      </c>
      <c r="D129" s="299"/>
      <c r="E129" s="299"/>
      <c r="F129" s="322" t="s">
        <v>2430</v>
      </c>
      <c r="G129" s="299"/>
      <c r="H129" s="299" t="s">
        <v>2436</v>
      </c>
      <c r="I129" s="299" t="s">
        <v>2426</v>
      </c>
      <c r="J129" s="299">
        <v>15</v>
      </c>
      <c r="K129" s="347"/>
    </row>
    <row r="130" s="1" customFormat="1" ht="15" customHeight="1">
      <c r="B130" s="344"/>
      <c r="C130" s="325" t="s">
        <v>2437</v>
      </c>
      <c r="D130" s="325"/>
      <c r="E130" s="325"/>
      <c r="F130" s="326" t="s">
        <v>2430</v>
      </c>
      <c r="G130" s="325"/>
      <c r="H130" s="325" t="s">
        <v>2438</v>
      </c>
      <c r="I130" s="325" t="s">
        <v>2426</v>
      </c>
      <c r="J130" s="325">
        <v>15</v>
      </c>
      <c r="K130" s="347"/>
    </row>
    <row r="131" s="1" customFormat="1" ht="15" customHeight="1">
      <c r="B131" s="344"/>
      <c r="C131" s="325" t="s">
        <v>2439</v>
      </c>
      <c r="D131" s="325"/>
      <c r="E131" s="325"/>
      <c r="F131" s="326" t="s">
        <v>2430</v>
      </c>
      <c r="G131" s="325"/>
      <c r="H131" s="325" t="s">
        <v>2440</v>
      </c>
      <c r="I131" s="325" t="s">
        <v>2426</v>
      </c>
      <c r="J131" s="325">
        <v>20</v>
      </c>
      <c r="K131" s="347"/>
    </row>
    <row r="132" s="1" customFormat="1" ht="15" customHeight="1">
      <c r="B132" s="344"/>
      <c r="C132" s="325" t="s">
        <v>2441</v>
      </c>
      <c r="D132" s="325"/>
      <c r="E132" s="325"/>
      <c r="F132" s="326" t="s">
        <v>2430</v>
      </c>
      <c r="G132" s="325"/>
      <c r="H132" s="325" t="s">
        <v>2442</v>
      </c>
      <c r="I132" s="325" t="s">
        <v>2426</v>
      </c>
      <c r="J132" s="325">
        <v>20</v>
      </c>
      <c r="K132" s="347"/>
    </row>
    <row r="133" s="1" customFormat="1" ht="15" customHeight="1">
      <c r="B133" s="344"/>
      <c r="C133" s="299" t="s">
        <v>2429</v>
      </c>
      <c r="D133" s="299"/>
      <c r="E133" s="299"/>
      <c r="F133" s="322" t="s">
        <v>2430</v>
      </c>
      <c r="G133" s="299"/>
      <c r="H133" s="299" t="s">
        <v>2464</v>
      </c>
      <c r="I133" s="299" t="s">
        <v>2426</v>
      </c>
      <c r="J133" s="299">
        <v>50</v>
      </c>
      <c r="K133" s="347"/>
    </row>
    <row r="134" s="1" customFormat="1" ht="15" customHeight="1">
      <c r="B134" s="344"/>
      <c r="C134" s="299" t="s">
        <v>2443</v>
      </c>
      <c r="D134" s="299"/>
      <c r="E134" s="299"/>
      <c r="F134" s="322" t="s">
        <v>2430</v>
      </c>
      <c r="G134" s="299"/>
      <c r="H134" s="299" t="s">
        <v>2464</v>
      </c>
      <c r="I134" s="299" t="s">
        <v>2426</v>
      </c>
      <c r="J134" s="299">
        <v>50</v>
      </c>
      <c r="K134" s="347"/>
    </row>
    <row r="135" s="1" customFormat="1" ht="15" customHeight="1">
      <c r="B135" s="344"/>
      <c r="C135" s="299" t="s">
        <v>2449</v>
      </c>
      <c r="D135" s="299"/>
      <c r="E135" s="299"/>
      <c r="F135" s="322" t="s">
        <v>2430</v>
      </c>
      <c r="G135" s="299"/>
      <c r="H135" s="299" t="s">
        <v>2464</v>
      </c>
      <c r="I135" s="299" t="s">
        <v>2426</v>
      </c>
      <c r="J135" s="299">
        <v>50</v>
      </c>
      <c r="K135" s="347"/>
    </row>
    <row r="136" s="1" customFormat="1" ht="15" customHeight="1">
      <c r="B136" s="344"/>
      <c r="C136" s="299" t="s">
        <v>2451</v>
      </c>
      <c r="D136" s="299"/>
      <c r="E136" s="299"/>
      <c r="F136" s="322" t="s">
        <v>2430</v>
      </c>
      <c r="G136" s="299"/>
      <c r="H136" s="299" t="s">
        <v>2464</v>
      </c>
      <c r="I136" s="299" t="s">
        <v>2426</v>
      </c>
      <c r="J136" s="299">
        <v>50</v>
      </c>
      <c r="K136" s="347"/>
    </row>
    <row r="137" s="1" customFormat="1" ht="15" customHeight="1">
      <c r="B137" s="344"/>
      <c r="C137" s="299" t="s">
        <v>2452</v>
      </c>
      <c r="D137" s="299"/>
      <c r="E137" s="299"/>
      <c r="F137" s="322" t="s">
        <v>2430</v>
      </c>
      <c r="G137" s="299"/>
      <c r="H137" s="299" t="s">
        <v>2477</v>
      </c>
      <c r="I137" s="299" t="s">
        <v>2426</v>
      </c>
      <c r="J137" s="299">
        <v>255</v>
      </c>
      <c r="K137" s="347"/>
    </row>
    <row r="138" s="1" customFormat="1" ht="15" customHeight="1">
      <c r="B138" s="344"/>
      <c r="C138" s="299" t="s">
        <v>2454</v>
      </c>
      <c r="D138" s="299"/>
      <c r="E138" s="299"/>
      <c r="F138" s="322" t="s">
        <v>2424</v>
      </c>
      <c r="G138" s="299"/>
      <c r="H138" s="299" t="s">
        <v>2478</v>
      </c>
      <c r="I138" s="299" t="s">
        <v>2456</v>
      </c>
      <c r="J138" s="299"/>
      <c r="K138" s="347"/>
    </row>
    <row r="139" s="1" customFormat="1" ht="15" customHeight="1">
      <c r="B139" s="344"/>
      <c r="C139" s="299" t="s">
        <v>2457</v>
      </c>
      <c r="D139" s="299"/>
      <c r="E139" s="299"/>
      <c r="F139" s="322" t="s">
        <v>2424</v>
      </c>
      <c r="G139" s="299"/>
      <c r="H139" s="299" t="s">
        <v>2479</v>
      </c>
      <c r="I139" s="299" t="s">
        <v>2459</v>
      </c>
      <c r="J139" s="299"/>
      <c r="K139" s="347"/>
    </row>
    <row r="140" s="1" customFormat="1" ht="15" customHeight="1">
      <c r="B140" s="344"/>
      <c r="C140" s="299" t="s">
        <v>2460</v>
      </c>
      <c r="D140" s="299"/>
      <c r="E140" s="299"/>
      <c r="F140" s="322" t="s">
        <v>2424</v>
      </c>
      <c r="G140" s="299"/>
      <c r="H140" s="299" t="s">
        <v>2460</v>
      </c>
      <c r="I140" s="299" t="s">
        <v>2459</v>
      </c>
      <c r="J140" s="299"/>
      <c r="K140" s="347"/>
    </row>
    <row r="141" s="1" customFormat="1" ht="15" customHeight="1">
      <c r="B141" s="344"/>
      <c r="C141" s="299" t="s">
        <v>42</v>
      </c>
      <c r="D141" s="299"/>
      <c r="E141" s="299"/>
      <c r="F141" s="322" t="s">
        <v>2424</v>
      </c>
      <c r="G141" s="299"/>
      <c r="H141" s="299" t="s">
        <v>2480</v>
      </c>
      <c r="I141" s="299" t="s">
        <v>2459</v>
      </c>
      <c r="J141" s="299"/>
      <c r="K141" s="347"/>
    </row>
    <row r="142" s="1" customFormat="1" ht="15" customHeight="1">
      <c r="B142" s="344"/>
      <c r="C142" s="299" t="s">
        <v>2481</v>
      </c>
      <c r="D142" s="299"/>
      <c r="E142" s="299"/>
      <c r="F142" s="322" t="s">
        <v>2424</v>
      </c>
      <c r="G142" s="299"/>
      <c r="H142" s="299" t="s">
        <v>2482</v>
      </c>
      <c r="I142" s="299" t="s">
        <v>2459</v>
      </c>
      <c r="J142" s="299"/>
      <c r="K142" s="347"/>
    </row>
    <row r="143" s="1" customFormat="1" ht="15" customHeight="1">
      <c r="B143" s="348"/>
      <c r="C143" s="349"/>
      <c r="D143" s="349"/>
      <c r="E143" s="349"/>
      <c r="F143" s="349"/>
      <c r="G143" s="349"/>
      <c r="H143" s="349"/>
      <c r="I143" s="349"/>
      <c r="J143" s="349"/>
      <c r="K143" s="350"/>
    </row>
    <row r="144" s="1" customFormat="1" ht="18.75" customHeight="1">
      <c r="B144" s="335"/>
      <c r="C144" s="335"/>
      <c r="D144" s="335"/>
      <c r="E144" s="335"/>
      <c r="F144" s="336"/>
      <c r="G144" s="335"/>
      <c r="H144" s="335"/>
      <c r="I144" s="335"/>
      <c r="J144" s="335"/>
      <c r="K144" s="335"/>
    </row>
    <row r="145" s="1" customFormat="1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s="1" customFormat="1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="1" customFormat="1" ht="45" customHeight="1">
      <c r="B147" s="311"/>
      <c r="C147" s="312" t="s">
        <v>2483</v>
      </c>
      <c r="D147" s="312"/>
      <c r="E147" s="312"/>
      <c r="F147" s="312"/>
      <c r="G147" s="312"/>
      <c r="H147" s="312"/>
      <c r="I147" s="312"/>
      <c r="J147" s="312"/>
      <c r="K147" s="313"/>
    </row>
    <row r="148" s="1" customFormat="1" ht="17.25" customHeight="1">
      <c r="B148" s="311"/>
      <c r="C148" s="314" t="s">
        <v>2418</v>
      </c>
      <c r="D148" s="314"/>
      <c r="E148" s="314"/>
      <c r="F148" s="314" t="s">
        <v>2419</v>
      </c>
      <c r="G148" s="315"/>
      <c r="H148" s="314" t="s">
        <v>58</v>
      </c>
      <c r="I148" s="314" t="s">
        <v>61</v>
      </c>
      <c r="J148" s="314" t="s">
        <v>2420</v>
      </c>
      <c r="K148" s="313"/>
    </row>
    <row r="149" s="1" customFormat="1" ht="17.25" customHeight="1">
      <c r="B149" s="311"/>
      <c r="C149" s="316" t="s">
        <v>2421</v>
      </c>
      <c r="D149" s="316"/>
      <c r="E149" s="316"/>
      <c r="F149" s="317" t="s">
        <v>2422</v>
      </c>
      <c r="G149" s="318"/>
      <c r="H149" s="316"/>
      <c r="I149" s="316"/>
      <c r="J149" s="316" t="s">
        <v>2423</v>
      </c>
      <c r="K149" s="313"/>
    </row>
    <row r="150" s="1" customFormat="1" ht="5.25" customHeight="1">
      <c r="B150" s="324"/>
      <c r="C150" s="319"/>
      <c r="D150" s="319"/>
      <c r="E150" s="319"/>
      <c r="F150" s="319"/>
      <c r="G150" s="320"/>
      <c r="H150" s="319"/>
      <c r="I150" s="319"/>
      <c r="J150" s="319"/>
      <c r="K150" s="347"/>
    </row>
    <row r="151" s="1" customFormat="1" ht="15" customHeight="1">
      <c r="B151" s="324"/>
      <c r="C151" s="351" t="s">
        <v>2427</v>
      </c>
      <c r="D151" s="299"/>
      <c r="E151" s="299"/>
      <c r="F151" s="352" t="s">
        <v>2424</v>
      </c>
      <c r="G151" s="299"/>
      <c r="H151" s="351" t="s">
        <v>2464</v>
      </c>
      <c r="I151" s="351" t="s">
        <v>2426</v>
      </c>
      <c r="J151" s="351">
        <v>120</v>
      </c>
      <c r="K151" s="347"/>
    </row>
    <row r="152" s="1" customFormat="1" ht="15" customHeight="1">
      <c r="B152" s="324"/>
      <c r="C152" s="351" t="s">
        <v>2473</v>
      </c>
      <c r="D152" s="299"/>
      <c r="E152" s="299"/>
      <c r="F152" s="352" t="s">
        <v>2424</v>
      </c>
      <c r="G152" s="299"/>
      <c r="H152" s="351" t="s">
        <v>2484</v>
      </c>
      <c r="I152" s="351" t="s">
        <v>2426</v>
      </c>
      <c r="J152" s="351" t="s">
        <v>2475</v>
      </c>
      <c r="K152" s="347"/>
    </row>
    <row r="153" s="1" customFormat="1" ht="15" customHeight="1">
      <c r="B153" s="324"/>
      <c r="C153" s="351" t="s">
        <v>2372</v>
      </c>
      <c r="D153" s="299"/>
      <c r="E153" s="299"/>
      <c r="F153" s="352" t="s">
        <v>2424</v>
      </c>
      <c r="G153" s="299"/>
      <c r="H153" s="351" t="s">
        <v>2485</v>
      </c>
      <c r="I153" s="351" t="s">
        <v>2426</v>
      </c>
      <c r="J153" s="351" t="s">
        <v>2475</v>
      </c>
      <c r="K153" s="347"/>
    </row>
    <row r="154" s="1" customFormat="1" ht="15" customHeight="1">
      <c r="B154" s="324"/>
      <c r="C154" s="351" t="s">
        <v>2429</v>
      </c>
      <c r="D154" s="299"/>
      <c r="E154" s="299"/>
      <c r="F154" s="352" t="s">
        <v>2430</v>
      </c>
      <c r="G154" s="299"/>
      <c r="H154" s="351" t="s">
        <v>2464</v>
      </c>
      <c r="I154" s="351" t="s">
        <v>2426</v>
      </c>
      <c r="J154" s="351">
        <v>50</v>
      </c>
      <c r="K154" s="347"/>
    </row>
    <row r="155" s="1" customFormat="1" ht="15" customHeight="1">
      <c r="B155" s="324"/>
      <c r="C155" s="351" t="s">
        <v>2432</v>
      </c>
      <c r="D155" s="299"/>
      <c r="E155" s="299"/>
      <c r="F155" s="352" t="s">
        <v>2424</v>
      </c>
      <c r="G155" s="299"/>
      <c r="H155" s="351" t="s">
        <v>2464</v>
      </c>
      <c r="I155" s="351" t="s">
        <v>2434</v>
      </c>
      <c r="J155" s="351"/>
      <c r="K155" s="347"/>
    </row>
    <row r="156" s="1" customFormat="1" ht="15" customHeight="1">
      <c r="B156" s="324"/>
      <c r="C156" s="351" t="s">
        <v>2443</v>
      </c>
      <c r="D156" s="299"/>
      <c r="E156" s="299"/>
      <c r="F156" s="352" t="s">
        <v>2430</v>
      </c>
      <c r="G156" s="299"/>
      <c r="H156" s="351" t="s">
        <v>2464</v>
      </c>
      <c r="I156" s="351" t="s">
        <v>2426</v>
      </c>
      <c r="J156" s="351">
        <v>50</v>
      </c>
      <c r="K156" s="347"/>
    </row>
    <row r="157" s="1" customFormat="1" ht="15" customHeight="1">
      <c r="B157" s="324"/>
      <c r="C157" s="351" t="s">
        <v>2451</v>
      </c>
      <c r="D157" s="299"/>
      <c r="E157" s="299"/>
      <c r="F157" s="352" t="s">
        <v>2430</v>
      </c>
      <c r="G157" s="299"/>
      <c r="H157" s="351" t="s">
        <v>2464</v>
      </c>
      <c r="I157" s="351" t="s">
        <v>2426</v>
      </c>
      <c r="J157" s="351">
        <v>50</v>
      </c>
      <c r="K157" s="347"/>
    </row>
    <row r="158" s="1" customFormat="1" ht="15" customHeight="1">
      <c r="B158" s="324"/>
      <c r="C158" s="351" t="s">
        <v>2449</v>
      </c>
      <c r="D158" s="299"/>
      <c r="E158" s="299"/>
      <c r="F158" s="352" t="s">
        <v>2430</v>
      </c>
      <c r="G158" s="299"/>
      <c r="H158" s="351" t="s">
        <v>2464</v>
      </c>
      <c r="I158" s="351" t="s">
        <v>2426</v>
      </c>
      <c r="J158" s="351">
        <v>50</v>
      </c>
      <c r="K158" s="347"/>
    </row>
    <row r="159" s="1" customFormat="1" ht="15" customHeight="1">
      <c r="B159" s="324"/>
      <c r="C159" s="351" t="s">
        <v>107</v>
      </c>
      <c r="D159" s="299"/>
      <c r="E159" s="299"/>
      <c r="F159" s="352" t="s">
        <v>2424</v>
      </c>
      <c r="G159" s="299"/>
      <c r="H159" s="351" t="s">
        <v>2486</v>
      </c>
      <c r="I159" s="351" t="s">
        <v>2426</v>
      </c>
      <c r="J159" s="351" t="s">
        <v>2487</v>
      </c>
      <c r="K159" s="347"/>
    </row>
    <row r="160" s="1" customFormat="1" ht="15" customHeight="1">
      <c r="B160" s="324"/>
      <c r="C160" s="351" t="s">
        <v>2488</v>
      </c>
      <c r="D160" s="299"/>
      <c r="E160" s="299"/>
      <c r="F160" s="352" t="s">
        <v>2424</v>
      </c>
      <c r="G160" s="299"/>
      <c r="H160" s="351" t="s">
        <v>2489</v>
      </c>
      <c r="I160" s="351" t="s">
        <v>2459</v>
      </c>
      <c r="J160" s="351"/>
      <c r="K160" s="347"/>
    </row>
    <row r="161" s="1" customFormat="1" ht="15" customHeight="1">
      <c r="B161" s="353"/>
      <c r="C161" s="333"/>
      <c r="D161" s="333"/>
      <c r="E161" s="333"/>
      <c r="F161" s="333"/>
      <c r="G161" s="333"/>
      <c r="H161" s="333"/>
      <c r="I161" s="333"/>
      <c r="J161" s="333"/>
      <c r="K161" s="354"/>
    </row>
    <row r="162" s="1" customFormat="1" ht="18.75" customHeight="1">
      <c r="B162" s="335"/>
      <c r="C162" s="345"/>
      <c r="D162" s="345"/>
      <c r="E162" s="345"/>
      <c r="F162" s="355"/>
      <c r="G162" s="345"/>
      <c r="H162" s="345"/>
      <c r="I162" s="345"/>
      <c r="J162" s="345"/>
      <c r="K162" s="335"/>
    </row>
    <row r="163" s="1" customFormat="1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="1" customFormat="1" ht="45" customHeight="1">
      <c r="B165" s="289"/>
      <c r="C165" s="290" t="s">
        <v>2490</v>
      </c>
      <c r="D165" s="290"/>
      <c r="E165" s="290"/>
      <c r="F165" s="290"/>
      <c r="G165" s="290"/>
      <c r="H165" s="290"/>
      <c r="I165" s="290"/>
      <c r="J165" s="290"/>
      <c r="K165" s="291"/>
    </row>
    <row r="166" s="1" customFormat="1" ht="17.25" customHeight="1">
      <c r="B166" s="289"/>
      <c r="C166" s="314" t="s">
        <v>2418</v>
      </c>
      <c r="D166" s="314"/>
      <c r="E166" s="314"/>
      <c r="F166" s="314" t="s">
        <v>2419</v>
      </c>
      <c r="G166" s="356"/>
      <c r="H166" s="357" t="s">
        <v>58</v>
      </c>
      <c r="I166" s="357" t="s">
        <v>61</v>
      </c>
      <c r="J166" s="314" t="s">
        <v>2420</v>
      </c>
      <c r="K166" s="291"/>
    </row>
    <row r="167" s="1" customFormat="1" ht="17.25" customHeight="1">
      <c r="B167" s="292"/>
      <c r="C167" s="316" t="s">
        <v>2421</v>
      </c>
      <c r="D167" s="316"/>
      <c r="E167" s="316"/>
      <c r="F167" s="317" t="s">
        <v>2422</v>
      </c>
      <c r="G167" s="358"/>
      <c r="H167" s="359"/>
      <c r="I167" s="359"/>
      <c r="J167" s="316" t="s">
        <v>2423</v>
      </c>
      <c r="K167" s="294"/>
    </row>
    <row r="168" s="1" customFormat="1" ht="5.25" customHeight="1">
      <c r="B168" s="324"/>
      <c r="C168" s="319"/>
      <c r="D168" s="319"/>
      <c r="E168" s="319"/>
      <c r="F168" s="319"/>
      <c r="G168" s="320"/>
      <c r="H168" s="319"/>
      <c r="I168" s="319"/>
      <c r="J168" s="319"/>
      <c r="K168" s="347"/>
    </row>
    <row r="169" s="1" customFormat="1" ht="15" customHeight="1">
      <c r="B169" s="324"/>
      <c r="C169" s="299" t="s">
        <v>2427</v>
      </c>
      <c r="D169" s="299"/>
      <c r="E169" s="299"/>
      <c r="F169" s="322" t="s">
        <v>2424</v>
      </c>
      <c r="G169" s="299"/>
      <c r="H169" s="299" t="s">
        <v>2464</v>
      </c>
      <c r="I169" s="299" t="s">
        <v>2426</v>
      </c>
      <c r="J169" s="299">
        <v>120</v>
      </c>
      <c r="K169" s="347"/>
    </row>
    <row r="170" s="1" customFormat="1" ht="15" customHeight="1">
      <c r="B170" s="324"/>
      <c r="C170" s="299" t="s">
        <v>2473</v>
      </c>
      <c r="D170" s="299"/>
      <c r="E170" s="299"/>
      <c r="F170" s="322" t="s">
        <v>2424</v>
      </c>
      <c r="G170" s="299"/>
      <c r="H170" s="299" t="s">
        <v>2474</v>
      </c>
      <c r="I170" s="299" t="s">
        <v>2426</v>
      </c>
      <c r="J170" s="299" t="s">
        <v>2475</v>
      </c>
      <c r="K170" s="347"/>
    </row>
    <row r="171" s="1" customFormat="1" ht="15" customHeight="1">
      <c r="B171" s="324"/>
      <c r="C171" s="299" t="s">
        <v>2372</v>
      </c>
      <c r="D171" s="299"/>
      <c r="E171" s="299"/>
      <c r="F171" s="322" t="s">
        <v>2424</v>
      </c>
      <c r="G171" s="299"/>
      <c r="H171" s="299" t="s">
        <v>2491</v>
      </c>
      <c r="I171" s="299" t="s">
        <v>2426</v>
      </c>
      <c r="J171" s="299" t="s">
        <v>2475</v>
      </c>
      <c r="K171" s="347"/>
    </row>
    <row r="172" s="1" customFormat="1" ht="15" customHeight="1">
      <c r="B172" s="324"/>
      <c r="C172" s="299" t="s">
        <v>2429</v>
      </c>
      <c r="D172" s="299"/>
      <c r="E172" s="299"/>
      <c r="F172" s="322" t="s">
        <v>2430</v>
      </c>
      <c r="G172" s="299"/>
      <c r="H172" s="299" t="s">
        <v>2491</v>
      </c>
      <c r="I172" s="299" t="s">
        <v>2426</v>
      </c>
      <c r="J172" s="299">
        <v>50</v>
      </c>
      <c r="K172" s="347"/>
    </row>
    <row r="173" s="1" customFormat="1" ht="15" customHeight="1">
      <c r="B173" s="324"/>
      <c r="C173" s="299" t="s">
        <v>2432</v>
      </c>
      <c r="D173" s="299"/>
      <c r="E173" s="299"/>
      <c r="F173" s="322" t="s">
        <v>2424</v>
      </c>
      <c r="G173" s="299"/>
      <c r="H173" s="299" t="s">
        <v>2491</v>
      </c>
      <c r="I173" s="299" t="s">
        <v>2434</v>
      </c>
      <c r="J173" s="299"/>
      <c r="K173" s="347"/>
    </row>
    <row r="174" s="1" customFormat="1" ht="15" customHeight="1">
      <c r="B174" s="324"/>
      <c r="C174" s="299" t="s">
        <v>2443</v>
      </c>
      <c r="D174" s="299"/>
      <c r="E174" s="299"/>
      <c r="F174" s="322" t="s">
        <v>2430</v>
      </c>
      <c r="G174" s="299"/>
      <c r="H174" s="299" t="s">
        <v>2491</v>
      </c>
      <c r="I174" s="299" t="s">
        <v>2426</v>
      </c>
      <c r="J174" s="299">
        <v>50</v>
      </c>
      <c r="K174" s="347"/>
    </row>
    <row r="175" s="1" customFormat="1" ht="15" customHeight="1">
      <c r="B175" s="324"/>
      <c r="C175" s="299" t="s">
        <v>2451</v>
      </c>
      <c r="D175" s="299"/>
      <c r="E175" s="299"/>
      <c r="F175" s="322" t="s">
        <v>2430</v>
      </c>
      <c r="G175" s="299"/>
      <c r="H175" s="299" t="s">
        <v>2491</v>
      </c>
      <c r="I175" s="299" t="s">
        <v>2426</v>
      </c>
      <c r="J175" s="299">
        <v>50</v>
      </c>
      <c r="K175" s="347"/>
    </row>
    <row r="176" s="1" customFormat="1" ht="15" customHeight="1">
      <c r="B176" s="324"/>
      <c r="C176" s="299" t="s">
        <v>2449</v>
      </c>
      <c r="D176" s="299"/>
      <c r="E176" s="299"/>
      <c r="F176" s="322" t="s">
        <v>2430</v>
      </c>
      <c r="G176" s="299"/>
      <c r="H176" s="299" t="s">
        <v>2491</v>
      </c>
      <c r="I176" s="299" t="s">
        <v>2426</v>
      </c>
      <c r="J176" s="299">
        <v>50</v>
      </c>
      <c r="K176" s="347"/>
    </row>
    <row r="177" s="1" customFormat="1" ht="15" customHeight="1">
      <c r="B177" s="324"/>
      <c r="C177" s="299" t="s">
        <v>140</v>
      </c>
      <c r="D177" s="299"/>
      <c r="E177" s="299"/>
      <c r="F177" s="322" t="s">
        <v>2424</v>
      </c>
      <c r="G177" s="299"/>
      <c r="H177" s="299" t="s">
        <v>2492</v>
      </c>
      <c r="I177" s="299" t="s">
        <v>2493</v>
      </c>
      <c r="J177" s="299"/>
      <c r="K177" s="347"/>
    </row>
    <row r="178" s="1" customFormat="1" ht="15" customHeight="1">
      <c r="B178" s="324"/>
      <c r="C178" s="299" t="s">
        <v>61</v>
      </c>
      <c r="D178" s="299"/>
      <c r="E178" s="299"/>
      <c r="F178" s="322" t="s">
        <v>2424</v>
      </c>
      <c r="G178" s="299"/>
      <c r="H178" s="299" t="s">
        <v>2494</v>
      </c>
      <c r="I178" s="299" t="s">
        <v>2495</v>
      </c>
      <c r="J178" s="299">
        <v>1</v>
      </c>
      <c r="K178" s="347"/>
    </row>
    <row r="179" s="1" customFormat="1" ht="15" customHeight="1">
      <c r="B179" s="324"/>
      <c r="C179" s="299" t="s">
        <v>57</v>
      </c>
      <c r="D179" s="299"/>
      <c r="E179" s="299"/>
      <c r="F179" s="322" t="s">
        <v>2424</v>
      </c>
      <c r="G179" s="299"/>
      <c r="H179" s="299" t="s">
        <v>2496</v>
      </c>
      <c r="I179" s="299" t="s">
        <v>2426</v>
      </c>
      <c r="J179" s="299">
        <v>20</v>
      </c>
      <c r="K179" s="347"/>
    </row>
    <row r="180" s="1" customFormat="1" ht="15" customHeight="1">
      <c r="B180" s="324"/>
      <c r="C180" s="299" t="s">
        <v>58</v>
      </c>
      <c r="D180" s="299"/>
      <c r="E180" s="299"/>
      <c r="F180" s="322" t="s">
        <v>2424</v>
      </c>
      <c r="G180" s="299"/>
      <c r="H180" s="299" t="s">
        <v>2497</v>
      </c>
      <c r="I180" s="299" t="s">
        <v>2426</v>
      </c>
      <c r="J180" s="299">
        <v>255</v>
      </c>
      <c r="K180" s="347"/>
    </row>
    <row r="181" s="1" customFormat="1" ht="15" customHeight="1">
      <c r="B181" s="324"/>
      <c r="C181" s="299" t="s">
        <v>141</v>
      </c>
      <c r="D181" s="299"/>
      <c r="E181" s="299"/>
      <c r="F181" s="322" t="s">
        <v>2424</v>
      </c>
      <c r="G181" s="299"/>
      <c r="H181" s="299" t="s">
        <v>2388</v>
      </c>
      <c r="I181" s="299" t="s">
        <v>2426</v>
      </c>
      <c r="J181" s="299">
        <v>10</v>
      </c>
      <c r="K181" s="347"/>
    </row>
    <row r="182" s="1" customFormat="1" ht="15" customHeight="1">
      <c r="B182" s="324"/>
      <c r="C182" s="299" t="s">
        <v>142</v>
      </c>
      <c r="D182" s="299"/>
      <c r="E182" s="299"/>
      <c r="F182" s="322" t="s">
        <v>2424</v>
      </c>
      <c r="G182" s="299"/>
      <c r="H182" s="299" t="s">
        <v>2498</v>
      </c>
      <c r="I182" s="299" t="s">
        <v>2459</v>
      </c>
      <c r="J182" s="299"/>
      <c r="K182" s="347"/>
    </row>
    <row r="183" s="1" customFormat="1" ht="15" customHeight="1">
      <c r="B183" s="324"/>
      <c r="C183" s="299" t="s">
        <v>2499</v>
      </c>
      <c r="D183" s="299"/>
      <c r="E183" s="299"/>
      <c r="F183" s="322" t="s">
        <v>2424</v>
      </c>
      <c r="G183" s="299"/>
      <c r="H183" s="299" t="s">
        <v>2500</v>
      </c>
      <c r="I183" s="299" t="s">
        <v>2459</v>
      </c>
      <c r="J183" s="299"/>
      <c r="K183" s="347"/>
    </row>
    <row r="184" s="1" customFormat="1" ht="15" customHeight="1">
      <c r="B184" s="324"/>
      <c r="C184" s="299" t="s">
        <v>2488</v>
      </c>
      <c r="D184" s="299"/>
      <c r="E184" s="299"/>
      <c r="F184" s="322" t="s">
        <v>2424</v>
      </c>
      <c r="G184" s="299"/>
      <c r="H184" s="299" t="s">
        <v>2501</v>
      </c>
      <c r="I184" s="299" t="s">
        <v>2459</v>
      </c>
      <c r="J184" s="299"/>
      <c r="K184" s="347"/>
    </row>
    <row r="185" s="1" customFormat="1" ht="15" customHeight="1">
      <c r="B185" s="324"/>
      <c r="C185" s="299" t="s">
        <v>144</v>
      </c>
      <c r="D185" s="299"/>
      <c r="E185" s="299"/>
      <c r="F185" s="322" t="s">
        <v>2430</v>
      </c>
      <c r="G185" s="299"/>
      <c r="H185" s="299" t="s">
        <v>2502</v>
      </c>
      <c r="I185" s="299" t="s">
        <v>2426</v>
      </c>
      <c r="J185" s="299">
        <v>50</v>
      </c>
      <c r="K185" s="347"/>
    </row>
    <row r="186" s="1" customFormat="1" ht="15" customHeight="1">
      <c r="B186" s="324"/>
      <c r="C186" s="299" t="s">
        <v>2503</v>
      </c>
      <c r="D186" s="299"/>
      <c r="E186" s="299"/>
      <c r="F186" s="322" t="s">
        <v>2430</v>
      </c>
      <c r="G186" s="299"/>
      <c r="H186" s="299" t="s">
        <v>2504</v>
      </c>
      <c r="I186" s="299" t="s">
        <v>2505</v>
      </c>
      <c r="J186" s="299"/>
      <c r="K186" s="347"/>
    </row>
    <row r="187" s="1" customFormat="1" ht="15" customHeight="1">
      <c r="B187" s="324"/>
      <c r="C187" s="299" t="s">
        <v>2506</v>
      </c>
      <c r="D187" s="299"/>
      <c r="E187" s="299"/>
      <c r="F187" s="322" t="s">
        <v>2430</v>
      </c>
      <c r="G187" s="299"/>
      <c r="H187" s="299" t="s">
        <v>2507</v>
      </c>
      <c r="I187" s="299" t="s">
        <v>2505</v>
      </c>
      <c r="J187" s="299"/>
      <c r="K187" s="347"/>
    </row>
    <row r="188" s="1" customFormat="1" ht="15" customHeight="1">
      <c r="B188" s="324"/>
      <c r="C188" s="299" t="s">
        <v>2508</v>
      </c>
      <c r="D188" s="299"/>
      <c r="E188" s="299"/>
      <c r="F188" s="322" t="s">
        <v>2430</v>
      </c>
      <c r="G188" s="299"/>
      <c r="H188" s="299" t="s">
        <v>2509</v>
      </c>
      <c r="I188" s="299" t="s">
        <v>2505</v>
      </c>
      <c r="J188" s="299"/>
      <c r="K188" s="347"/>
    </row>
    <row r="189" s="1" customFormat="1" ht="15" customHeight="1">
      <c r="B189" s="324"/>
      <c r="C189" s="360" t="s">
        <v>2510</v>
      </c>
      <c r="D189" s="299"/>
      <c r="E189" s="299"/>
      <c r="F189" s="322" t="s">
        <v>2430</v>
      </c>
      <c r="G189" s="299"/>
      <c r="H189" s="299" t="s">
        <v>2511</v>
      </c>
      <c r="I189" s="299" t="s">
        <v>2512</v>
      </c>
      <c r="J189" s="361" t="s">
        <v>2513</v>
      </c>
      <c r="K189" s="347"/>
    </row>
    <row r="190" s="1" customFormat="1" ht="15" customHeight="1">
      <c r="B190" s="324"/>
      <c r="C190" s="360" t="s">
        <v>46</v>
      </c>
      <c r="D190" s="299"/>
      <c r="E190" s="299"/>
      <c r="F190" s="322" t="s">
        <v>2424</v>
      </c>
      <c r="G190" s="299"/>
      <c r="H190" s="296" t="s">
        <v>2514</v>
      </c>
      <c r="I190" s="299" t="s">
        <v>2515</v>
      </c>
      <c r="J190" s="299"/>
      <c r="K190" s="347"/>
    </row>
    <row r="191" s="1" customFormat="1" ht="15" customHeight="1">
      <c r="B191" s="324"/>
      <c r="C191" s="360" t="s">
        <v>2516</v>
      </c>
      <c r="D191" s="299"/>
      <c r="E191" s="299"/>
      <c r="F191" s="322" t="s">
        <v>2424</v>
      </c>
      <c r="G191" s="299"/>
      <c r="H191" s="299" t="s">
        <v>2517</v>
      </c>
      <c r="I191" s="299" t="s">
        <v>2459</v>
      </c>
      <c r="J191" s="299"/>
      <c r="K191" s="347"/>
    </row>
    <row r="192" s="1" customFormat="1" ht="15" customHeight="1">
      <c r="B192" s="324"/>
      <c r="C192" s="360" t="s">
        <v>2518</v>
      </c>
      <c r="D192" s="299"/>
      <c r="E192" s="299"/>
      <c r="F192" s="322" t="s">
        <v>2424</v>
      </c>
      <c r="G192" s="299"/>
      <c r="H192" s="299" t="s">
        <v>2519</v>
      </c>
      <c r="I192" s="299" t="s">
        <v>2459</v>
      </c>
      <c r="J192" s="299"/>
      <c r="K192" s="347"/>
    </row>
    <row r="193" s="1" customFormat="1" ht="15" customHeight="1">
      <c r="B193" s="324"/>
      <c r="C193" s="360" t="s">
        <v>2520</v>
      </c>
      <c r="D193" s="299"/>
      <c r="E193" s="299"/>
      <c r="F193" s="322" t="s">
        <v>2430</v>
      </c>
      <c r="G193" s="299"/>
      <c r="H193" s="299" t="s">
        <v>2521</v>
      </c>
      <c r="I193" s="299" t="s">
        <v>2459</v>
      </c>
      <c r="J193" s="299"/>
      <c r="K193" s="347"/>
    </row>
    <row r="194" s="1" customFormat="1" ht="15" customHeight="1">
      <c r="B194" s="353"/>
      <c r="C194" s="362"/>
      <c r="D194" s="333"/>
      <c r="E194" s="333"/>
      <c r="F194" s="333"/>
      <c r="G194" s="333"/>
      <c r="H194" s="333"/>
      <c r="I194" s="333"/>
      <c r="J194" s="333"/>
      <c r="K194" s="354"/>
    </row>
    <row r="195" s="1" customFormat="1" ht="18.75" customHeight="1">
      <c r="B195" s="335"/>
      <c r="C195" s="345"/>
      <c r="D195" s="345"/>
      <c r="E195" s="345"/>
      <c r="F195" s="355"/>
      <c r="G195" s="345"/>
      <c r="H195" s="345"/>
      <c r="I195" s="345"/>
      <c r="J195" s="345"/>
      <c r="K195" s="335"/>
    </row>
    <row r="196" s="1" customFormat="1" ht="18.75" customHeight="1">
      <c r="B196" s="335"/>
      <c r="C196" s="345"/>
      <c r="D196" s="345"/>
      <c r="E196" s="345"/>
      <c r="F196" s="355"/>
      <c r="G196" s="345"/>
      <c r="H196" s="345"/>
      <c r="I196" s="345"/>
      <c r="J196" s="345"/>
      <c r="K196" s="335"/>
    </row>
    <row r="197" s="1" customFormat="1" ht="18.75" customHeight="1">
      <c r="B197" s="307"/>
      <c r="C197" s="307"/>
      <c r="D197" s="307"/>
      <c r="E197" s="307"/>
      <c r="F197" s="307"/>
      <c r="G197" s="307"/>
      <c r="H197" s="307"/>
      <c r="I197" s="307"/>
      <c r="J197" s="307"/>
      <c r="K197" s="307"/>
    </row>
    <row r="198" s="1" customFormat="1">
      <c r="B198" s="286"/>
      <c r="C198" s="287"/>
      <c r="D198" s="287"/>
      <c r="E198" s="287"/>
      <c r="F198" s="287"/>
      <c r="G198" s="287"/>
      <c r="H198" s="287"/>
      <c r="I198" s="287"/>
      <c r="J198" s="287"/>
      <c r="K198" s="288"/>
    </row>
    <row r="199" s="1" customFormat="1" ht="21">
      <c r="B199" s="289"/>
      <c r="C199" s="290" t="s">
        <v>2522</v>
      </c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5.5" customHeight="1">
      <c r="B200" s="289"/>
      <c r="C200" s="363" t="s">
        <v>2523</v>
      </c>
      <c r="D200" s="363"/>
      <c r="E200" s="363"/>
      <c r="F200" s="363" t="s">
        <v>2524</v>
      </c>
      <c r="G200" s="364"/>
      <c r="H200" s="363" t="s">
        <v>2525</v>
      </c>
      <c r="I200" s="363"/>
      <c r="J200" s="363"/>
      <c r="K200" s="291"/>
    </row>
    <row r="201" s="1" customFormat="1" ht="5.25" customHeight="1">
      <c r="B201" s="324"/>
      <c r="C201" s="319"/>
      <c r="D201" s="319"/>
      <c r="E201" s="319"/>
      <c r="F201" s="319"/>
      <c r="G201" s="345"/>
      <c r="H201" s="319"/>
      <c r="I201" s="319"/>
      <c r="J201" s="319"/>
      <c r="K201" s="347"/>
    </row>
    <row r="202" s="1" customFormat="1" ht="15" customHeight="1">
      <c r="B202" s="324"/>
      <c r="C202" s="299" t="s">
        <v>2515</v>
      </c>
      <c r="D202" s="299"/>
      <c r="E202" s="299"/>
      <c r="F202" s="322" t="s">
        <v>47</v>
      </c>
      <c r="G202" s="299"/>
      <c r="H202" s="299" t="s">
        <v>2526</v>
      </c>
      <c r="I202" s="299"/>
      <c r="J202" s="299"/>
      <c r="K202" s="347"/>
    </row>
    <row r="203" s="1" customFormat="1" ht="15" customHeight="1">
      <c r="B203" s="324"/>
      <c r="C203" s="299"/>
      <c r="D203" s="299"/>
      <c r="E203" s="299"/>
      <c r="F203" s="322" t="s">
        <v>48</v>
      </c>
      <c r="G203" s="299"/>
      <c r="H203" s="299" t="s">
        <v>2527</v>
      </c>
      <c r="I203" s="299"/>
      <c r="J203" s="299"/>
      <c r="K203" s="347"/>
    </row>
    <row r="204" s="1" customFormat="1" ht="15" customHeight="1">
      <c r="B204" s="324"/>
      <c r="C204" s="299"/>
      <c r="D204" s="299"/>
      <c r="E204" s="299"/>
      <c r="F204" s="322" t="s">
        <v>51</v>
      </c>
      <c r="G204" s="299"/>
      <c r="H204" s="299" t="s">
        <v>2528</v>
      </c>
      <c r="I204" s="299"/>
      <c r="J204" s="299"/>
      <c r="K204" s="347"/>
    </row>
    <row r="205" s="1" customFormat="1" ht="15" customHeight="1">
      <c r="B205" s="324"/>
      <c r="C205" s="299"/>
      <c r="D205" s="299"/>
      <c r="E205" s="299"/>
      <c r="F205" s="322" t="s">
        <v>49</v>
      </c>
      <c r="G205" s="299"/>
      <c r="H205" s="299" t="s">
        <v>2529</v>
      </c>
      <c r="I205" s="299"/>
      <c r="J205" s="299"/>
      <c r="K205" s="347"/>
    </row>
    <row r="206" s="1" customFormat="1" ht="15" customHeight="1">
      <c r="B206" s="324"/>
      <c r="C206" s="299"/>
      <c r="D206" s="299"/>
      <c r="E206" s="299"/>
      <c r="F206" s="322" t="s">
        <v>50</v>
      </c>
      <c r="G206" s="299"/>
      <c r="H206" s="299" t="s">
        <v>2530</v>
      </c>
      <c r="I206" s="299"/>
      <c r="J206" s="299"/>
      <c r="K206" s="347"/>
    </row>
    <row r="207" s="1" customFormat="1" ht="15" customHeight="1">
      <c r="B207" s="324"/>
      <c r="C207" s="299"/>
      <c r="D207" s="299"/>
      <c r="E207" s="299"/>
      <c r="F207" s="322"/>
      <c r="G207" s="299"/>
      <c r="H207" s="299"/>
      <c r="I207" s="299"/>
      <c r="J207" s="299"/>
      <c r="K207" s="347"/>
    </row>
    <row r="208" s="1" customFormat="1" ht="15" customHeight="1">
      <c r="B208" s="324"/>
      <c r="C208" s="299" t="s">
        <v>2471</v>
      </c>
      <c r="D208" s="299"/>
      <c r="E208" s="299"/>
      <c r="F208" s="322" t="s">
        <v>83</v>
      </c>
      <c r="G208" s="299"/>
      <c r="H208" s="299" t="s">
        <v>2531</v>
      </c>
      <c r="I208" s="299"/>
      <c r="J208" s="299"/>
      <c r="K208" s="347"/>
    </row>
    <row r="209" s="1" customFormat="1" ht="15" customHeight="1">
      <c r="B209" s="324"/>
      <c r="C209" s="299"/>
      <c r="D209" s="299"/>
      <c r="E209" s="299"/>
      <c r="F209" s="322" t="s">
        <v>2367</v>
      </c>
      <c r="G209" s="299"/>
      <c r="H209" s="299" t="s">
        <v>2368</v>
      </c>
      <c r="I209" s="299"/>
      <c r="J209" s="299"/>
      <c r="K209" s="347"/>
    </row>
    <row r="210" s="1" customFormat="1" ht="15" customHeight="1">
      <c r="B210" s="324"/>
      <c r="C210" s="299"/>
      <c r="D210" s="299"/>
      <c r="E210" s="299"/>
      <c r="F210" s="322" t="s">
        <v>2365</v>
      </c>
      <c r="G210" s="299"/>
      <c r="H210" s="299" t="s">
        <v>2532</v>
      </c>
      <c r="I210" s="299"/>
      <c r="J210" s="299"/>
      <c r="K210" s="347"/>
    </row>
    <row r="211" s="1" customFormat="1" ht="15" customHeight="1">
      <c r="B211" s="365"/>
      <c r="C211" s="299"/>
      <c r="D211" s="299"/>
      <c r="E211" s="299"/>
      <c r="F211" s="322" t="s">
        <v>101</v>
      </c>
      <c r="G211" s="360"/>
      <c r="H211" s="351" t="s">
        <v>2369</v>
      </c>
      <c r="I211" s="351"/>
      <c r="J211" s="351"/>
      <c r="K211" s="366"/>
    </row>
    <row r="212" s="1" customFormat="1" ht="15" customHeight="1">
      <c r="B212" s="365"/>
      <c r="C212" s="299"/>
      <c r="D212" s="299"/>
      <c r="E212" s="299"/>
      <c r="F212" s="322" t="s">
        <v>2370</v>
      </c>
      <c r="G212" s="360"/>
      <c r="H212" s="351" t="s">
        <v>2533</v>
      </c>
      <c r="I212" s="351"/>
      <c r="J212" s="351"/>
      <c r="K212" s="366"/>
    </row>
    <row r="213" s="1" customFormat="1" ht="15" customHeight="1">
      <c r="B213" s="365"/>
      <c r="C213" s="299"/>
      <c r="D213" s="299"/>
      <c r="E213" s="299"/>
      <c r="F213" s="322"/>
      <c r="G213" s="360"/>
      <c r="H213" s="351"/>
      <c r="I213" s="351"/>
      <c r="J213" s="351"/>
      <c r="K213" s="366"/>
    </row>
    <row r="214" s="1" customFormat="1" ht="15" customHeight="1">
      <c r="B214" s="365"/>
      <c r="C214" s="299" t="s">
        <v>2495</v>
      </c>
      <c r="D214" s="299"/>
      <c r="E214" s="299"/>
      <c r="F214" s="322">
        <v>1</v>
      </c>
      <c r="G214" s="360"/>
      <c r="H214" s="351" t="s">
        <v>2534</v>
      </c>
      <c r="I214" s="351"/>
      <c r="J214" s="351"/>
      <c r="K214" s="366"/>
    </row>
    <row r="215" s="1" customFormat="1" ht="15" customHeight="1">
      <c r="B215" s="365"/>
      <c r="C215" s="299"/>
      <c r="D215" s="299"/>
      <c r="E215" s="299"/>
      <c r="F215" s="322">
        <v>2</v>
      </c>
      <c r="G215" s="360"/>
      <c r="H215" s="351" t="s">
        <v>2535</v>
      </c>
      <c r="I215" s="351"/>
      <c r="J215" s="351"/>
      <c r="K215" s="366"/>
    </row>
    <row r="216" s="1" customFormat="1" ht="15" customHeight="1">
      <c r="B216" s="365"/>
      <c r="C216" s="299"/>
      <c r="D216" s="299"/>
      <c r="E216" s="299"/>
      <c r="F216" s="322">
        <v>3</v>
      </c>
      <c r="G216" s="360"/>
      <c r="H216" s="351" t="s">
        <v>2536</v>
      </c>
      <c r="I216" s="351"/>
      <c r="J216" s="351"/>
      <c r="K216" s="366"/>
    </row>
    <row r="217" s="1" customFormat="1" ht="15" customHeight="1">
      <c r="B217" s="365"/>
      <c r="C217" s="299"/>
      <c r="D217" s="299"/>
      <c r="E217" s="299"/>
      <c r="F217" s="322">
        <v>4</v>
      </c>
      <c r="G217" s="360"/>
      <c r="H217" s="351" t="s">
        <v>2537</v>
      </c>
      <c r="I217" s="351"/>
      <c r="J217" s="351"/>
      <c r="K217" s="366"/>
    </row>
    <row r="218" s="1" customFormat="1" ht="12.75" customHeight="1">
      <c r="B218" s="367"/>
      <c r="C218" s="368"/>
      <c r="D218" s="368"/>
      <c r="E218" s="368"/>
      <c r="F218" s="368"/>
      <c r="G218" s="368"/>
      <c r="H218" s="368"/>
      <c r="I218" s="368"/>
      <c r="J218" s="368"/>
      <c r="K218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Jana Smutná</dc:creator>
  <cp:lastModifiedBy>Jana Smutná</cp:lastModifiedBy>
  <dcterms:created xsi:type="dcterms:W3CDTF">2021-05-11T18:47:54Z</dcterms:created>
  <dcterms:modified xsi:type="dcterms:W3CDTF">2021-05-11T18:48:13Z</dcterms:modified>
</cp:coreProperties>
</file>