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7520" activeTab="1"/>
  </bookViews>
  <sheets>
    <sheet name="Identifikační údaje dodavatele" sheetId="2" r:id="rId1"/>
    <sheet name="Ceník" sheetId="1" r:id="rId2"/>
  </sheets>
  <definedNames>
    <definedName name="_xlnm.Print_Area" localSheetId="1">'Ceník'!$A$1:$AB$38</definedName>
    <definedName name="_xlnm.Print_Area" localSheetId="0">'Identifikační údaje dodavatele'!$A$1:$I$38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<sst xmlns="http://schemas.openxmlformats.org/spreadsheetml/2006/main" count="164" uniqueCount="103">
  <si>
    <t>Okruh č.1</t>
  </si>
  <si>
    <t>Okruh č.2 (údaje vložené zadavatelem)</t>
  </si>
  <si>
    <t>Příloha smlouvy</t>
  </si>
  <si>
    <t>Kč bez DPH</t>
  </si>
  <si>
    <t>Ceník:</t>
  </si>
  <si>
    <t>m3</t>
  </si>
  <si>
    <t>Všechny ceny jsou uvedeny v Kč bez DPH</t>
  </si>
  <si>
    <t>Pásmo</t>
  </si>
  <si>
    <t>Jehličnaté sortimenty</t>
  </si>
  <si>
    <t>Listnaté sortimenty</t>
  </si>
  <si>
    <t>doprava k odběrateli</t>
  </si>
  <si>
    <t>doprava s vagonováním</t>
  </si>
  <si>
    <t>doprava s vagónováním</t>
  </si>
  <si>
    <t>km</t>
  </si>
  <si>
    <t>max. hodnoty v Kč</t>
  </si>
  <si>
    <t>ceny v Kč</t>
  </si>
  <si>
    <t>Kč</t>
  </si>
  <si>
    <t>Kč/m3</t>
  </si>
  <si>
    <t>1-10</t>
  </si>
  <si>
    <t>11-20</t>
  </si>
  <si>
    <t>21-30</t>
  </si>
  <si>
    <t>31-40</t>
  </si>
  <si>
    <t>41-50</t>
  </si>
  <si>
    <t>51-60</t>
  </si>
  <si>
    <t>Celkem</t>
  </si>
  <si>
    <t>Ceny ostatních služeb (pro všechny sortimenty):</t>
  </si>
  <si>
    <t>Ceny ostatních služeb:</t>
  </si>
  <si>
    <t>Okruh č.4 účastník údaje nevkládá, přenášejí se z okruhu č. 1)</t>
  </si>
  <si>
    <t>E-mail na kontaktní osobu:</t>
  </si>
  <si>
    <t>Telefon na kontaktní osobu:</t>
  </si>
  <si>
    <t>Kontaktní osoba účastníka v zadávacím řízení:</t>
  </si>
  <si>
    <t>E-mailová adresa účastníka zadávacího řízení pro elektronickou komunikaci</t>
  </si>
  <si>
    <t>Telefon:</t>
  </si>
  <si>
    <t>Osoba oprávněná zastupovat účastníka zadávacího řízení:</t>
  </si>
  <si>
    <t>Bankovní spojení:</t>
  </si>
  <si>
    <t>Spisová značka ve veřejném rejstříku (je-li relevantní)</t>
  </si>
  <si>
    <t>DIČ:</t>
  </si>
  <si>
    <t>IČO:</t>
  </si>
  <si>
    <t>Právní forma:</t>
  </si>
  <si>
    <t>Sídlo/místo podnikání:</t>
  </si>
  <si>
    <t>Obchodní firma/název:</t>
  </si>
  <si>
    <t>Identifikační údaje dodavatele:</t>
  </si>
  <si>
    <t>Ing. Josef Vojáček, generální ředitel</t>
  </si>
  <si>
    <t>Statutární zástupce:</t>
  </si>
  <si>
    <t>CZ42196451</t>
  </si>
  <si>
    <t>Přemyslova 1106/19, Nový Hradec Králové, 500 08 Hradec Králové</t>
  </si>
  <si>
    <t>Sídlo:</t>
  </si>
  <si>
    <t>Lesy České republiky, s.p.</t>
  </si>
  <si>
    <t>Obchodní název:</t>
  </si>
  <si>
    <t>Identifíkační údaje zadavatele:</t>
  </si>
  <si>
    <t>5. Dodavatel vyplňuje ceny v Kč bez DPH.</t>
  </si>
  <si>
    <t>4. Dodavatel není oprávněn jakkoliv upravovat obsah Ceníku.</t>
  </si>
  <si>
    <t>3. Ceník obsahuje maximálně zadavatelem akceptovatelné jednotkové nabídkové ceny v Kč bez DPH/m3. V případě, že dodavatel nabídne vyšší jednotkovou nabídkové cenu, než je jednotková nabídková cena zadavatelem maximálně akceptovatelná, bude dodavatel z řízení vyloučen.</t>
  </si>
  <si>
    <t>2. Dodavatel je povinen vyplnit všechny položky Ceníku, jejichž vyplnění se předpokládá (žlutě podbarvené buňky).</t>
  </si>
  <si>
    <t>1. Dodavatel vyplnění své identifikační údaje níže v tomto listu Ceníku.</t>
  </si>
  <si>
    <t>Postup vyplnění</t>
  </si>
  <si>
    <t>Okruh č.3 (účastník údaje nevkládá, vypočteny vzorcem)</t>
  </si>
  <si>
    <t>Celková nabídková cena:</t>
  </si>
  <si>
    <t>Předpokládaný objem přepravovaného dříví:</t>
  </si>
  <si>
    <t>Vagonování ze země (Kč/m3)</t>
  </si>
  <si>
    <t>Ostatní práce s hydraulickým jeřábem mimo vagonování (Kč/hod)</t>
  </si>
  <si>
    <t>Nakládání kontejnerů ze země (Kč/m3)</t>
  </si>
  <si>
    <t>Vázání vagonů (Kč/m3)</t>
  </si>
  <si>
    <t>61-70</t>
  </si>
  <si>
    <t>71-80</t>
  </si>
  <si>
    <t>81-90</t>
  </si>
  <si>
    <t>91-100</t>
  </si>
  <si>
    <t>101-110</t>
  </si>
  <si>
    <t>111-120</t>
  </si>
  <si>
    <t>121-130</t>
  </si>
  <si>
    <t>131-140</t>
  </si>
  <si>
    <t>141-150</t>
  </si>
  <si>
    <t>151-170</t>
  </si>
  <si>
    <t>171-190</t>
  </si>
  <si>
    <t>191-210</t>
  </si>
  <si>
    <t>m3;hod</t>
  </si>
  <si>
    <t>211-230</t>
  </si>
  <si>
    <t>231-250</t>
  </si>
  <si>
    <t>251-270</t>
  </si>
  <si>
    <t>271-290</t>
  </si>
  <si>
    <t>291-310</t>
  </si>
  <si>
    <t>311-330</t>
  </si>
  <si>
    <t>331-350</t>
  </si>
  <si>
    <t>351-370</t>
  </si>
  <si>
    <t>371-410</t>
  </si>
  <si>
    <t>410+</t>
  </si>
  <si>
    <r>
      <t xml:space="preserve">Nakládání dříví s více než tří skládek - za každých započatných 15 min (Kč/m3) </t>
    </r>
    <r>
      <rPr>
        <sz val="9"/>
        <color rgb="FFFF0000"/>
        <rFont val="Calibri"/>
        <family val="2"/>
        <scheme val="minor"/>
      </rPr>
      <t>nad 90 min. od zahájení nakládky</t>
    </r>
  </si>
  <si>
    <t xml:space="preserve"> = předpokládaný objem nakládky v čase nad 90 min.</t>
  </si>
  <si>
    <t>Předpokládané objemy</t>
  </si>
  <si>
    <r>
      <t xml:space="preserve">Informace:
</t>
    </r>
    <r>
      <rPr>
        <b/>
        <sz val="8"/>
        <color rgb="FFFF0000"/>
        <rFont val="Calibri"/>
        <family val="2"/>
        <scheme val="minor"/>
      </rPr>
      <t>Příklady výpočtu výše příplatku za nakládání dříví z více než 3 skládek</t>
    </r>
    <r>
      <rPr>
        <sz val="8"/>
        <color rgb="FFFF0000"/>
        <rFont val="Calibri"/>
        <family val="2"/>
        <scheme val="minor"/>
      </rPr>
      <t xml:space="preserve">
</t>
    </r>
    <r>
      <rPr>
        <u val="single"/>
        <sz val="8"/>
        <color rgb="FFFF0000"/>
        <rFont val="Calibri"/>
        <family val="2"/>
        <scheme val="minor"/>
      </rPr>
      <t>Legenda:</t>
    </r>
    <r>
      <rPr>
        <sz val="8"/>
        <color rgb="FFFF0000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A</t>
    </r>
    <r>
      <rPr>
        <sz val="8"/>
        <color rgb="FFFF0000"/>
        <rFont val="Calibri"/>
        <family val="2"/>
        <scheme val="minor"/>
      </rPr>
      <t xml:space="preserve"> = Celkový objem dříví na vozidle (tj. v okamžiku podpisu dodacího listu) (m3); </t>
    </r>
    <r>
      <rPr>
        <b/>
        <sz val="8"/>
        <color rgb="FFFF0000"/>
        <rFont val="Calibri"/>
        <family val="2"/>
        <scheme val="minor"/>
      </rPr>
      <t>B</t>
    </r>
    <r>
      <rPr>
        <sz val="8"/>
        <color rgb="FFFF0000"/>
        <rFont val="Calibri"/>
        <family val="2"/>
        <scheme val="minor"/>
      </rPr>
      <t xml:space="preserve"> = Celková doba nakládky (min); C = Počet čtvrthodin (i započatých), o které doba nakládky přesáhne 90 min C = (B - 90) / 15, výsledek zaokrouhlit na celé číslo nahoru); </t>
    </r>
    <r>
      <rPr>
        <b/>
        <sz val="8"/>
        <color rgb="FFFF0000"/>
        <rFont val="Calibri"/>
        <family val="2"/>
        <scheme val="minor"/>
      </rPr>
      <t>J</t>
    </r>
    <r>
      <rPr>
        <sz val="8"/>
        <color rgb="FFFF0000"/>
        <rFont val="Calibri"/>
        <family val="2"/>
        <scheme val="minor"/>
      </rPr>
      <t xml:space="preserve"> = Jednotková cena služby nakládání dříví z více než tří skládek (dle ceníku) (Kč/m3 za každou i započatou čtvrthodinu, o kterou doba nakládky přesáhne 90 min); </t>
    </r>
    <r>
      <rPr>
        <b/>
        <sz val="8"/>
        <color rgb="FFFF0000"/>
        <rFont val="Calibri"/>
        <family val="2"/>
        <scheme val="minor"/>
      </rPr>
      <t>P</t>
    </r>
    <r>
      <rPr>
        <sz val="8"/>
        <color rgb="FFFF0000"/>
        <rFont val="Calibri"/>
        <family val="2"/>
        <scheme val="minor"/>
      </rPr>
      <t xml:space="preserve"> = celková výše příplatku za nakládání dříví z více než 3 skládek (Kč)
</t>
    </r>
    <r>
      <rPr>
        <u val="single"/>
        <sz val="8"/>
        <color rgb="FFFF0000"/>
        <rFont val="Calibri"/>
        <family val="2"/>
        <scheme val="minor"/>
      </rPr>
      <t>Příklad č. 1:</t>
    </r>
    <r>
      <rPr>
        <sz val="8"/>
        <color rgb="FFFF0000"/>
        <rFont val="Calibri"/>
        <family val="2"/>
        <scheme val="minor"/>
      </rPr>
      <t xml:space="preserve">
vstupy:   A = 25 m3; B = 95 min; J = 35 Kč/m3 
test: Je celková doba nakládky delší než 90 min? Ano (95 min), na příplatek je nárok.  
výpočet:  C = (B - 90) / 15 = (95 – 90) / 15 = 0,33;   0,33 zaokrouhlit na celé číslo nahoru = 1
  P = A * C * J = 25 * 1 * 35 = 875 Kč  
</t>
    </r>
    <r>
      <rPr>
        <u val="single"/>
        <sz val="8"/>
        <color rgb="FFFF0000"/>
        <rFont val="Calibri"/>
        <family val="2"/>
        <scheme val="minor"/>
      </rPr>
      <t>Příklad č. 2:</t>
    </r>
    <r>
      <rPr>
        <sz val="8"/>
        <color rgb="FFFF0000"/>
        <rFont val="Calibri"/>
        <family val="2"/>
        <scheme val="minor"/>
      </rPr>
      <t xml:space="preserve">
vstupy:   A = 25 m3; B = 107 min; J = 35 Kč/m3 
test: Je celková doba nakládky delší než 90 min? Ano (107 min), na příplatek je nárok.  
výpočet:  C = (B - 90) / 15 = (107 – 90) / 15 = 1,13;   1,13 zaokrouhlit na celé číslo nahoru = 2
  P = A * C * J = 25 * 2 * 35 = 1750 Kč
</t>
    </r>
    <r>
      <rPr>
        <u val="single"/>
        <sz val="8"/>
        <color rgb="FFFF0000"/>
        <rFont val="Calibri"/>
        <family val="2"/>
        <scheme val="minor"/>
      </rPr>
      <t>Příklad č. 3:</t>
    </r>
    <r>
      <rPr>
        <sz val="8"/>
        <color rgb="FFFF0000"/>
        <rFont val="Calibri"/>
        <family val="2"/>
        <scheme val="minor"/>
      </rPr>
      <t xml:space="preserve">
vstupy:   A = 25 m3; B = 80 min; J = 35 Kč/m3 
test: Je celková doba nakládky delší než 90 min? NE (80 min), na příplatek NENÍ nárok.</t>
    </r>
  </si>
  <si>
    <t>Dodavatel čestně prohlašuje, že: 
a)         není obchodní společností, ve které veřejný funkcionář uvedený v § 2 odst. 1 písm. c) zákona č. 156/2006 Sb., o střetu zájmů (tj. člen vlády nebo vedoucí jiného ústředního správního úřadu, v jehož čele není člen vlády), nebo jím ovládaná osoba, vlastní podíl představující alespoň 25 % účasti společníka v obchodní společnosti a
b)        poddodavatel, prostřednictvím kterého prokazuji kvalifikaci (existuje-li takový), není obchodní společností, ve které veřejný funkcionář uvedený v § 2 odst. 1 písm. c) zákona o střetu zájmů (tj. člen vlády nebo vedoucí jiného ústředního správního úřadu, v jehož čele není člen vlády), nebo jím ovládaná osoba, vlastní podíl představující alespoň 25 % účasti společníka v obchodní společnosti.</t>
  </si>
  <si>
    <t>Zadavatel</t>
  </si>
  <si>
    <t>LLPKV</t>
  </si>
  <si>
    <t>LÚ</t>
  </si>
  <si>
    <t>101; 102</t>
  </si>
  <si>
    <t>VÝPOČET NABÍDKOVÉ CENY (Kč/m3)</t>
  </si>
  <si>
    <r>
      <t>ceny v Kč/m</t>
    </r>
    <r>
      <rPr>
        <b/>
        <vertAlign val="superscript"/>
        <sz val="9"/>
        <rFont val="Arial CE"/>
        <family val="2"/>
      </rPr>
      <t>3</t>
    </r>
  </si>
  <si>
    <t>Tarifní pásmo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</si>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</sst>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CE"/>
      <family val="2"/>
    </font>
    <font>
      <sz val="9"/>
      <color theme="1"/>
      <name val="Calibri"/>
      <family val="2"/>
      <scheme val="minor"/>
    </font>
    <font>
      <sz val="9"/>
      <name val="Arial CE"/>
      <family val="2"/>
    </font>
    <font>
      <sz val="9"/>
      <color indexed="10"/>
      <name val="Arial CE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 CE"/>
      <family val="2"/>
    </font>
    <font>
      <b/>
      <sz val="9"/>
      <color rgb="FFFF0000"/>
      <name val="Arial CE"/>
      <family val="2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u val="single"/>
      <sz val="8"/>
      <color rgb="FFFF0000"/>
      <name val="Calibri"/>
      <family val="2"/>
      <scheme val="minor"/>
    </font>
    <font>
      <b/>
      <vertAlign val="superscript"/>
      <sz val="9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4" fontId="8" fillId="0" borderId="1" xfId="0" applyNumberFormat="1" applyFont="1" applyBorder="1" applyAlignment="1" applyProtection="1">
      <alignment horizontal="center"/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/>
    <xf numFmtId="0" fontId="2" fillId="0" borderId="3" xfId="0" applyFont="1" applyBorder="1"/>
    <xf numFmtId="0" fontId="4" fillId="0" borderId="0" xfId="0" applyFont="1"/>
    <xf numFmtId="0" fontId="5" fillId="0" borderId="0" xfId="0" applyFont="1"/>
    <xf numFmtId="0" fontId="3" fillId="0" borderId="3" xfId="0" applyFont="1" applyBorder="1"/>
    <xf numFmtId="0" fontId="2" fillId="0" borderId="4" xfId="0" applyFont="1" applyBorder="1"/>
    <xf numFmtId="0" fontId="3" fillId="0" borderId="4" xfId="0" applyFont="1" applyBorder="1"/>
    <xf numFmtId="3" fontId="4" fillId="0" borderId="0" xfId="0" applyNumberFormat="1" applyFont="1"/>
    <xf numFmtId="0" fontId="2" fillId="0" borderId="0" xfId="0" applyFont="1"/>
    <xf numFmtId="0" fontId="2" fillId="2" borderId="5" xfId="0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" fontId="3" fillId="0" borderId="23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 applyProtection="1">
      <alignment horizontal="center"/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28" xfId="0" applyFont="1" applyBorder="1"/>
    <xf numFmtId="0" fontId="3" fillId="0" borderId="29" xfId="0" applyFont="1" applyBorder="1"/>
    <xf numFmtId="0" fontId="2" fillId="0" borderId="30" xfId="0" applyFont="1" applyBorder="1"/>
    <xf numFmtId="0" fontId="3" fillId="0" borderId="31" xfId="0" applyFont="1" applyBorder="1"/>
    <xf numFmtId="0" fontId="2" fillId="0" borderId="32" xfId="0" applyFont="1" applyBorder="1"/>
    <xf numFmtId="0" fontId="3" fillId="0" borderId="33" xfId="0" applyFont="1" applyBorder="1"/>
    <xf numFmtId="0" fontId="2" fillId="0" borderId="0" xfId="0" applyFont="1" applyAlignment="1">
      <alignment horizontal="left" wrapText="1"/>
    </xf>
    <xf numFmtId="0" fontId="9" fillId="0" borderId="0" xfId="0" applyFont="1"/>
    <xf numFmtId="0" fontId="11" fillId="0" borderId="0" xfId="0" applyFont="1"/>
    <xf numFmtId="0" fontId="10" fillId="0" borderId="0" xfId="0" applyFont="1"/>
    <xf numFmtId="0" fontId="12" fillId="0" borderId="0" xfId="0" applyFont="1"/>
    <xf numFmtId="0" fontId="12" fillId="0" borderId="0" xfId="0" applyFont="1" applyAlignment="1">
      <alignment horizontal="left" wrapText="1"/>
    </xf>
    <xf numFmtId="0" fontId="12" fillId="2" borderId="5" xfId="0" applyFont="1" applyFill="1" applyBorder="1"/>
    <xf numFmtId="4" fontId="8" fillId="4" borderId="1" xfId="0" applyNumberFormat="1" applyFont="1" applyFill="1" applyBorder="1" applyAlignment="1" applyProtection="1">
      <alignment horizontal="center"/>
      <protection locked="0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0" borderId="0" xfId="0"/>
    <xf numFmtId="49" fontId="2" fillId="0" borderId="3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wrapText="1"/>
    </xf>
    <xf numFmtId="49" fontId="3" fillId="0" borderId="7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vertical="center" wrapText="1"/>
    </xf>
    <xf numFmtId="49" fontId="3" fillId="0" borderId="7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/>
    <xf numFmtId="49" fontId="3" fillId="0" borderId="7" xfId="0" applyNumberFormat="1" applyFont="1" applyBorder="1"/>
    <xf numFmtId="0" fontId="2" fillId="0" borderId="3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center" vertical="center" wrapText="1"/>
    </xf>
    <xf numFmtId="4" fontId="2" fillId="2" borderId="38" xfId="0" applyNumberFormat="1" applyFont="1" applyFill="1" applyBorder="1" applyAlignment="1">
      <alignment horizontal="center"/>
    </xf>
    <xf numFmtId="4" fontId="2" fillId="2" borderId="39" xfId="0" applyNumberFormat="1" applyFont="1" applyFill="1" applyBorder="1" applyAlignment="1">
      <alignment horizontal="center"/>
    </xf>
    <xf numFmtId="4" fontId="12" fillId="2" borderId="38" xfId="0" applyNumberFormat="1" applyFont="1" applyFill="1" applyBorder="1" applyAlignment="1">
      <alignment horizontal="center"/>
    </xf>
    <xf numFmtId="4" fontId="12" fillId="2" borderId="39" xfId="0" applyNumberFormat="1" applyFont="1" applyFill="1" applyBorder="1" applyAlignment="1">
      <alignment horizontal="center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49" fontId="3" fillId="0" borderId="3" xfId="0" applyNumberFormat="1" applyFont="1" applyBorder="1"/>
    <xf numFmtId="49" fontId="3" fillId="0" borderId="20" xfId="0" applyNumberFormat="1" applyFont="1" applyBorder="1"/>
    <xf numFmtId="0" fontId="2" fillId="0" borderId="41" xfId="0" applyFont="1" applyBorder="1"/>
    <xf numFmtId="0" fontId="2" fillId="0" borderId="25" xfId="0" applyFont="1" applyBorder="1"/>
    <xf numFmtId="49" fontId="3" fillId="3" borderId="44" xfId="0" applyNumberFormat="1" applyFont="1" applyFill="1" applyBorder="1" applyAlignment="1" applyProtection="1">
      <alignment horizontal="center"/>
      <protection locked="0"/>
    </xf>
    <xf numFmtId="49" fontId="2" fillId="0" borderId="41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/>
    <xf numFmtId="49" fontId="3" fillId="0" borderId="9" xfId="0" applyNumberFormat="1" applyFont="1" applyBorder="1" applyAlignment="1">
      <alignment wrapText="1"/>
    </xf>
    <xf numFmtId="49" fontId="3" fillId="0" borderId="9" xfId="0" applyNumberFormat="1" applyFont="1" applyBorder="1" applyAlignment="1">
      <alignment vertical="center" wrapText="1"/>
    </xf>
    <xf numFmtId="49" fontId="3" fillId="0" borderId="25" xfId="0" applyNumberFormat="1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9"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ill>
        <patternFill>
          <bgColor theme="0" tint="-0.149959996342659"/>
        </patternFill>
      </fill>
      <border/>
    </dxf>
    <dxf>
      <fill>
        <patternFill>
          <bgColor rgb="FFFF0000"/>
        </patternFill>
      </fill>
      <border/>
    </dxf>
    <dxf>
      <fill>
        <patternFill>
          <bgColor theme="0" tint="-0.04997999966144562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workbookViewId="0" topLeftCell="A1">
      <selection activeCell="K30" sqref="K30"/>
    </sheetView>
  </sheetViews>
  <sheetFormatPr defaultColWidth="9.140625" defaultRowHeight="15"/>
  <cols>
    <col min="1" max="16384" width="9.140625" style="1" customWidth="1"/>
  </cols>
  <sheetData>
    <row r="1" ht="15">
      <c r="A1" s="4" t="s">
        <v>55</v>
      </c>
    </row>
    <row r="2" spans="1:9" ht="15">
      <c r="A2" s="87" t="s">
        <v>54</v>
      </c>
      <c r="B2" s="87"/>
      <c r="C2" s="87"/>
      <c r="D2" s="87"/>
      <c r="E2" s="87"/>
      <c r="F2" s="87"/>
      <c r="G2" s="87"/>
      <c r="H2" s="87"/>
      <c r="I2" s="87"/>
    </row>
    <row r="3" spans="1:9" ht="27.75" customHeight="1">
      <c r="A3" s="88" t="s">
        <v>53</v>
      </c>
      <c r="B3" s="88"/>
      <c r="C3" s="88"/>
      <c r="D3" s="88"/>
      <c r="E3" s="88"/>
      <c r="F3" s="88"/>
      <c r="G3" s="88"/>
      <c r="H3" s="88"/>
      <c r="I3" s="88"/>
    </row>
    <row r="4" spans="1:9" ht="42.75" customHeight="1">
      <c r="A4" s="88" t="s">
        <v>52</v>
      </c>
      <c r="B4" s="88"/>
      <c r="C4" s="88"/>
      <c r="D4" s="88"/>
      <c r="E4" s="88"/>
      <c r="F4" s="88"/>
      <c r="G4" s="88"/>
      <c r="H4" s="88"/>
      <c r="I4" s="88"/>
    </row>
    <row r="5" spans="1:9" ht="15">
      <c r="A5" s="87" t="s">
        <v>51</v>
      </c>
      <c r="B5" s="87"/>
      <c r="C5" s="87"/>
      <c r="D5" s="87"/>
      <c r="E5" s="87"/>
      <c r="F5" s="87"/>
      <c r="G5" s="87"/>
      <c r="H5" s="87"/>
      <c r="I5" s="87"/>
    </row>
    <row r="6" spans="1:9" ht="15">
      <c r="A6" s="3" t="s">
        <v>50</v>
      </c>
      <c r="B6" s="3"/>
      <c r="C6" s="3"/>
      <c r="D6" s="3"/>
      <c r="E6" s="3"/>
      <c r="F6" s="3"/>
      <c r="G6" s="3"/>
      <c r="H6" s="3"/>
      <c r="I6" s="3"/>
    </row>
    <row r="8" ht="15">
      <c r="A8" s="1" t="s">
        <v>49</v>
      </c>
    </row>
    <row r="9" spans="1:8" ht="15">
      <c r="A9" s="86" t="s">
        <v>48</v>
      </c>
      <c r="B9" s="86"/>
      <c r="C9" s="86"/>
      <c r="D9" s="89" t="s">
        <v>47</v>
      </c>
      <c r="E9" s="89"/>
      <c r="F9" s="89"/>
      <c r="G9" s="89"/>
      <c r="H9" s="89"/>
    </row>
    <row r="10" spans="1:8" ht="26.25" customHeight="1">
      <c r="A10" s="86" t="s">
        <v>46</v>
      </c>
      <c r="B10" s="86"/>
      <c r="C10" s="86"/>
      <c r="D10" s="90" t="s">
        <v>45</v>
      </c>
      <c r="E10" s="90"/>
      <c r="F10" s="90"/>
      <c r="G10" s="90"/>
      <c r="H10" s="90"/>
    </row>
    <row r="11" spans="1:8" ht="15">
      <c r="A11" s="86" t="s">
        <v>37</v>
      </c>
      <c r="B11" s="86"/>
      <c r="C11" s="86"/>
      <c r="D11" s="89">
        <v>42196451</v>
      </c>
      <c r="E11" s="89"/>
      <c r="F11" s="89"/>
      <c r="G11" s="89"/>
      <c r="H11" s="89"/>
    </row>
    <row r="12" spans="1:8" ht="15">
      <c r="A12" s="86" t="s">
        <v>36</v>
      </c>
      <c r="B12" s="86"/>
      <c r="C12" s="86"/>
      <c r="D12" s="86" t="s">
        <v>44</v>
      </c>
      <c r="E12" s="86"/>
      <c r="F12" s="86"/>
      <c r="G12" s="86"/>
      <c r="H12" s="86"/>
    </row>
    <row r="13" spans="1:8" ht="15">
      <c r="A13" s="86" t="s">
        <v>43</v>
      </c>
      <c r="B13" s="86"/>
      <c r="C13" s="86"/>
      <c r="D13" s="86" t="s">
        <v>42</v>
      </c>
      <c r="E13" s="86"/>
      <c r="F13" s="86"/>
      <c r="G13" s="86"/>
      <c r="H13" s="86"/>
    </row>
    <row r="16" spans="1:8" ht="15">
      <c r="A16" s="87" t="s">
        <v>41</v>
      </c>
      <c r="B16" s="87"/>
      <c r="C16" s="87"/>
      <c r="D16" s="2"/>
      <c r="E16" s="2"/>
      <c r="F16" s="2"/>
      <c r="G16" s="2"/>
      <c r="H16" s="2"/>
    </row>
    <row r="17" spans="1:8" ht="15">
      <c r="A17" s="86" t="s">
        <v>40</v>
      </c>
      <c r="B17" s="86"/>
      <c r="C17" s="86"/>
      <c r="D17" s="92"/>
      <c r="E17" s="92"/>
      <c r="F17" s="92"/>
      <c r="G17" s="92"/>
      <c r="H17" s="92"/>
    </row>
    <row r="18" spans="1:8" ht="27.75" customHeight="1">
      <c r="A18" s="86" t="s">
        <v>39</v>
      </c>
      <c r="B18" s="86"/>
      <c r="C18" s="86"/>
      <c r="D18" s="92"/>
      <c r="E18" s="92"/>
      <c r="F18" s="92"/>
      <c r="G18" s="92"/>
      <c r="H18" s="92"/>
    </row>
    <row r="19" spans="1:8" ht="15">
      <c r="A19" s="86" t="s">
        <v>38</v>
      </c>
      <c r="B19" s="86"/>
      <c r="C19" s="86"/>
      <c r="D19" s="93"/>
      <c r="E19" s="93"/>
      <c r="F19" s="93"/>
      <c r="G19" s="93"/>
      <c r="H19" s="93"/>
    </row>
    <row r="20" spans="1:8" ht="15">
      <c r="A20" s="86" t="s">
        <v>37</v>
      </c>
      <c r="B20" s="86"/>
      <c r="C20" s="86"/>
      <c r="D20" s="92"/>
      <c r="E20" s="92"/>
      <c r="F20" s="92"/>
      <c r="G20" s="92"/>
      <c r="H20" s="92"/>
    </row>
    <row r="21" spans="1:8" ht="15">
      <c r="A21" s="86" t="s">
        <v>36</v>
      </c>
      <c r="B21" s="86"/>
      <c r="C21" s="86"/>
      <c r="D21" s="93"/>
      <c r="E21" s="93"/>
      <c r="F21" s="93"/>
      <c r="G21" s="93"/>
      <c r="H21" s="93"/>
    </row>
    <row r="22" spans="1:8" ht="26.25" customHeight="1">
      <c r="A22" s="95" t="s">
        <v>35</v>
      </c>
      <c r="B22" s="95"/>
      <c r="C22" s="95"/>
      <c r="D22" s="93"/>
      <c r="E22" s="93"/>
      <c r="F22" s="93"/>
      <c r="G22" s="93"/>
      <c r="H22" s="93"/>
    </row>
    <row r="23" spans="1:8" ht="15">
      <c r="A23" s="91" t="s">
        <v>34</v>
      </c>
      <c r="B23" s="91"/>
      <c r="C23" s="91"/>
      <c r="D23" s="93"/>
      <c r="E23" s="93"/>
      <c r="F23" s="93"/>
      <c r="G23" s="93"/>
      <c r="H23" s="93"/>
    </row>
    <row r="24" spans="1:8" ht="15">
      <c r="A24" s="91" t="s">
        <v>33</v>
      </c>
      <c r="B24" s="91"/>
      <c r="C24" s="91"/>
      <c r="D24" s="93"/>
      <c r="E24" s="93"/>
      <c r="F24" s="93"/>
      <c r="G24" s="93"/>
      <c r="H24" s="93"/>
    </row>
    <row r="25" spans="1:8" ht="15">
      <c r="A25" s="91" t="s">
        <v>32</v>
      </c>
      <c r="B25" s="91"/>
      <c r="C25" s="91"/>
      <c r="D25" s="93"/>
      <c r="E25" s="93"/>
      <c r="F25" s="93"/>
      <c r="G25" s="93"/>
      <c r="H25" s="93"/>
    </row>
    <row r="26" spans="1:8" ht="15">
      <c r="A26" s="91" t="s">
        <v>31</v>
      </c>
      <c r="B26" s="91"/>
      <c r="C26" s="91"/>
      <c r="D26" s="93"/>
      <c r="E26" s="93"/>
      <c r="F26" s="93"/>
      <c r="G26" s="93"/>
      <c r="H26" s="93"/>
    </row>
    <row r="27" spans="1:8" ht="15">
      <c r="A27" s="91" t="s">
        <v>30</v>
      </c>
      <c r="B27" s="91"/>
      <c r="C27" s="91"/>
      <c r="D27" s="93"/>
      <c r="E27" s="93"/>
      <c r="F27" s="93"/>
      <c r="G27" s="93"/>
      <c r="H27" s="93"/>
    </row>
    <row r="28" spans="1:8" ht="15">
      <c r="A28" s="91" t="s">
        <v>29</v>
      </c>
      <c r="B28" s="91"/>
      <c r="C28" s="91"/>
      <c r="D28" s="93"/>
      <c r="E28" s="93"/>
      <c r="F28" s="93"/>
      <c r="G28" s="93"/>
      <c r="H28" s="93"/>
    </row>
    <row r="29" spans="1:8" ht="15">
      <c r="A29" s="91" t="s">
        <v>28</v>
      </c>
      <c r="B29" s="91"/>
      <c r="C29" s="91"/>
      <c r="D29" s="93"/>
      <c r="E29" s="93"/>
      <c r="F29" s="93"/>
      <c r="G29" s="93"/>
      <c r="H29" s="93"/>
    </row>
    <row r="31" spans="1:8" ht="135" customHeight="1">
      <c r="A31" s="94" t="s">
        <v>90</v>
      </c>
      <c r="B31" s="94"/>
      <c r="C31" s="94"/>
      <c r="D31" s="94"/>
      <c r="E31" s="94"/>
      <c r="F31" s="94"/>
      <c r="G31" s="94"/>
      <c r="H31" s="94"/>
    </row>
  </sheetData>
  <sheetProtection password="C8A9" sheet="1" objects="1" scenarios="1"/>
  <mergeCells count="42">
    <mergeCell ref="A31:H31"/>
    <mergeCell ref="D28:H28"/>
    <mergeCell ref="D29:H29"/>
    <mergeCell ref="A20:C20"/>
    <mergeCell ref="A21:C21"/>
    <mergeCell ref="A28:C28"/>
    <mergeCell ref="A29:C29"/>
    <mergeCell ref="D22:H22"/>
    <mergeCell ref="D23:H23"/>
    <mergeCell ref="A22:C22"/>
    <mergeCell ref="D24:H24"/>
    <mergeCell ref="D25:H25"/>
    <mergeCell ref="D26:H26"/>
    <mergeCell ref="D27:H27"/>
    <mergeCell ref="A23:C23"/>
    <mergeCell ref="A24:C24"/>
    <mergeCell ref="D17:H17"/>
    <mergeCell ref="D18:H18"/>
    <mergeCell ref="D19:H19"/>
    <mergeCell ref="D20:H20"/>
    <mergeCell ref="D21:H21"/>
    <mergeCell ref="A26:C26"/>
    <mergeCell ref="A27:C27"/>
    <mergeCell ref="A16:C16"/>
    <mergeCell ref="A17:C17"/>
    <mergeCell ref="A18:C18"/>
    <mergeCell ref="A19:C19"/>
    <mergeCell ref="A25:C25"/>
    <mergeCell ref="A11:C11"/>
    <mergeCell ref="A12:C12"/>
    <mergeCell ref="A13:C13"/>
    <mergeCell ref="D13:H13"/>
    <mergeCell ref="A2:I2"/>
    <mergeCell ref="A3:I3"/>
    <mergeCell ref="A4:I4"/>
    <mergeCell ref="A9:C9"/>
    <mergeCell ref="A10:C10"/>
    <mergeCell ref="A5:I5"/>
    <mergeCell ref="D9:H9"/>
    <mergeCell ref="D10:H10"/>
    <mergeCell ref="D11:H11"/>
    <mergeCell ref="D12:H12"/>
  </mergeCells>
  <conditionalFormatting sqref="D17:H29">
    <cfRule type="containsBlanks" priority="1" dxfId="8">
      <formula>LEN(TRIM(D17))=0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41"/>
  <sheetViews>
    <sheetView tabSelected="1" workbookViewId="0" topLeftCell="A1">
      <selection activeCell="G4" sqref="G4"/>
    </sheetView>
  </sheetViews>
  <sheetFormatPr defaultColWidth="9.140625" defaultRowHeight="15"/>
  <cols>
    <col min="1" max="3" width="9.140625" style="7" customWidth="1"/>
    <col min="4" max="4" width="12.140625" style="7" customWidth="1"/>
    <col min="5" max="5" width="9.140625" style="7" customWidth="1"/>
    <col min="6" max="6" width="10.7109375" style="7" customWidth="1"/>
    <col min="7" max="10" width="9.140625" style="7" customWidth="1"/>
    <col min="11" max="11" width="9.00390625" style="7" customWidth="1"/>
    <col min="12" max="12" width="9.140625" style="7" customWidth="1"/>
    <col min="13" max="13" width="12.28125" style="7" customWidth="1"/>
    <col min="14" max="15" width="14.00390625" style="7" customWidth="1"/>
    <col min="16" max="16" width="13.57421875" style="7" customWidth="1"/>
    <col min="17" max="17" width="4.421875" style="7" customWidth="1"/>
    <col min="18" max="18" width="9.140625" style="7" customWidth="1"/>
    <col min="19" max="20" width="10.00390625" style="7" bestFit="1" customWidth="1"/>
    <col min="21" max="21" width="10.7109375" style="7" customWidth="1"/>
    <col min="22" max="22" width="10.28125" style="7" customWidth="1"/>
    <col min="23" max="23" width="4.28125" style="7" customWidth="1"/>
    <col min="24" max="24" width="9.140625" style="7" customWidth="1"/>
    <col min="25" max="25" width="11.8515625" style="7" customWidth="1"/>
    <col min="26" max="26" width="11.00390625" style="7" customWidth="1"/>
    <col min="27" max="27" width="13.00390625" style="7" customWidth="1"/>
    <col min="28" max="28" width="10.7109375" style="7" customWidth="1"/>
    <col min="29" max="33" width="9.140625" style="7" customWidth="1"/>
    <col min="34" max="16384" width="9.140625" style="7" customWidth="1"/>
  </cols>
  <sheetData>
    <row r="1" spans="1:24" ht="12.75" thickBot="1">
      <c r="A1" s="7" t="s">
        <v>0</v>
      </c>
      <c r="L1" s="7" t="s">
        <v>1</v>
      </c>
      <c r="R1" s="7" t="s">
        <v>56</v>
      </c>
      <c r="X1" s="7" t="s">
        <v>27</v>
      </c>
    </row>
    <row r="2" spans="1:28" ht="12" customHeight="1">
      <c r="A2" s="8" t="s">
        <v>91</v>
      </c>
      <c r="B2" s="148"/>
      <c r="C2" s="137" t="s">
        <v>92</v>
      </c>
      <c r="D2" s="138"/>
      <c r="E2" s="9"/>
      <c r="L2" s="74" t="str">
        <f>A2</f>
        <v>Zadavatel</v>
      </c>
      <c r="M2" s="75" t="str">
        <f>C2</f>
        <v>LLPKV</v>
      </c>
      <c r="N2" s="72"/>
      <c r="O2" s="10"/>
      <c r="S2" s="15"/>
      <c r="T2" s="15"/>
      <c r="X2" s="81" t="s">
        <v>2</v>
      </c>
      <c r="Z2" s="11" t="str">
        <f>L2</f>
        <v>Zadavatel</v>
      </c>
      <c r="AA2" s="126" t="str">
        <f>M2</f>
        <v>LLPKV</v>
      </c>
      <c r="AB2" s="127"/>
    </row>
    <row r="3" spans="1:28" ht="12.75" thickBot="1">
      <c r="A3" s="12" t="str">
        <f>L3</f>
        <v>LÚ</v>
      </c>
      <c r="B3" s="149"/>
      <c r="C3" s="128" t="s">
        <v>94</v>
      </c>
      <c r="D3" s="129"/>
      <c r="E3" s="9"/>
      <c r="L3" s="76" t="s">
        <v>93</v>
      </c>
      <c r="M3" s="77" t="s">
        <v>94</v>
      </c>
      <c r="N3" s="73"/>
      <c r="R3" s="15"/>
      <c r="S3" s="15"/>
      <c r="T3" s="15"/>
      <c r="Z3" s="13" t="str">
        <f>L3</f>
        <v>LÚ</v>
      </c>
      <c r="AA3" s="130" t="str">
        <f>M3</f>
        <v>101; 102</v>
      </c>
      <c r="AB3" s="131"/>
    </row>
    <row r="4" spans="5:28" ht="12.75" thickBot="1">
      <c r="E4" s="9"/>
      <c r="L4" s="15"/>
      <c r="R4" s="78"/>
      <c r="S4" s="78"/>
      <c r="T4" s="78"/>
      <c r="X4" s="82" t="s">
        <v>57</v>
      </c>
      <c r="Y4" s="83"/>
      <c r="Z4" s="83"/>
      <c r="AA4" s="79"/>
      <c r="AB4" s="38"/>
    </row>
    <row r="5" spans="5:28" ht="12.75" thickBot="1">
      <c r="E5" s="9"/>
      <c r="L5" s="15"/>
      <c r="R5" s="15" t="s">
        <v>57</v>
      </c>
      <c r="S5" s="78"/>
      <c r="T5" s="78"/>
      <c r="X5" s="79"/>
      <c r="Y5" s="142">
        <f>S6</f>
        <v>0</v>
      </c>
      <c r="Z5" s="143"/>
      <c r="AA5" s="84" t="s">
        <v>3</v>
      </c>
      <c r="AB5" s="38"/>
    </row>
    <row r="6" spans="5:27" ht="12.75" thickBot="1">
      <c r="E6" s="14"/>
      <c r="L6" s="15"/>
      <c r="S6" s="140">
        <f>SUM(S29:V29)+SUM(R32:R36)</f>
        <v>0</v>
      </c>
      <c r="T6" s="141"/>
      <c r="U6" s="16" t="s">
        <v>3</v>
      </c>
      <c r="X6" s="82" t="s">
        <v>58</v>
      </c>
      <c r="Y6" s="79"/>
      <c r="Z6" s="79"/>
      <c r="AA6" s="79"/>
    </row>
    <row r="7" spans="3:27" ht="12.75" thickBot="1">
      <c r="C7" s="15"/>
      <c r="E7" s="14"/>
      <c r="F7" s="15"/>
      <c r="L7" s="15"/>
      <c r="R7" s="15" t="s">
        <v>58</v>
      </c>
      <c r="X7" s="79"/>
      <c r="Y7" s="144">
        <f>S8</f>
        <v>3150</v>
      </c>
      <c r="Z7" s="145"/>
      <c r="AA7" s="84" t="s">
        <v>5</v>
      </c>
    </row>
    <row r="8" spans="1:24" ht="16.5" thickBot="1">
      <c r="A8" s="17" t="s">
        <v>95</v>
      </c>
      <c r="B8" s="17"/>
      <c r="C8" s="9"/>
      <c r="D8" s="9"/>
      <c r="L8" s="15" t="s">
        <v>88</v>
      </c>
      <c r="S8" s="132">
        <f>SUM(M14:P28)</f>
        <v>3150</v>
      </c>
      <c r="T8" s="133"/>
      <c r="U8" s="16" t="s">
        <v>5</v>
      </c>
      <c r="X8" s="80" t="s">
        <v>4</v>
      </c>
    </row>
    <row r="9" spans="12:24" ht="15">
      <c r="L9" s="15"/>
      <c r="X9" s="7" t="s">
        <v>6</v>
      </c>
    </row>
    <row r="10" ht="12.75" thickBot="1">
      <c r="L10" s="15"/>
    </row>
    <row r="11" spans="1:28" ht="12.75" thickBot="1">
      <c r="A11" s="108" t="s">
        <v>7</v>
      </c>
      <c r="B11" s="156" t="s">
        <v>97</v>
      </c>
      <c r="C11" s="110" t="s">
        <v>8</v>
      </c>
      <c r="D11" s="111"/>
      <c r="E11" s="111"/>
      <c r="F11" s="112"/>
      <c r="G11" s="113" t="s">
        <v>9</v>
      </c>
      <c r="H11" s="114"/>
      <c r="I11" s="115"/>
      <c r="J11" s="116"/>
      <c r="L11" s="11"/>
      <c r="M11" s="117" t="s">
        <v>8</v>
      </c>
      <c r="N11" s="117"/>
      <c r="O11" s="117" t="s">
        <v>9</v>
      </c>
      <c r="P11" s="118"/>
      <c r="Q11" s="18"/>
      <c r="R11" s="19"/>
      <c r="S11" s="134" t="s">
        <v>8</v>
      </c>
      <c r="T11" s="135"/>
      <c r="U11" s="134" t="s">
        <v>9</v>
      </c>
      <c r="V11" s="136"/>
      <c r="W11" s="20"/>
      <c r="X11" s="19"/>
      <c r="Y11" s="121" t="s">
        <v>8</v>
      </c>
      <c r="Z11" s="121"/>
      <c r="AA11" s="121" t="s">
        <v>9</v>
      </c>
      <c r="AB11" s="122"/>
    </row>
    <row r="12" spans="1:28" ht="36">
      <c r="A12" s="109"/>
      <c r="B12" s="157"/>
      <c r="C12" s="119" t="s">
        <v>10</v>
      </c>
      <c r="D12" s="120"/>
      <c r="E12" s="123" t="s">
        <v>11</v>
      </c>
      <c r="F12" s="120"/>
      <c r="G12" s="124" t="s">
        <v>10</v>
      </c>
      <c r="H12" s="125"/>
      <c r="I12" s="109" t="s">
        <v>12</v>
      </c>
      <c r="J12" s="139"/>
      <c r="L12" s="21" t="s">
        <v>7</v>
      </c>
      <c r="M12" s="22" t="s">
        <v>10</v>
      </c>
      <c r="N12" s="22" t="s">
        <v>11</v>
      </c>
      <c r="O12" s="22" t="s">
        <v>10</v>
      </c>
      <c r="P12" s="23" t="s">
        <v>12</v>
      </c>
      <c r="Q12" s="24"/>
      <c r="R12" s="25" t="s">
        <v>7</v>
      </c>
      <c r="S12" s="26" t="s">
        <v>10</v>
      </c>
      <c r="T12" s="26" t="s">
        <v>12</v>
      </c>
      <c r="U12" s="26" t="s">
        <v>10</v>
      </c>
      <c r="V12" s="27" t="s">
        <v>12</v>
      </c>
      <c r="W12" s="28"/>
      <c r="X12" s="21" t="s">
        <v>7</v>
      </c>
      <c r="Y12" s="22" t="s">
        <v>10</v>
      </c>
      <c r="Z12" s="22" t="s">
        <v>11</v>
      </c>
      <c r="AA12" s="22" t="s">
        <v>10</v>
      </c>
      <c r="AB12" s="23" t="s">
        <v>12</v>
      </c>
    </row>
    <row r="13" spans="1:28" ht="36.75" thickBot="1">
      <c r="A13" s="29" t="s">
        <v>13</v>
      </c>
      <c r="B13" s="29"/>
      <c r="C13" s="30" t="s">
        <v>14</v>
      </c>
      <c r="D13" s="23" t="s">
        <v>96</v>
      </c>
      <c r="E13" s="31" t="s">
        <v>14</v>
      </c>
      <c r="F13" s="23" t="s">
        <v>96</v>
      </c>
      <c r="G13" s="30" t="s">
        <v>14</v>
      </c>
      <c r="H13" s="23" t="s">
        <v>96</v>
      </c>
      <c r="I13" s="31" t="s">
        <v>14</v>
      </c>
      <c r="J13" s="23" t="s">
        <v>96</v>
      </c>
      <c r="L13" s="21" t="s">
        <v>13</v>
      </c>
      <c r="M13" s="32" t="s">
        <v>5</v>
      </c>
      <c r="N13" s="32" t="s">
        <v>5</v>
      </c>
      <c r="O13" s="32" t="s">
        <v>5</v>
      </c>
      <c r="P13" s="33" t="s">
        <v>5</v>
      </c>
      <c r="Q13" s="20"/>
      <c r="R13" s="34" t="s">
        <v>13</v>
      </c>
      <c r="S13" s="35" t="s">
        <v>16</v>
      </c>
      <c r="T13" s="35" t="s">
        <v>16</v>
      </c>
      <c r="U13" s="35" t="s">
        <v>16</v>
      </c>
      <c r="V13" s="36" t="s">
        <v>16</v>
      </c>
      <c r="W13" s="20"/>
      <c r="X13" s="34" t="s">
        <v>13</v>
      </c>
      <c r="Y13" s="35" t="s">
        <v>17</v>
      </c>
      <c r="Z13" s="35" t="s">
        <v>17</v>
      </c>
      <c r="AA13" s="35" t="s">
        <v>17</v>
      </c>
      <c r="AB13" s="36" t="s">
        <v>17</v>
      </c>
    </row>
    <row r="14" spans="1:33" ht="15">
      <c r="A14" s="59" t="s">
        <v>18</v>
      </c>
      <c r="B14" s="59" t="s">
        <v>98</v>
      </c>
      <c r="C14" s="60">
        <v>135</v>
      </c>
      <c r="D14" s="5"/>
      <c r="E14" s="61">
        <v>160</v>
      </c>
      <c r="F14" s="5"/>
      <c r="G14" s="60">
        <v>140</v>
      </c>
      <c r="H14" s="5"/>
      <c r="I14" s="61">
        <v>195</v>
      </c>
      <c r="J14" s="85"/>
      <c r="L14" s="37" t="str">
        <f>IF(A14&gt;0,A14," ")</f>
        <v>1-10</v>
      </c>
      <c r="M14" s="68">
        <v>1200</v>
      </c>
      <c r="N14" s="68">
        <v>40</v>
      </c>
      <c r="O14" s="68">
        <v>500</v>
      </c>
      <c r="P14" s="69">
        <v>0</v>
      </c>
      <c r="Q14" s="38"/>
      <c r="R14" s="37" t="str">
        <f>IF(A14&gt;0,A14," ")</f>
        <v>1-10</v>
      </c>
      <c r="S14" s="39">
        <f>IF(M14&gt;0,M14*D14," ")</f>
        <v>0</v>
      </c>
      <c r="T14" s="39">
        <f>IF(N14&gt;0,N14*F14," ")</f>
        <v>0</v>
      </c>
      <c r="U14" s="39">
        <f>IF(O14&gt;0,O14*H14," ")</f>
        <v>0</v>
      </c>
      <c r="V14" s="39" t="str">
        <f>IF(P14&gt;0,P14*I14," ")</f>
        <v xml:space="preserve"> </v>
      </c>
      <c r="W14" s="41"/>
      <c r="X14" s="37" t="str">
        <f>IF(A14&gt;0,A14," ")</f>
        <v>1-10</v>
      </c>
      <c r="Y14" s="39">
        <f>IF(M14&gt;0,D14," ")</f>
        <v>0</v>
      </c>
      <c r="Z14" s="39">
        <f>IF(N14&gt;0,F14," ")</f>
        <v>0</v>
      </c>
      <c r="AA14" s="39">
        <f>IF(O14&gt;0,H14," ")</f>
        <v>0</v>
      </c>
      <c r="AB14" s="40" t="str">
        <f>IF(P14&gt;0,J14," ")</f>
        <v xml:space="preserve"> </v>
      </c>
      <c r="AG14" s="42" t="s">
        <v>18</v>
      </c>
    </row>
    <row r="15" spans="1:33" ht="15">
      <c r="A15" s="59" t="s">
        <v>19</v>
      </c>
      <c r="B15" s="59" t="s">
        <v>99</v>
      </c>
      <c r="C15" s="60">
        <v>150</v>
      </c>
      <c r="D15" s="5"/>
      <c r="E15" s="61">
        <v>160</v>
      </c>
      <c r="F15" s="5"/>
      <c r="G15" s="60">
        <v>160</v>
      </c>
      <c r="H15" s="5"/>
      <c r="I15" s="61">
        <v>195</v>
      </c>
      <c r="J15" s="85"/>
      <c r="L15" s="37" t="str">
        <f aca="true" t="shared" si="0" ref="L15:L28">IF(A15&gt;0,A15," ")</f>
        <v>11-20</v>
      </c>
      <c r="M15" s="68">
        <v>500</v>
      </c>
      <c r="N15" s="68">
        <v>30</v>
      </c>
      <c r="O15" s="68">
        <v>500</v>
      </c>
      <c r="P15" s="69">
        <v>0</v>
      </c>
      <c r="Q15" s="38"/>
      <c r="R15" s="37" t="str">
        <f aca="true" t="shared" si="1" ref="R15:R28">IF(A15&gt;0,A15," ")</f>
        <v>11-20</v>
      </c>
      <c r="S15" s="39">
        <f aca="true" t="shared" si="2" ref="S15:S28">IF(M15&gt;0,M15*D15," ")</f>
        <v>0</v>
      </c>
      <c r="T15" s="39">
        <f aca="true" t="shared" si="3" ref="T15:T28">IF(N15&gt;0,N15*F15," ")</f>
        <v>0</v>
      </c>
      <c r="U15" s="39">
        <f aca="true" t="shared" si="4" ref="U15:V28">IF(O15&gt;0,O15*H15," ")</f>
        <v>0</v>
      </c>
      <c r="V15" s="39" t="str">
        <f t="shared" si="4"/>
        <v xml:space="preserve"> </v>
      </c>
      <c r="W15" s="41"/>
      <c r="X15" s="37" t="str">
        <f aca="true" t="shared" si="5" ref="X15:X28">IF(A15&gt;0,A15," ")</f>
        <v>11-20</v>
      </c>
      <c r="Y15" s="39">
        <f aca="true" t="shared" si="6" ref="Y15:Y28">IF(M15&gt;0,D15," ")</f>
        <v>0</v>
      </c>
      <c r="Z15" s="39">
        <f aca="true" t="shared" si="7" ref="Z15:Z28">IF(N15&gt;0,F15," ")</f>
        <v>0</v>
      </c>
      <c r="AA15" s="39">
        <f aca="true" t="shared" si="8" ref="AA15:AA28">IF(O15&gt;0,H15," ")</f>
        <v>0</v>
      </c>
      <c r="AB15" s="40" t="str">
        <f aca="true" t="shared" si="9" ref="AB15:AB28">IF(P15&gt;0,J15," ")</f>
        <v xml:space="preserve"> </v>
      </c>
      <c r="AG15" s="42" t="s">
        <v>19</v>
      </c>
    </row>
    <row r="16" spans="1:33" ht="15">
      <c r="A16" s="59" t="s">
        <v>20</v>
      </c>
      <c r="B16" s="59" t="s">
        <v>100</v>
      </c>
      <c r="C16" s="60">
        <v>166</v>
      </c>
      <c r="D16" s="5"/>
      <c r="E16" s="61">
        <v>185</v>
      </c>
      <c r="F16" s="5"/>
      <c r="G16" s="60">
        <v>200</v>
      </c>
      <c r="H16" s="5"/>
      <c r="I16" s="61">
        <v>220</v>
      </c>
      <c r="J16" s="85"/>
      <c r="L16" s="37" t="str">
        <f t="shared" si="0"/>
        <v>21-30</v>
      </c>
      <c r="M16" s="68">
        <v>100</v>
      </c>
      <c r="N16" s="68">
        <v>30</v>
      </c>
      <c r="O16" s="68">
        <v>30</v>
      </c>
      <c r="P16" s="69">
        <v>0</v>
      </c>
      <c r="Q16" s="38"/>
      <c r="R16" s="37" t="str">
        <f t="shared" si="1"/>
        <v>21-30</v>
      </c>
      <c r="S16" s="39">
        <f t="shared" si="2"/>
        <v>0</v>
      </c>
      <c r="T16" s="39">
        <f t="shared" si="3"/>
        <v>0</v>
      </c>
      <c r="U16" s="39">
        <f t="shared" si="4"/>
        <v>0</v>
      </c>
      <c r="V16" s="39" t="str">
        <f t="shared" si="4"/>
        <v xml:space="preserve"> </v>
      </c>
      <c r="W16" s="41"/>
      <c r="X16" s="37" t="str">
        <f t="shared" si="5"/>
        <v>21-30</v>
      </c>
      <c r="Y16" s="39">
        <f t="shared" si="6"/>
        <v>0</v>
      </c>
      <c r="Z16" s="39">
        <f t="shared" si="7"/>
        <v>0</v>
      </c>
      <c r="AA16" s="39">
        <f t="shared" si="8"/>
        <v>0</v>
      </c>
      <c r="AB16" s="40" t="str">
        <f t="shared" si="9"/>
        <v xml:space="preserve"> </v>
      </c>
      <c r="AG16" s="42" t="s">
        <v>20</v>
      </c>
    </row>
    <row r="17" spans="1:33" ht="15">
      <c r="A17" s="59" t="s">
        <v>21</v>
      </c>
      <c r="B17" s="59" t="s">
        <v>101</v>
      </c>
      <c r="C17" s="60">
        <v>182</v>
      </c>
      <c r="D17" s="5"/>
      <c r="E17" s="61">
        <v>185</v>
      </c>
      <c r="F17" s="5"/>
      <c r="G17" s="60">
        <v>220</v>
      </c>
      <c r="H17" s="5"/>
      <c r="I17" s="61">
        <v>220</v>
      </c>
      <c r="J17" s="85"/>
      <c r="L17" s="37" t="str">
        <f t="shared" si="0"/>
        <v>31-40</v>
      </c>
      <c r="M17" s="68">
        <v>100</v>
      </c>
      <c r="N17" s="68">
        <v>10</v>
      </c>
      <c r="O17" s="68">
        <v>30</v>
      </c>
      <c r="P17" s="69">
        <v>0</v>
      </c>
      <c r="Q17" s="38"/>
      <c r="R17" s="37" t="str">
        <f t="shared" si="1"/>
        <v>31-40</v>
      </c>
      <c r="S17" s="39">
        <f t="shared" si="2"/>
        <v>0</v>
      </c>
      <c r="T17" s="39">
        <f t="shared" si="3"/>
        <v>0</v>
      </c>
      <c r="U17" s="39">
        <f t="shared" si="4"/>
        <v>0</v>
      </c>
      <c r="V17" s="39" t="str">
        <f t="shared" si="4"/>
        <v xml:space="preserve"> </v>
      </c>
      <c r="W17" s="41"/>
      <c r="X17" s="37" t="str">
        <f t="shared" si="5"/>
        <v>31-40</v>
      </c>
      <c r="Y17" s="39">
        <f t="shared" si="6"/>
        <v>0</v>
      </c>
      <c r="Z17" s="39">
        <f t="shared" si="7"/>
        <v>0</v>
      </c>
      <c r="AA17" s="39">
        <f t="shared" si="8"/>
        <v>0</v>
      </c>
      <c r="AB17" s="40" t="str">
        <f t="shared" si="9"/>
        <v xml:space="preserve"> </v>
      </c>
      <c r="AG17" s="42" t="s">
        <v>21</v>
      </c>
    </row>
    <row r="18" spans="1:33" ht="15">
      <c r="A18" s="59" t="s">
        <v>22</v>
      </c>
      <c r="B18" s="59" t="s">
        <v>102</v>
      </c>
      <c r="C18" s="60">
        <v>199</v>
      </c>
      <c r="D18" s="5"/>
      <c r="E18" s="61">
        <v>185</v>
      </c>
      <c r="F18" s="85"/>
      <c r="G18" s="60">
        <v>240</v>
      </c>
      <c r="H18" s="5"/>
      <c r="I18" s="61">
        <v>220</v>
      </c>
      <c r="J18" s="85"/>
      <c r="L18" s="37" t="str">
        <f t="shared" si="0"/>
        <v>41-50</v>
      </c>
      <c r="M18" s="68">
        <v>50</v>
      </c>
      <c r="N18" s="68">
        <v>0</v>
      </c>
      <c r="O18" s="68">
        <v>30</v>
      </c>
      <c r="P18" s="69">
        <v>0</v>
      </c>
      <c r="Q18" s="38"/>
      <c r="R18" s="37" t="str">
        <f t="shared" si="1"/>
        <v>41-50</v>
      </c>
      <c r="S18" s="39">
        <f>IF(M18&gt;0,M18*D18," ")</f>
        <v>0</v>
      </c>
      <c r="T18" s="39" t="str">
        <f>IF(N18&gt;0,N18*F18," ")</f>
        <v xml:space="preserve"> </v>
      </c>
      <c r="U18" s="39">
        <f t="shared" si="4"/>
        <v>0</v>
      </c>
      <c r="V18" s="39" t="str">
        <f t="shared" si="4"/>
        <v xml:space="preserve"> </v>
      </c>
      <c r="W18" s="41"/>
      <c r="X18" s="37" t="str">
        <f t="shared" si="5"/>
        <v>41-50</v>
      </c>
      <c r="Y18" s="39">
        <f t="shared" si="6"/>
        <v>0</v>
      </c>
      <c r="Z18" s="39" t="str">
        <f t="shared" si="7"/>
        <v xml:space="preserve"> </v>
      </c>
      <c r="AA18" s="39">
        <f t="shared" si="8"/>
        <v>0</v>
      </c>
      <c r="AB18" s="40" t="str">
        <f t="shared" si="9"/>
        <v xml:space="preserve"> </v>
      </c>
      <c r="AG18" s="42" t="s">
        <v>22</v>
      </c>
    </row>
    <row r="19" spans="1:33" ht="15">
      <c r="A19" s="59"/>
      <c r="B19" s="59"/>
      <c r="C19" s="60"/>
      <c r="D19" s="5"/>
      <c r="E19" s="61"/>
      <c r="F19" s="5"/>
      <c r="G19" s="62"/>
      <c r="H19" s="5"/>
      <c r="I19" s="61"/>
      <c r="J19" s="5"/>
      <c r="L19" s="37" t="str">
        <f t="shared" si="0"/>
        <v xml:space="preserve"> </v>
      </c>
      <c r="M19" s="68"/>
      <c r="N19" s="68"/>
      <c r="O19" s="68"/>
      <c r="P19" s="69"/>
      <c r="Q19" s="38"/>
      <c r="R19" s="37" t="str">
        <f t="shared" si="1"/>
        <v xml:space="preserve"> </v>
      </c>
      <c r="S19" s="39" t="str">
        <f t="shared" si="2"/>
        <v xml:space="preserve"> </v>
      </c>
      <c r="T19" s="39" t="str">
        <f t="shared" si="3"/>
        <v xml:space="preserve"> </v>
      </c>
      <c r="U19" s="39" t="str">
        <f t="shared" si="4"/>
        <v xml:space="preserve"> </v>
      </c>
      <c r="V19" s="40" t="str">
        <f aca="true" t="shared" si="10" ref="V19:V28">IF(P19&gt;0,P19*J19," ")</f>
        <v xml:space="preserve"> </v>
      </c>
      <c r="W19" s="41"/>
      <c r="X19" s="37" t="str">
        <f t="shared" si="5"/>
        <v xml:space="preserve"> </v>
      </c>
      <c r="Y19" s="39" t="str">
        <f t="shared" si="6"/>
        <v xml:space="preserve"> </v>
      </c>
      <c r="Z19" s="39" t="str">
        <f t="shared" si="7"/>
        <v xml:space="preserve"> </v>
      </c>
      <c r="AA19" s="39" t="str">
        <f t="shared" si="8"/>
        <v xml:space="preserve"> </v>
      </c>
      <c r="AB19" s="40" t="str">
        <f t="shared" si="9"/>
        <v xml:space="preserve"> </v>
      </c>
      <c r="AG19" s="42" t="s">
        <v>23</v>
      </c>
    </row>
    <row r="20" spans="1:33" ht="15">
      <c r="A20" s="59"/>
      <c r="B20" s="59"/>
      <c r="C20" s="60"/>
      <c r="D20" s="5"/>
      <c r="E20" s="61"/>
      <c r="F20" s="5"/>
      <c r="G20" s="62"/>
      <c r="H20" s="5"/>
      <c r="I20" s="61"/>
      <c r="J20" s="5"/>
      <c r="L20" s="37" t="str">
        <f t="shared" si="0"/>
        <v xml:space="preserve"> </v>
      </c>
      <c r="M20" s="68"/>
      <c r="N20" s="68"/>
      <c r="O20" s="68"/>
      <c r="P20" s="69"/>
      <c r="R20" s="37" t="str">
        <f t="shared" si="1"/>
        <v xml:space="preserve"> </v>
      </c>
      <c r="S20" s="39" t="str">
        <f t="shared" si="2"/>
        <v xml:space="preserve"> </v>
      </c>
      <c r="T20" s="39" t="str">
        <f t="shared" si="3"/>
        <v xml:space="preserve"> </v>
      </c>
      <c r="U20" s="39" t="str">
        <f t="shared" si="4"/>
        <v xml:space="preserve"> </v>
      </c>
      <c r="V20" s="40" t="str">
        <f t="shared" si="10"/>
        <v xml:space="preserve"> </v>
      </c>
      <c r="W20" s="41"/>
      <c r="X20" s="37" t="str">
        <f t="shared" si="5"/>
        <v xml:space="preserve"> </v>
      </c>
      <c r="Y20" s="39" t="str">
        <f t="shared" si="6"/>
        <v xml:space="preserve"> </v>
      </c>
      <c r="Z20" s="39" t="str">
        <f t="shared" si="7"/>
        <v xml:space="preserve"> </v>
      </c>
      <c r="AA20" s="39" t="str">
        <f t="shared" si="8"/>
        <v xml:space="preserve"> </v>
      </c>
      <c r="AB20" s="40" t="str">
        <f t="shared" si="9"/>
        <v xml:space="preserve"> </v>
      </c>
      <c r="AG20" s="42" t="s">
        <v>63</v>
      </c>
    </row>
    <row r="21" spans="1:33" ht="15">
      <c r="A21" s="59"/>
      <c r="B21" s="59"/>
      <c r="C21" s="60"/>
      <c r="D21" s="5"/>
      <c r="E21" s="61"/>
      <c r="F21" s="5"/>
      <c r="G21" s="62"/>
      <c r="H21" s="5"/>
      <c r="I21" s="61"/>
      <c r="J21" s="5"/>
      <c r="L21" s="37" t="str">
        <f t="shared" si="0"/>
        <v xml:space="preserve"> </v>
      </c>
      <c r="M21" s="68"/>
      <c r="N21" s="68"/>
      <c r="O21" s="68"/>
      <c r="P21" s="69"/>
      <c r="R21" s="37" t="str">
        <f t="shared" si="1"/>
        <v xml:space="preserve"> </v>
      </c>
      <c r="S21" s="39" t="str">
        <f t="shared" si="2"/>
        <v xml:space="preserve"> </v>
      </c>
      <c r="T21" s="39" t="str">
        <f t="shared" si="3"/>
        <v xml:space="preserve"> </v>
      </c>
      <c r="U21" s="39" t="str">
        <f t="shared" si="4"/>
        <v xml:space="preserve"> </v>
      </c>
      <c r="V21" s="40" t="str">
        <f t="shared" si="10"/>
        <v xml:space="preserve"> </v>
      </c>
      <c r="X21" s="37" t="str">
        <f t="shared" si="5"/>
        <v xml:space="preserve"> </v>
      </c>
      <c r="Y21" s="39" t="str">
        <f t="shared" si="6"/>
        <v xml:space="preserve"> </v>
      </c>
      <c r="Z21" s="39" t="str">
        <f t="shared" si="7"/>
        <v xml:space="preserve"> </v>
      </c>
      <c r="AA21" s="39" t="str">
        <f t="shared" si="8"/>
        <v xml:space="preserve"> </v>
      </c>
      <c r="AB21" s="40" t="str">
        <f t="shared" si="9"/>
        <v xml:space="preserve"> </v>
      </c>
      <c r="AG21" s="42" t="s">
        <v>64</v>
      </c>
    </row>
    <row r="22" spans="1:33" ht="11.25" customHeight="1">
      <c r="A22" s="59"/>
      <c r="B22" s="59"/>
      <c r="C22" s="60"/>
      <c r="D22" s="5"/>
      <c r="E22" s="61"/>
      <c r="F22" s="5"/>
      <c r="G22" s="62"/>
      <c r="H22" s="5"/>
      <c r="I22" s="61"/>
      <c r="J22" s="5"/>
      <c r="L22" s="37" t="str">
        <f t="shared" si="0"/>
        <v xml:space="preserve"> </v>
      </c>
      <c r="M22" s="68"/>
      <c r="N22" s="68"/>
      <c r="O22" s="68"/>
      <c r="P22" s="69"/>
      <c r="R22" s="37" t="str">
        <f t="shared" si="1"/>
        <v xml:space="preserve"> </v>
      </c>
      <c r="S22" s="39" t="str">
        <f t="shared" si="2"/>
        <v xml:space="preserve"> </v>
      </c>
      <c r="T22" s="39" t="str">
        <f t="shared" si="3"/>
        <v xml:space="preserve"> </v>
      </c>
      <c r="U22" s="39" t="str">
        <f t="shared" si="4"/>
        <v xml:space="preserve"> </v>
      </c>
      <c r="V22" s="40" t="str">
        <f t="shared" si="10"/>
        <v xml:space="preserve"> </v>
      </c>
      <c r="X22" s="37" t="str">
        <f t="shared" si="5"/>
        <v xml:space="preserve"> </v>
      </c>
      <c r="Y22" s="39" t="str">
        <f t="shared" si="6"/>
        <v xml:space="preserve"> </v>
      </c>
      <c r="Z22" s="39" t="str">
        <f t="shared" si="7"/>
        <v xml:space="preserve"> </v>
      </c>
      <c r="AA22" s="39" t="str">
        <f t="shared" si="8"/>
        <v xml:space="preserve"> </v>
      </c>
      <c r="AB22" s="40" t="str">
        <f t="shared" si="9"/>
        <v xml:space="preserve"> </v>
      </c>
      <c r="AG22" s="42" t="s">
        <v>65</v>
      </c>
    </row>
    <row r="23" spans="1:33" ht="15">
      <c r="A23" s="59"/>
      <c r="B23" s="59"/>
      <c r="C23" s="60"/>
      <c r="D23" s="5"/>
      <c r="E23" s="61"/>
      <c r="F23" s="5"/>
      <c r="G23" s="62"/>
      <c r="H23" s="5"/>
      <c r="I23" s="61"/>
      <c r="J23" s="5"/>
      <c r="L23" s="37" t="str">
        <f t="shared" si="0"/>
        <v xml:space="preserve"> </v>
      </c>
      <c r="M23" s="68"/>
      <c r="N23" s="68"/>
      <c r="O23" s="68"/>
      <c r="P23" s="69"/>
      <c r="R23" s="37" t="str">
        <f t="shared" si="1"/>
        <v xml:space="preserve"> </v>
      </c>
      <c r="S23" s="39" t="str">
        <f t="shared" si="2"/>
        <v xml:space="preserve"> </v>
      </c>
      <c r="T23" s="39" t="str">
        <f t="shared" si="3"/>
        <v xml:space="preserve"> </v>
      </c>
      <c r="U23" s="39" t="str">
        <f t="shared" si="4"/>
        <v xml:space="preserve"> </v>
      </c>
      <c r="V23" s="40" t="str">
        <f t="shared" si="10"/>
        <v xml:space="preserve"> </v>
      </c>
      <c r="X23" s="37" t="str">
        <f t="shared" si="5"/>
        <v xml:space="preserve"> </v>
      </c>
      <c r="Y23" s="39" t="str">
        <f t="shared" si="6"/>
        <v xml:space="preserve"> </v>
      </c>
      <c r="Z23" s="39" t="str">
        <f t="shared" si="7"/>
        <v xml:space="preserve"> </v>
      </c>
      <c r="AA23" s="39" t="str">
        <f t="shared" si="8"/>
        <v xml:space="preserve"> </v>
      </c>
      <c r="AB23" s="40" t="str">
        <f t="shared" si="9"/>
        <v xml:space="preserve"> </v>
      </c>
      <c r="AG23" s="42" t="s">
        <v>66</v>
      </c>
    </row>
    <row r="24" spans="1:33" ht="15">
      <c r="A24" s="59"/>
      <c r="B24" s="59"/>
      <c r="C24" s="60"/>
      <c r="D24" s="5"/>
      <c r="E24" s="61"/>
      <c r="F24" s="5"/>
      <c r="G24" s="62"/>
      <c r="H24" s="5"/>
      <c r="I24" s="61"/>
      <c r="J24" s="5"/>
      <c r="L24" s="37" t="str">
        <f t="shared" si="0"/>
        <v xml:space="preserve"> </v>
      </c>
      <c r="M24" s="68"/>
      <c r="N24" s="68"/>
      <c r="O24" s="68"/>
      <c r="P24" s="69"/>
      <c r="R24" s="37" t="str">
        <f t="shared" si="1"/>
        <v xml:space="preserve"> </v>
      </c>
      <c r="S24" s="39" t="str">
        <f t="shared" si="2"/>
        <v xml:space="preserve"> </v>
      </c>
      <c r="T24" s="39" t="str">
        <f t="shared" si="3"/>
        <v xml:space="preserve"> </v>
      </c>
      <c r="U24" s="39" t="str">
        <f t="shared" si="4"/>
        <v xml:space="preserve"> </v>
      </c>
      <c r="V24" s="40" t="str">
        <f t="shared" si="10"/>
        <v xml:space="preserve"> </v>
      </c>
      <c r="X24" s="37" t="str">
        <f t="shared" si="5"/>
        <v xml:space="preserve"> </v>
      </c>
      <c r="Y24" s="39" t="str">
        <f t="shared" si="6"/>
        <v xml:space="preserve"> </v>
      </c>
      <c r="Z24" s="39" t="str">
        <f t="shared" si="7"/>
        <v xml:space="preserve"> </v>
      </c>
      <c r="AA24" s="39" t="str">
        <f t="shared" si="8"/>
        <v xml:space="preserve"> </v>
      </c>
      <c r="AB24" s="40" t="str">
        <f t="shared" si="9"/>
        <v xml:space="preserve"> </v>
      </c>
      <c r="AG24" s="42" t="s">
        <v>67</v>
      </c>
    </row>
    <row r="25" spans="1:33" ht="15">
      <c r="A25" s="59"/>
      <c r="B25" s="59"/>
      <c r="C25" s="60"/>
      <c r="D25" s="5"/>
      <c r="E25" s="61"/>
      <c r="F25" s="5"/>
      <c r="G25" s="62"/>
      <c r="H25" s="5"/>
      <c r="I25" s="61"/>
      <c r="J25" s="5"/>
      <c r="L25" s="37" t="str">
        <f t="shared" si="0"/>
        <v xml:space="preserve"> </v>
      </c>
      <c r="M25" s="68"/>
      <c r="N25" s="68"/>
      <c r="O25" s="68"/>
      <c r="P25" s="69"/>
      <c r="R25" s="37" t="str">
        <f t="shared" si="1"/>
        <v xml:space="preserve"> </v>
      </c>
      <c r="S25" s="39" t="str">
        <f t="shared" si="2"/>
        <v xml:space="preserve"> </v>
      </c>
      <c r="T25" s="39" t="str">
        <f t="shared" si="3"/>
        <v xml:space="preserve"> </v>
      </c>
      <c r="U25" s="39" t="str">
        <f t="shared" si="4"/>
        <v xml:space="preserve"> </v>
      </c>
      <c r="V25" s="40" t="str">
        <f t="shared" si="10"/>
        <v xml:space="preserve"> </v>
      </c>
      <c r="X25" s="37" t="str">
        <f t="shared" si="5"/>
        <v xml:space="preserve"> </v>
      </c>
      <c r="Y25" s="39" t="str">
        <f t="shared" si="6"/>
        <v xml:space="preserve"> </v>
      </c>
      <c r="Z25" s="39" t="str">
        <f t="shared" si="7"/>
        <v xml:space="preserve"> </v>
      </c>
      <c r="AA25" s="39" t="str">
        <f t="shared" si="8"/>
        <v xml:space="preserve"> </v>
      </c>
      <c r="AB25" s="40" t="str">
        <f t="shared" si="9"/>
        <v xml:space="preserve"> </v>
      </c>
      <c r="AG25" s="42" t="s">
        <v>68</v>
      </c>
    </row>
    <row r="26" spans="1:33" ht="15">
      <c r="A26" s="59"/>
      <c r="B26" s="59"/>
      <c r="C26" s="60"/>
      <c r="D26" s="5"/>
      <c r="E26" s="61"/>
      <c r="F26" s="5"/>
      <c r="G26" s="62"/>
      <c r="H26" s="5"/>
      <c r="I26" s="61"/>
      <c r="J26" s="5"/>
      <c r="L26" s="37" t="str">
        <f t="shared" si="0"/>
        <v xml:space="preserve"> </v>
      </c>
      <c r="M26" s="68"/>
      <c r="N26" s="68"/>
      <c r="O26" s="68"/>
      <c r="P26" s="69"/>
      <c r="R26" s="37" t="str">
        <f t="shared" si="1"/>
        <v xml:space="preserve"> </v>
      </c>
      <c r="S26" s="39" t="str">
        <f t="shared" si="2"/>
        <v xml:space="preserve"> </v>
      </c>
      <c r="T26" s="39" t="str">
        <f t="shared" si="3"/>
        <v xml:space="preserve"> </v>
      </c>
      <c r="U26" s="39" t="str">
        <f t="shared" si="4"/>
        <v xml:space="preserve"> </v>
      </c>
      <c r="V26" s="40" t="str">
        <f t="shared" si="10"/>
        <v xml:space="preserve"> </v>
      </c>
      <c r="X26" s="37" t="str">
        <f t="shared" si="5"/>
        <v xml:space="preserve"> </v>
      </c>
      <c r="Y26" s="39" t="str">
        <f t="shared" si="6"/>
        <v xml:space="preserve"> </v>
      </c>
      <c r="Z26" s="39" t="str">
        <f t="shared" si="7"/>
        <v xml:space="preserve"> </v>
      </c>
      <c r="AA26" s="39" t="str">
        <f t="shared" si="8"/>
        <v xml:space="preserve"> </v>
      </c>
      <c r="AB26" s="40" t="str">
        <f t="shared" si="9"/>
        <v xml:space="preserve"> </v>
      </c>
      <c r="AG26" s="42" t="s">
        <v>69</v>
      </c>
    </row>
    <row r="27" spans="1:33" ht="15">
      <c r="A27" s="59"/>
      <c r="B27" s="59"/>
      <c r="C27" s="60"/>
      <c r="D27" s="5"/>
      <c r="E27" s="61"/>
      <c r="F27" s="5"/>
      <c r="G27" s="62"/>
      <c r="H27" s="5"/>
      <c r="I27" s="61"/>
      <c r="J27" s="5"/>
      <c r="L27" s="37" t="str">
        <f t="shared" si="0"/>
        <v xml:space="preserve"> </v>
      </c>
      <c r="M27" s="68"/>
      <c r="N27" s="68"/>
      <c r="O27" s="68"/>
      <c r="P27" s="69"/>
      <c r="R27" s="37" t="str">
        <f t="shared" si="1"/>
        <v xml:space="preserve"> </v>
      </c>
      <c r="S27" s="39" t="str">
        <f t="shared" si="2"/>
        <v xml:space="preserve"> </v>
      </c>
      <c r="T27" s="39" t="str">
        <f t="shared" si="3"/>
        <v xml:space="preserve"> </v>
      </c>
      <c r="U27" s="39" t="str">
        <f t="shared" si="4"/>
        <v xml:space="preserve"> </v>
      </c>
      <c r="V27" s="40" t="str">
        <f t="shared" si="10"/>
        <v xml:space="preserve"> </v>
      </c>
      <c r="X27" s="37" t="str">
        <f t="shared" si="5"/>
        <v xml:space="preserve"> </v>
      </c>
      <c r="Y27" s="39" t="str">
        <f t="shared" si="6"/>
        <v xml:space="preserve"> </v>
      </c>
      <c r="Z27" s="39" t="str">
        <f t="shared" si="7"/>
        <v xml:space="preserve"> </v>
      </c>
      <c r="AA27" s="39" t="str">
        <f t="shared" si="8"/>
        <v xml:space="preserve"> </v>
      </c>
      <c r="AB27" s="40" t="str">
        <f t="shared" si="9"/>
        <v xml:space="preserve"> </v>
      </c>
      <c r="AG27" s="42" t="s">
        <v>70</v>
      </c>
    </row>
    <row r="28" spans="1:33" ht="12.75" thickBot="1">
      <c r="A28" s="59"/>
      <c r="B28" s="150"/>
      <c r="C28" s="63"/>
      <c r="D28" s="6"/>
      <c r="E28" s="64"/>
      <c r="F28" s="6"/>
      <c r="G28" s="65"/>
      <c r="H28" s="6"/>
      <c r="I28" s="64"/>
      <c r="J28" s="6"/>
      <c r="L28" s="43" t="str">
        <f t="shared" si="0"/>
        <v xml:space="preserve"> </v>
      </c>
      <c r="M28" s="70"/>
      <c r="N28" s="70"/>
      <c r="O28" s="70"/>
      <c r="P28" s="71"/>
      <c r="R28" s="37" t="str">
        <f t="shared" si="1"/>
        <v xml:space="preserve"> </v>
      </c>
      <c r="S28" s="39" t="str">
        <f t="shared" si="2"/>
        <v xml:space="preserve"> </v>
      </c>
      <c r="T28" s="39" t="str">
        <f t="shared" si="3"/>
        <v xml:space="preserve"> </v>
      </c>
      <c r="U28" s="39" t="str">
        <f t="shared" si="4"/>
        <v xml:space="preserve"> </v>
      </c>
      <c r="V28" s="40" t="str">
        <f t="shared" si="10"/>
        <v xml:space="preserve"> </v>
      </c>
      <c r="X28" s="43" t="str">
        <f t="shared" si="5"/>
        <v xml:space="preserve"> </v>
      </c>
      <c r="Y28" s="44" t="str">
        <f t="shared" si="6"/>
        <v xml:space="preserve"> </v>
      </c>
      <c r="Z28" s="44" t="str">
        <f t="shared" si="7"/>
        <v xml:space="preserve"> </v>
      </c>
      <c r="AA28" s="44" t="str">
        <f t="shared" si="8"/>
        <v xml:space="preserve"> </v>
      </c>
      <c r="AB28" s="45" t="str">
        <f t="shared" si="9"/>
        <v xml:space="preserve"> </v>
      </c>
      <c r="AG28" s="42" t="s">
        <v>71</v>
      </c>
    </row>
    <row r="29" spans="18:33" ht="12.75" thickBot="1">
      <c r="R29" s="46" t="s">
        <v>24</v>
      </c>
      <c r="S29" s="47">
        <f>SUM(S14:S28)</f>
        <v>0</v>
      </c>
      <c r="T29" s="47">
        <f>SUM(T14:T28)</f>
        <v>0</v>
      </c>
      <c r="U29" s="47">
        <f>SUM(U14:U28)</f>
        <v>0</v>
      </c>
      <c r="V29" s="48">
        <f>SUM(V14:V28)</f>
        <v>0</v>
      </c>
      <c r="AG29" s="42" t="s">
        <v>72</v>
      </c>
    </row>
    <row r="30" spans="1:33" ht="12.75" thickBot="1">
      <c r="A30" s="49" t="s">
        <v>26</v>
      </c>
      <c r="B30" s="49"/>
      <c r="AG30" s="42" t="s">
        <v>73</v>
      </c>
    </row>
    <row r="31" spans="1:33" ht="36" customHeight="1" thickBot="1">
      <c r="A31" s="98" t="s">
        <v>25</v>
      </c>
      <c r="B31" s="151"/>
      <c r="C31" s="99"/>
      <c r="D31" s="99"/>
      <c r="E31" s="99"/>
      <c r="F31" s="50" t="s">
        <v>14</v>
      </c>
      <c r="G31" s="51" t="s">
        <v>15</v>
      </c>
      <c r="L31" s="52" t="s">
        <v>75</v>
      </c>
      <c r="R31" s="52" t="s">
        <v>16</v>
      </c>
      <c r="X31" s="49" t="s">
        <v>26</v>
      </c>
      <c r="Z31" s="53"/>
      <c r="AG31" s="42" t="s">
        <v>74</v>
      </c>
    </row>
    <row r="32" spans="1:33" ht="15">
      <c r="A32" s="106" t="s">
        <v>59</v>
      </c>
      <c r="B32" s="152"/>
      <c r="C32" s="107"/>
      <c r="D32" s="107"/>
      <c r="E32" s="107"/>
      <c r="F32" s="60">
        <v>50</v>
      </c>
      <c r="G32" s="5"/>
      <c r="L32" s="66">
        <v>200</v>
      </c>
      <c r="R32" s="54">
        <f>IF(L32&gt;0,L32*G32," ")</f>
        <v>0</v>
      </c>
      <c r="X32" s="146" t="s">
        <v>59</v>
      </c>
      <c r="Y32" s="147"/>
      <c r="Z32" s="147"/>
      <c r="AA32" s="147"/>
      <c r="AB32" s="55">
        <f aca="true" t="shared" si="11" ref="AB32:AB35">IF(L32&gt;0,G32," ")</f>
        <v>0</v>
      </c>
      <c r="AG32" s="42" t="s">
        <v>76</v>
      </c>
    </row>
    <row r="33" spans="1:33" ht="21.75" customHeight="1">
      <c r="A33" s="100" t="s">
        <v>60</v>
      </c>
      <c r="B33" s="153"/>
      <c r="C33" s="101"/>
      <c r="D33" s="101"/>
      <c r="E33" s="101"/>
      <c r="F33" s="60">
        <v>1250</v>
      </c>
      <c r="G33" s="5"/>
      <c r="L33" s="66">
        <v>30</v>
      </c>
      <c r="R33" s="54">
        <f aca="true" t="shared" si="12" ref="R33:R36">IF(L33&gt;0,L33*G33," ")</f>
        <v>0</v>
      </c>
      <c r="X33" s="100" t="s">
        <v>60</v>
      </c>
      <c r="Y33" s="101"/>
      <c r="Z33" s="101"/>
      <c r="AA33" s="101"/>
      <c r="AB33" s="56">
        <f t="shared" si="11"/>
        <v>0</v>
      </c>
      <c r="AG33" s="42" t="s">
        <v>77</v>
      </c>
    </row>
    <row r="34" spans="1:33" ht="15">
      <c r="A34" s="102" t="s">
        <v>61</v>
      </c>
      <c r="B34" s="154"/>
      <c r="C34" s="103"/>
      <c r="D34" s="103"/>
      <c r="E34" s="103"/>
      <c r="F34" s="60"/>
      <c r="G34" s="5"/>
      <c r="L34" s="66"/>
      <c r="R34" s="54" t="str">
        <f t="shared" si="12"/>
        <v xml:space="preserve"> </v>
      </c>
      <c r="X34" s="102" t="s">
        <v>61</v>
      </c>
      <c r="Y34" s="103"/>
      <c r="Z34" s="103"/>
      <c r="AA34" s="103"/>
      <c r="AB34" s="56" t="str">
        <f t="shared" si="11"/>
        <v xml:space="preserve"> </v>
      </c>
      <c r="AG34" s="42" t="s">
        <v>78</v>
      </c>
    </row>
    <row r="35" spans="1:33" ht="15">
      <c r="A35" s="102" t="s">
        <v>62</v>
      </c>
      <c r="B35" s="154"/>
      <c r="C35" s="103"/>
      <c r="D35" s="103"/>
      <c r="E35" s="103"/>
      <c r="F35" s="60"/>
      <c r="G35" s="5"/>
      <c r="L35" s="66"/>
      <c r="R35" s="54" t="str">
        <f t="shared" si="12"/>
        <v xml:space="preserve"> </v>
      </c>
      <c r="X35" s="102" t="s">
        <v>62</v>
      </c>
      <c r="Y35" s="103"/>
      <c r="Z35" s="103"/>
      <c r="AA35" s="103"/>
      <c r="AB35" s="56" t="str">
        <f t="shared" si="11"/>
        <v xml:space="preserve"> </v>
      </c>
      <c r="AG35" s="42" t="s">
        <v>79</v>
      </c>
    </row>
    <row r="36" spans="1:33" ht="38.25" customHeight="1" thickBot="1">
      <c r="A36" s="104" t="s">
        <v>86</v>
      </c>
      <c r="B36" s="155"/>
      <c r="C36" s="105"/>
      <c r="D36" s="105"/>
      <c r="E36" s="105"/>
      <c r="F36" s="63">
        <v>20</v>
      </c>
      <c r="G36" s="6"/>
      <c r="L36" s="67">
        <v>100</v>
      </c>
      <c r="M36" s="79" t="s">
        <v>87</v>
      </c>
      <c r="R36" s="57">
        <f t="shared" si="12"/>
        <v>0</v>
      </c>
      <c r="X36" s="104" t="s">
        <v>86</v>
      </c>
      <c r="Y36" s="105"/>
      <c r="Z36" s="105"/>
      <c r="AA36" s="105"/>
      <c r="AB36" s="58">
        <f>IF(L36&gt;0,G36," ")</f>
        <v>0</v>
      </c>
      <c r="AG36" s="42" t="s">
        <v>80</v>
      </c>
    </row>
    <row r="37" ht="15">
      <c r="AG37" s="42" t="s">
        <v>81</v>
      </c>
    </row>
    <row r="38" spans="1:33" ht="224.25" customHeight="1">
      <c r="A38" s="96" t="s">
        <v>89</v>
      </c>
      <c r="B38" s="96"/>
      <c r="C38" s="96"/>
      <c r="D38" s="96"/>
      <c r="E38" s="96"/>
      <c r="F38" s="96"/>
      <c r="G38" s="96"/>
      <c r="H38" s="96"/>
      <c r="I38" s="96"/>
      <c r="J38" s="96"/>
      <c r="K38" s="97"/>
      <c r="AG38" s="42" t="s">
        <v>82</v>
      </c>
    </row>
    <row r="39" ht="15">
      <c r="AG39" s="42" t="s">
        <v>83</v>
      </c>
    </row>
    <row r="40" ht="15">
      <c r="AG40" s="42" t="s">
        <v>84</v>
      </c>
    </row>
    <row r="41" ht="15">
      <c r="AG41" s="42" t="s">
        <v>85</v>
      </c>
    </row>
  </sheetData>
  <mergeCells count="34">
    <mergeCell ref="X32:AA32"/>
    <mergeCell ref="X33:AA33"/>
    <mergeCell ref="X34:AA34"/>
    <mergeCell ref="X35:AA35"/>
    <mergeCell ref="X36:AA36"/>
    <mergeCell ref="AA11:AB11"/>
    <mergeCell ref="E12:F12"/>
    <mergeCell ref="G12:H12"/>
    <mergeCell ref="AA2:AB2"/>
    <mergeCell ref="C3:D3"/>
    <mergeCell ref="AA3:AB3"/>
    <mergeCell ref="S8:T8"/>
    <mergeCell ref="S11:T11"/>
    <mergeCell ref="U11:V11"/>
    <mergeCell ref="Y11:Z11"/>
    <mergeCell ref="C2:D2"/>
    <mergeCell ref="I12:J12"/>
    <mergeCell ref="S6:T6"/>
    <mergeCell ref="Y5:Z5"/>
    <mergeCell ref="Y7:Z7"/>
    <mergeCell ref="A11:A12"/>
    <mergeCell ref="C11:F11"/>
    <mergeCell ref="G11:J11"/>
    <mergeCell ref="M11:N11"/>
    <mergeCell ref="O11:P11"/>
    <mergeCell ref="C12:D12"/>
    <mergeCell ref="B11:B12"/>
    <mergeCell ref="A38:K38"/>
    <mergeCell ref="A31:E31"/>
    <mergeCell ref="A33:E33"/>
    <mergeCell ref="A34:E34"/>
    <mergeCell ref="A35:E35"/>
    <mergeCell ref="A36:E36"/>
    <mergeCell ref="A32:E32"/>
  </mergeCells>
  <conditionalFormatting sqref="A14:B28">
    <cfRule type="expression" priority="1" dxfId="7">
      <formula>A14&gt;0</formula>
    </cfRule>
    <cfRule type="expression" priority="2" dxfId="6">
      <formula>M14+N14+O14+P14&gt;0</formula>
    </cfRule>
  </conditionalFormatting>
  <conditionalFormatting sqref="C2:D3">
    <cfRule type="containsBlanks" priority="16" dxfId="5" stopIfTrue="1">
      <formula>LEN(TRIM(C2))=0</formula>
    </cfRule>
  </conditionalFormatting>
  <conditionalFormatting sqref="D14:D28">
    <cfRule type="expression" priority="6" dxfId="0">
      <formula>0&lt;$M14</formula>
    </cfRule>
  </conditionalFormatting>
  <conditionalFormatting sqref="F14:F28">
    <cfRule type="expression" priority="5" dxfId="0">
      <formula>0&lt;$N14</formula>
    </cfRule>
  </conditionalFormatting>
  <conditionalFormatting sqref="G32:G36">
    <cfRule type="expression" priority="3" dxfId="0">
      <formula>0&lt;$L32</formula>
    </cfRule>
  </conditionalFormatting>
  <conditionalFormatting sqref="H14:H28">
    <cfRule type="expression" priority="11" dxfId="0">
      <formula>0&lt;$O14</formula>
    </cfRule>
  </conditionalFormatting>
  <conditionalFormatting sqref="J14:J28">
    <cfRule type="expression" priority="4" dxfId="0">
      <formula>0&lt;$P14</formula>
    </cfRule>
  </conditionalFormatting>
  <dataValidations count="2">
    <dataValidation type="decimal" allowBlank="1" showInputMessage="1" showErrorMessage="1" sqref="D14:D28 G32:G36 H14:H28 J14:J28 F14:F28">
      <formula1>1</formula1>
      <formula2>C14</formula2>
    </dataValidation>
    <dataValidation type="list" allowBlank="1" showInputMessage="1" showErrorMessage="1" sqref="A14:A28 B19:B28">
      <formula1>$AG$14:$AG$41</formula1>
    </dataValidation>
  </dataValidations>
  <printOptions/>
  <pageMargins left="0.7" right="0.7" top="0.787401575" bottom="0.787401575" header="0.3" footer="0.3"/>
  <pageSetup horizontalDpi="600" verticalDpi="600" orientation="portrait" paperSize="9" scale="88" r:id="rId1"/>
  <colBreaks count="4" manualBreakCount="4">
    <brk id="11" max="16383" man="1"/>
    <brk id="17" max="16383" man="1"/>
    <brk id="23" max="16383" man="1"/>
    <brk id="29" max="16383" man="1"/>
  </colBreaks>
  <ignoredErrors>
    <ignoredError sqref="AG1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Hejlová Jitka Mgr. Ing.</dc:creator>
  <cp:keywords/>
  <dc:description/>
  <cp:lastModifiedBy>Ing. Bc. Iveta Matějů</cp:lastModifiedBy>
  <cp:lastPrinted>2019-06-21T06:52:26Z</cp:lastPrinted>
  <dcterms:created xsi:type="dcterms:W3CDTF">2019-03-19T21:39:21Z</dcterms:created>
  <dcterms:modified xsi:type="dcterms:W3CDTF">2023-12-20T12:39:39Z</dcterms:modified>
  <cp:category/>
  <cp:version/>
  <cp:contentType/>
  <cp:contentStatus/>
</cp:coreProperties>
</file>