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166925"/>
  <bookViews>
    <workbookView xWindow="0" yWindow="0" windowWidth="21600" windowHeight="12645" activeTab="0"/>
  </bookViews>
  <sheets>
    <sheet name="JMP+Traktor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<sst xmlns="http://schemas.openxmlformats.org/spreadsheetml/2006/main" count="103" uniqueCount="29">
  <si>
    <r>
      <t>Množství v m</t>
    </r>
    <r>
      <rPr>
        <b/>
        <vertAlign val="superscript"/>
        <sz val="11"/>
        <color rgb="FFFF0000"/>
        <rFont val="Calibri"/>
        <family val="2"/>
        <scheme val="minor"/>
      </rPr>
      <t>3</t>
    </r>
  </si>
  <si>
    <r>
      <t>MJ = m</t>
    </r>
    <r>
      <rPr>
        <b/>
        <vertAlign val="superscript"/>
        <sz val="11"/>
        <color rgb="FFFF0000"/>
        <rFont val="Calibri"/>
        <family val="2"/>
        <scheme val="minor"/>
      </rPr>
      <t>3</t>
    </r>
  </si>
  <si>
    <t>Skupina dřevin</t>
  </si>
  <si>
    <t>Vzdálenost 
P - OM</t>
  </si>
  <si>
    <t>Hmotnatost těženého porostu</t>
  </si>
  <si>
    <t>Popis technologie</t>
  </si>
  <si>
    <t xml:space="preserve">Jehličnaté </t>
  </si>
  <si>
    <t>JMP + Traktor</t>
  </si>
  <si>
    <t>Listnaté</t>
  </si>
  <si>
    <t/>
  </si>
  <si>
    <t xml:space="preserve">Maximální cena v Kč </t>
  </si>
  <si>
    <r>
      <t xml:space="preserve">MJ = Kč </t>
    </r>
    <r>
      <rPr>
        <b/>
        <vertAlign val="subscript"/>
        <sz val="11"/>
        <color rgb="FFFF0000"/>
        <rFont val="Calibri"/>
        <family val="2"/>
        <scheme val="minor"/>
      </rPr>
      <t xml:space="preserve">bez DPH </t>
    </r>
    <r>
      <rPr>
        <b/>
        <sz val="11"/>
        <color rgb="FFFF0000"/>
        <rFont val="Calibri"/>
        <family val="2"/>
        <scheme val="minor"/>
      </rPr>
      <t>/m</t>
    </r>
    <r>
      <rPr>
        <b/>
        <vertAlign val="superscript"/>
        <sz val="11"/>
        <color rgb="FFFF0000"/>
        <rFont val="Calibri"/>
        <family val="2"/>
        <scheme val="minor"/>
      </rPr>
      <t>3</t>
    </r>
  </si>
  <si>
    <t>Ceník a sumář výroby dříví na OM</t>
  </si>
  <si>
    <t>Název firmy:</t>
  </si>
  <si>
    <t>IČO:</t>
  </si>
  <si>
    <t>Kód zakázky:</t>
  </si>
  <si>
    <t>Cena v Kč</t>
  </si>
  <si>
    <t>Název:</t>
  </si>
  <si>
    <t>Vyplňuje ZADAVATEL</t>
  </si>
  <si>
    <t>Vyplňuje DODAVATEL</t>
  </si>
  <si>
    <t>Výkon</t>
  </si>
  <si>
    <t>201-400</t>
  </si>
  <si>
    <t>&gt; 400</t>
  </si>
  <si>
    <t>&lt; 200</t>
  </si>
  <si>
    <t>1,00-2,50</t>
  </si>
  <si>
    <r>
      <rPr>
        <u val="single"/>
        <sz val="11"/>
        <color theme="1"/>
        <rFont val="Calibri"/>
        <family val="2"/>
        <scheme val="minor"/>
      </rPr>
      <t>&lt;</t>
    </r>
    <r>
      <rPr>
        <sz val="11"/>
        <color theme="1"/>
        <rFont val="Calibri"/>
        <family val="2"/>
        <scheme val="minor"/>
      </rPr>
      <t xml:space="preserve"> 200</t>
    </r>
  </si>
  <si>
    <t>Suma</t>
  </si>
  <si>
    <t>Celková cena</t>
  </si>
  <si>
    <t xml:space="preserve">Předpokládaný termín zahájení prací = 1.8.2024; Zadavatelem garantovaný podíl z celkového množství MJ (%) 30. Zadavatel seznámil zhotovitele s tím, že u nahodilé těžby nelze přesně stanovit objem těžby v jednotlivých komoditách a z tohoto důvodu u některých komodit nelze dodržet garantované množství dřevní hmoty určené ke zpracování.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</si>
</sst>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rgb="FFFF0000"/>
      <name val="Calibri"/>
      <family val="2"/>
      <scheme val="minor"/>
    </font>
    <font>
      <b/>
      <vertAlign val="subscript"/>
      <sz val="11"/>
      <color rgb="FFFF000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1"/>
      <color theme="1"/>
      <name val="Calibri"/>
      <family val="2"/>
    </font>
    <font>
      <u val="single"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</borders>
  <cellStyleXfs count="20"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2" borderId="1" xfId="0" applyFont="1" applyFill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3" fontId="0" fillId="3" borderId="4" xfId="0" applyNumberFormat="1" applyFill="1" applyBorder="1" applyAlignment="1" applyProtection="1">
      <alignment horizontal="center" vertical="center"/>
      <protection locked="0"/>
    </xf>
    <xf numFmtId="3" fontId="0" fillId="3" borderId="5" xfId="0" applyNumberFormat="1" applyFill="1" applyBorder="1" applyAlignment="1" applyProtection="1">
      <alignment horizontal="center" vertical="center"/>
      <protection locked="0"/>
    </xf>
    <xf numFmtId="164" fontId="7" fillId="0" borderId="0" xfId="0" applyNumberFormat="1" applyFont="1"/>
    <xf numFmtId="0" fontId="0" fillId="4" borderId="6" xfId="0" applyFill="1" applyBorder="1"/>
    <xf numFmtId="0" fontId="3" fillId="4" borderId="7" xfId="0" applyFont="1" applyFill="1" applyBorder="1"/>
    <xf numFmtId="0" fontId="0" fillId="4" borderId="7" xfId="0" applyFill="1" applyBorder="1"/>
    <xf numFmtId="0" fontId="3" fillId="4" borderId="7" xfId="0" applyFont="1" applyFill="1" applyBorder="1" applyAlignment="1">
      <alignment horizontal="right"/>
    </xf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2" fillId="2" borderId="11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3" fillId="4" borderId="9" xfId="0" applyFont="1" applyFill="1" applyBorder="1"/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4" borderId="10" xfId="0" applyFont="1" applyFill="1" applyBorder="1"/>
    <xf numFmtId="0" fontId="0" fillId="4" borderId="0" xfId="0" applyFill="1"/>
    <xf numFmtId="0" fontId="3" fillId="4" borderId="0" xfId="0" applyFont="1" applyFill="1"/>
    <xf numFmtId="0" fontId="3" fillId="4" borderId="0" xfId="0" applyFont="1" applyFill="1" applyAlignment="1">
      <alignment horizontal="right"/>
    </xf>
    <xf numFmtId="0" fontId="0" fillId="0" borderId="4" xfId="0" applyBorder="1"/>
    <xf numFmtId="0" fontId="0" fillId="0" borderId="26" xfId="0" applyBorder="1" applyAlignment="1">
      <alignment horizontal="left" vertical="center"/>
    </xf>
    <xf numFmtId="0" fontId="0" fillId="0" borderId="5" xfId="0" applyBorder="1"/>
    <xf numFmtId="3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4" borderId="32" xfId="0" applyFill="1" applyBorder="1"/>
    <xf numFmtId="0" fontId="0" fillId="4" borderId="33" xfId="0" applyFill="1" applyBorder="1"/>
    <xf numFmtId="0" fontId="0" fillId="4" borderId="34" xfId="0" applyFill="1" applyBorder="1"/>
    <xf numFmtId="0" fontId="0" fillId="5" borderId="9" xfId="0" applyFill="1" applyBorder="1"/>
    <xf numFmtId="3" fontId="0" fillId="6" borderId="19" xfId="0" applyNumberFormat="1" applyFill="1" applyBorder="1" applyAlignment="1">
      <alignment horizontal="center" vertical="center"/>
    </xf>
    <xf numFmtId="3" fontId="0" fillId="6" borderId="5" xfId="0" applyNumberFormat="1" applyFill="1" applyBorder="1" applyAlignment="1">
      <alignment horizontal="center" vertical="center"/>
    </xf>
    <xf numFmtId="0" fontId="0" fillId="5" borderId="10" xfId="0" applyFill="1" applyBorder="1"/>
    <xf numFmtId="0" fontId="0" fillId="5" borderId="32" xfId="0" applyFill="1" applyBorder="1"/>
    <xf numFmtId="0" fontId="0" fillId="5" borderId="33" xfId="0" applyFill="1" applyBorder="1"/>
    <xf numFmtId="0" fontId="0" fillId="5" borderId="34" xfId="0" applyFill="1" applyBorder="1"/>
    <xf numFmtId="3" fontId="0" fillId="6" borderId="4" xfId="0" applyNumberFormat="1" applyFill="1" applyBorder="1" applyAlignment="1">
      <alignment horizontal="center" vertical="center"/>
    </xf>
    <xf numFmtId="3" fontId="0" fillId="6" borderId="15" xfId="0" applyNumberFormat="1" applyFill="1" applyBorder="1" applyAlignment="1">
      <alignment horizontal="center" vertical="center"/>
    </xf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4" borderId="43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F1D64-BE01-4F56-88DC-98B0CFD4507A}">
  <dimension ref="A1:Q70"/>
  <sheetViews>
    <sheetView tabSelected="1" workbookViewId="0" topLeftCell="A33">
      <selection activeCell="F50" sqref="F50"/>
    </sheetView>
  </sheetViews>
  <sheetFormatPr defaultColWidth="9.140625" defaultRowHeight="15"/>
  <cols>
    <col min="1" max="1" width="12.140625" style="1" customWidth="1"/>
    <col min="2" max="2" width="19.57421875" style="1" bestFit="1" customWidth="1"/>
    <col min="3" max="3" width="19.57421875" style="1" customWidth="1"/>
    <col min="4" max="4" width="10.7109375" style="1" customWidth="1"/>
    <col min="5" max="15" width="9.140625" style="1" customWidth="1"/>
    <col min="16" max="16" width="19.7109375" style="1" customWidth="1"/>
    <col min="17" max="16384" width="9.140625" style="1" customWidth="1"/>
  </cols>
  <sheetData>
    <row r="1" ht="21">
      <c r="A1" s="3" t="s">
        <v>12</v>
      </c>
    </row>
    <row r="2" spans="14:16" ht="19.5" thickBot="1">
      <c r="N2" s="86" t="s">
        <v>27</v>
      </c>
      <c r="O2" s="86"/>
      <c r="P2" s="10">
        <f>F45*F13+F46*F14+F47*F15+F50*F18+H18*H50+H15*H47+H14*H46+H13*H45+K13*K45+K14*K46+K15*K47+K18*K50+M13*M45+M14*M46+M15*M47+M18*M50+N13*N45+N14*N46+N15*N47+N18*N50</f>
        <v>0</v>
      </c>
    </row>
    <row r="3" spans="1:3" ht="15">
      <c r="A3" s="4" t="s">
        <v>13</v>
      </c>
      <c r="B3" s="5"/>
      <c r="C3" s="5"/>
    </row>
    <row r="4" spans="1:3" ht="15">
      <c r="A4" s="6" t="s">
        <v>14</v>
      </c>
      <c r="B4" s="5">
        <v>0</v>
      </c>
      <c r="C4" s="5"/>
    </row>
    <row r="5" spans="1:3" ht="15">
      <c r="A5" s="6" t="s">
        <v>15</v>
      </c>
      <c r="B5" s="5"/>
      <c r="C5" s="5"/>
    </row>
    <row r="6" spans="1:3" ht="15.75" thickBot="1">
      <c r="A6" s="7" t="s">
        <v>17</v>
      </c>
      <c r="B6" s="5"/>
      <c r="C6" s="5"/>
    </row>
    <row r="9" ht="15.75" thickBot="1"/>
    <row r="10" spans="1:17" ht="18" thickBot="1">
      <c r="A10" s="11"/>
      <c r="B10" s="12" t="s">
        <v>0</v>
      </c>
      <c r="C10" s="12"/>
      <c r="D10" s="13"/>
      <c r="E10" s="87" t="s">
        <v>18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14" t="s">
        <v>1</v>
      </c>
      <c r="Q10" s="15"/>
    </row>
    <row r="11" spans="1:17" ht="15">
      <c r="A11" s="16"/>
      <c r="B11" s="76" t="s">
        <v>2</v>
      </c>
      <c r="C11" s="80" t="s">
        <v>20</v>
      </c>
      <c r="D11" s="88" t="s">
        <v>3</v>
      </c>
      <c r="E11" s="89" t="s">
        <v>4</v>
      </c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82" t="s">
        <v>5</v>
      </c>
      <c r="Q11" s="17"/>
    </row>
    <row r="12" spans="1:17" ht="15.75" thickBot="1">
      <c r="A12" s="16"/>
      <c r="B12" s="77"/>
      <c r="C12" s="81"/>
      <c r="D12" s="74"/>
      <c r="E12" s="18">
        <v>19</v>
      </c>
      <c r="F12" s="19">
        <v>29</v>
      </c>
      <c r="G12" s="19">
        <v>39</v>
      </c>
      <c r="H12" s="19">
        <v>49</v>
      </c>
      <c r="I12" s="19">
        <v>59</v>
      </c>
      <c r="J12" s="19">
        <v>69</v>
      </c>
      <c r="K12" s="19">
        <v>79</v>
      </c>
      <c r="L12" s="19">
        <v>89</v>
      </c>
      <c r="M12" s="19">
        <v>99</v>
      </c>
      <c r="N12" s="19" t="s">
        <v>24</v>
      </c>
      <c r="O12" s="19"/>
      <c r="P12" s="83"/>
      <c r="Q12" s="17"/>
    </row>
    <row r="13" spans="1:17" ht="15">
      <c r="A13" s="16"/>
      <c r="B13" s="20" t="s">
        <v>6</v>
      </c>
      <c r="C13" s="21"/>
      <c r="D13" s="22" t="s">
        <v>25</v>
      </c>
      <c r="E13" s="23"/>
      <c r="F13" s="24">
        <v>50</v>
      </c>
      <c r="G13" s="24"/>
      <c r="H13" s="24">
        <v>50</v>
      </c>
      <c r="I13" s="24"/>
      <c r="J13" s="24"/>
      <c r="K13" s="24">
        <v>100</v>
      </c>
      <c r="L13" s="24"/>
      <c r="M13" s="24">
        <v>100</v>
      </c>
      <c r="N13" s="24">
        <v>200</v>
      </c>
      <c r="O13" s="24"/>
      <c r="P13" s="25" t="s">
        <v>7</v>
      </c>
      <c r="Q13" s="17"/>
    </row>
    <row r="14" spans="1:17" ht="15">
      <c r="A14" s="16"/>
      <c r="B14" s="26" t="s">
        <v>6</v>
      </c>
      <c r="C14" s="27"/>
      <c r="D14" s="28" t="s">
        <v>21</v>
      </c>
      <c r="E14" s="29"/>
      <c r="F14" s="30">
        <v>50</v>
      </c>
      <c r="G14" s="30"/>
      <c r="H14" s="30">
        <v>150</v>
      </c>
      <c r="I14" s="30"/>
      <c r="J14" s="30"/>
      <c r="K14" s="30">
        <v>100</v>
      </c>
      <c r="L14" s="30"/>
      <c r="M14" s="30">
        <v>200</v>
      </c>
      <c r="N14" s="30">
        <v>200</v>
      </c>
      <c r="O14" s="30"/>
      <c r="P14" s="31" t="s">
        <v>7</v>
      </c>
      <c r="Q14" s="17"/>
    </row>
    <row r="15" spans="1:17" ht="15">
      <c r="A15" s="16"/>
      <c r="B15" s="26" t="s">
        <v>6</v>
      </c>
      <c r="C15" s="27"/>
      <c r="D15" s="28" t="s">
        <v>22</v>
      </c>
      <c r="E15" s="29"/>
      <c r="F15" s="30">
        <v>50</v>
      </c>
      <c r="G15" s="30"/>
      <c r="H15" s="30">
        <v>180</v>
      </c>
      <c r="I15" s="30"/>
      <c r="J15" s="30"/>
      <c r="K15" s="30">
        <v>160</v>
      </c>
      <c r="L15" s="30"/>
      <c r="M15" s="30">
        <v>150</v>
      </c>
      <c r="N15" s="30">
        <v>200</v>
      </c>
      <c r="O15" s="30"/>
      <c r="P15" s="31" t="s">
        <v>7</v>
      </c>
      <c r="Q15" s="17"/>
    </row>
    <row r="16" spans="1:17" ht="15">
      <c r="A16" s="16"/>
      <c r="B16" s="26"/>
      <c r="C16" s="27"/>
      <c r="D16" s="28"/>
      <c r="E16" s="29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  <c r="Q16" s="17"/>
    </row>
    <row r="17" spans="1:17" ht="15">
      <c r="A17" s="16"/>
      <c r="B17" s="26" t="s">
        <v>8</v>
      </c>
      <c r="C17" s="27"/>
      <c r="D17" s="28" t="s">
        <v>25</v>
      </c>
      <c r="E17" s="29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 t="s">
        <v>7</v>
      </c>
      <c r="Q17" s="17"/>
    </row>
    <row r="18" spans="1:17" ht="15">
      <c r="A18" s="16"/>
      <c r="B18" s="26" t="s">
        <v>8</v>
      </c>
      <c r="C18" s="27"/>
      <c r="D18" s="28" t="s">
        <v>21</v>
      </c>
      <c r="E18" s="29"/>
      <c r="F18" s="30">
        <v>10</v>
      </c>
      <c r="G18" s="30"/>
      <c r="H18" s="30">
        <v>10</v>
      </c>
      <c r="I18" s="30"/>
      <c r="J18" s="30"/>
      <c r="K18" s="30">
        <v>10</v>
      </c>
      <c r="L18" s="30"/>
      <c r="M18" s="30">
        <v>10</v>
      </c>
      <c r="N18" s="30">
        <v>20</v>
      </c>
      <c r="O18" s="30"/>
      <c r="P18" s="31" t="s">
        <v>7</v>
      </c>
      <c r="Q18" s="17"/>
    </row>
    <row r="19" spans="1:17" ht="15">
      <c r="A19" s="16"/>
      <c r="B19" s="26" t="s">
        <v>8</v>
      </c>
      <c r="C19" s="27"/>
      <c r="D19" s="28" t="s">
        <v>22</v>
      </c>
      <c r="E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 t="s">
        <v>7</v>
      </c>
      <c r="Q19" s="17"/>
    </row>
    <row r="20" spans="1:17" ht="15">
      <c r="A20" s="16"/>
      <c r="B20" s="26"/>
      <c r="C20" s="27"/>
      <c r="D20" s="28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17"/>
    </row>
    <row r="21" spans="1:17" ht="15">
      <c r="A21" s="16"/>
      <c r="B21" s="26"/>
      <c r="C21" s="27"/>
      <c r="D21" s="28"/>
      <c r="E21" s="29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1" t="s">
        <v>9</v>
      </c>
      <c r="Q21" s="17"/>
    </row>
    <row r="22" spans="1:17" s="2" customFormat="1" ht="15.75" thickBot="1">
      <c r="A22" s="32"/>
      <c r="B22" s="33"/>
      <c r="C22" s="34" t="s">
        <v>26</v>
      </c>
      <c r="D22" s="35"/>
      <c r="E22" s="36"/>
      <c r="F22" s="37">
        <f>SUM(F13:F19)</f>
        <v>160</v>
      </c>
      <c r="G22" s="37">
        <f aca="true" t="shared" si="0" ref="G22:N22">SUM(G13:G19)</f>
        <v>0</v>
      </c>
      <c r="H22" s="37">
        <f t="shared" si="0"/>
        <v>390</v>
      </c>
      <c r="I22" s="37">
        <f t="shared" si="0"/>
        <v>0</v>
      </c>
      <c r="J22" s="37">
        <f t="shared" si="0"/>
        <v>0</v>
      </c>
      <c r="K22" s="37">
        <f t="shared" si="0"/>
        <v>370</v>
      </c>
      <c r="L22" s="37">
        <f t="shared" si="0"/>
        <v>0</v>
      </c>
      <c r="M22" s="37">
        <f t="shared" si="0"/>
        <v>460</v>
      </c>
      <c r="N22" s="37">
        <f t="shared" si="0"/>
        <v>620</v>
      </c>
      <c r="O22" s="37">
        <f>SUM(F22:N22)</f>
        <v>2000</v>
      </c>
      <c r="P22" s="38" t="s">
        <v>9</v>
      </c>
      <c r="Q22" s="39"/>
    </row>
    <row r="23" spans="1:17" ht="15">
      <c r="A23" s="16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17"/>
    </row>
    <row r="24" spans="1:17" ht="19.5" thickBot="1">
      <c r="A24" s="16"/>
      <c r="B24" s="41" t="s">
        <v>10</v>
      </c>
      <c r="C24" s="41"/>
      <c r="D24" s="40"/>
      <c r="E24" s="75" t="s">
        <v>18</v>
      </c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42" t="s">
        <v>11</v>
      </c>
      <c r="Q24" s="17"/>
    </row>
    <row r="25" spans="1:17" ht="17.25" customHeight="1" thickBot="1">
      <c r="A25" s="16"/>
      <c r="B25" s="76" t="s">
        <v>2</v>
      </c>
      <c r="C25" s="80" t="s">
        <v>20</v>
      </c>
      <c r="D25" s="84" t="s">
        <v>3</v>
      </c>
      <c r="E25" s="71" t="s">
        <v>4</v>
      </c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3" t="s">
        <v>5</v>
      </c>
      <c r="Q25" s="17"/>
    </row>
    <row r="26" spans="1:17" ht="15.75" thickBot="1">
      <c r="A26" s="16"/>
      <c r="B26" s="77"/>
      <c r="C26" s="81"/>
      <c r="D26" s="85"/>
      <c r="E26" s="18">
        <v>19</v>
      </c>
      <c r="F26" s="19">
        <v>29</v>
      </c>
      <c r="G26" s="19">
        <v>39</v>
      </c>
      <c r="H26" s="19">
        <v>49</v>
      </c>
      <c r="I26" s="19">
        <v>59</v>
      </c>
      <c r="J26" s="19">
        <v>69</v>
      </c>
      <c r="K26" s="19">
        <v>79</v>
      </c>
      <c r="L26" s="19">
        <v>89</v>
      </c>
      <c r="M26" s="19">
        <v>99</v>
      </c>
      <c r="N26" s="19" t="s">
        <v>24</v>
      </c>
      <c r="O26" s="19"/>
      <c r="P26" s="74"/>
      <c r="Q26" s="17"/>
    </row>
    <row r="27" spans="1:17" ht="15">
      <c r="A27" s="16"/>
      <c r="B27" s="20" t="s">
        <v>6</v>
      </c>
      <c r="C27" s="21"/>
      <c r="D27" s="22" t="s">
        <v>25</v>
      </c>
      <c r="E27" s="24"/>
      <c r="F27" s="24">
        <v>510</v>
      </c>
      <c r="G27" s="43"/>
      <c r="H27" s="43">
        <v>440</v>
      </c>
      <c r="I27" s="24"/>
      <c r="J27" s="24"/>
      <c r="K27" s="24">
        <v>430</v>
      </c>
      <c r="L27" s="24"/>
      <c r="M27" s="24">
        <v>390</v>
      </c>
      <c r="N27" s="24">
        <f>162+205</f>
        <v>367</v>
      </c>
      <c r="O27" s="24"/>
      <c r="P27" s="44" t="s">
        <v>7</v>
      </c>
      <c r="Q27" s="17"/>
    </row>
    <row r="28" spans="1:17" ht="15">
      <c r="A28" s="16"/>
      <c r="B28" s="26" t="s">
        <v>6</v>
      </c>
      <c r="C28" s="27"/>
      <c r="D28" s="28" t="s">
        <v>21</v>
      </c>
      <c r="E28" s="30"/>
      <c r="F28" s="30">
        <v>530</v>
      </c>
      <c r="G28" s="45"/>
      <c r="H28" s="45">
        <v>460</v>
      </c>
      <c r="I28" s="30"/>
      <c r="J28" s="46"/>
      <c r="K28" s="46">
        <v>450</v>
      </c>
      <c r="L28" s="46"/>
      <c r="M28" s="46">
        <v>410</v>
      </c>
      <c r="N28" s="46">
        <f>162+215</f>
        <v>377</v>
      </c>
      <c r="O28" s="46"/>
      <c r="P28" s="47" t="s">
        <v>7</v>
      </c>
      <c r="Q28" s="17"/>
    </row>
    <row r="29" spans="1:17" ht="15">
      <c r="A29" s="16"/>
      <c r="B29" s="26" t="s">
        <v>6</v>
      </c>
      <c r="C29" s="27"/>
      <c r="D29" s="28" t="s">
        <v>22</v>
      </c>
      <c r="E29" s="30"/>
      <c r="F29" s="30">
        <v>540</v>
      </c>
      <c r="G29" s="45"/>
      <c r="H29" s="45">
        <v>470</v>
      </c>
      <c r="I29" s="30"/>
      <c r="J29" s="30"/>
      <c r="K29" s="30">
        <v>460</v>
      </c>
      <c r="L29" s="30"/>
      <c r="M29" s="30">
        <f>165+260</f>
        <v>425</v>
      </c>
      <c r="N29" s="30">
        <f>162+235</f>
        <v>397</v>
      </c>
      <c r="O29" s="30"/>
      <c r="P29" s="47" t="s">
        <v>7</v>
      </c>
      <c r="Q29" s="17"/>
    </row>
    <row r="30" spans="1:17" ht="15">
      <c r="A30" s="16"/>
      <c r="B30" s="26"/>
      <c r="C30" s="27"/>
      <c r="D30" s="28"/>
      <c r="E30" s="30"/>
      <c r="F30" s="30"/>
      <c r="G30" s="45"/>
      <c r="H30" s="45"/>
      <c r="I30" s="30"/>
      <c r="J30" s="30"/>
      <c r="K30" s="30"/>
      <c r="L30" s="30"/>
      <c r="M30" s="30"/>
      <c r="N30" s="30"/>
      <c r="O30" s="30"/>
      <c r="P30" s="47"/>
      <c r="Q30" s="17"/>
    </row>
    <row r="31" spans="1:17" ht="15">
      <c r="A31" s="16"/>
      <c r="B31" s="26" t="s">
        <v>8</v>
      </c>
      <c r="C31" s="27"/>
      <c r="D31" s="28" t="s">
        <v>25</v>
      </c>
      <c r="E31" s="30"/>
      <c r="F31" s="30"/>
      <c r="G31" s="45"/>
      <c r="H31" s="45"/>
      <c r="I31" s="30"/>
      <c r="J31" s="46"/>
      <c r="K31" s="46"/>
      <c r="L31" s="46"/>
      <c r="M31" s="46"/>
      <c r="N31" s="46"/>
      <c r="O31" s="46"/>
      <c r="P31" s="47" t="s">
        <v>7</v>
      </c>
      <c r="Q31" s="17"/>
    </row>
    <row r="32" spans="1:17" ht="15">
      <c r="A32" s="16"/>
      <c r="B32" s="26" t="s">
        <v>8</v>
      </c>
      <c r="C32" s="27"/>
      <c r="D32" s="28" t="s">
        <v>21</v>
      </c>
      <c r="E32" s="30"/>
      <c r="F32" s="30">
        <f>280+248</f>
        <v>528</v>
      </c>
      <c r="G32" s="45"/>
      <c r="H32" s="45">
        <f>195+270</f>
        <v>465</v>
      </c>
      <c r="I32" s="30"/>
      <c r="J32" s="46"/>
      <c r="K32" s="46">
        <f>172+240</f>
        <v>412</v>
      </c>
      <c r="L32" s="46"/>
      <c r="M32" s="46">
        <f>164+240</f>
        <v>404</v>
      </c>
      <c r="N32" s="46">
        <f>157+223</f>
        <v>380</v>
      </c>
      <c r="O32" s="46"/>
      <c r="P32" s="47" t="s">
        <v>7</v>
      </c>
      <c r="Q32" s="17"/>
    </row>
    <row r="33" spans="1:17" ht="15">
      <c r="A33" s="16"/>
      <c r="B33" s="26" t="s">
        <v>8</v>
      </c>
      <c r="C33" s="27"/>
      <c r="D33" s="28" t="s">
        <v>22</v>
      </c>
      <c r="E33" s="30"/>
      <c r="F33" s="30"/>
      <c r="G33" s="45"/>
      <c r="H33" s="45"/>
      <c r="I33" s="30"/>
      <c r="J33" s="30"/>
      <c r="K33" s="30"/>
      <c r="L33" s="30"/>
      <c r="M33" s="30"/>
      <c r="N33" s="30"/>
      <c r="O33" s="30"/>
      <c r="P33" s="47" t="s">
        <v>7</v>
      </c>
      <c r="Q33" s="17"/>
    </row>
    <row r="34" spans="1:17" ht="15">
      <c r="A34" s="16"/>
      <c r="B34" s="26"/>
      <c r="C34" s="27"/>
      <c r="D34" s="28"/>
      <c r="E34" s="2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47"/>
      <c r="Q34" s="17"/>
    </row>
    <row r="35" spans="1:17" ht="15">
      <c r="A35" s="16"/>
      <c r="B35" s="48" t="s">
        <v>9</v>
      </c>
      <c r="C35" s="27"/>
      <c r="D35" s="49" t="s">
        <v>9</v>
      </c>
      <c r="E35" s="29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47" t="s">
        <v>9</v>
      </c>
      <c r="Q35" s="17"/>
    </row>
    <row r="36" spans="1:17" ht="15.75" thickBot="1">
      <c r="A36" s="16"/>
      <c r="B36" s="50" t="s">
        <v>9</v>
      </c>
      <c r="C36" s="51"/>
      <c r="D36" s="52" t="s">
        <v>9</v>
      </c>
      <c r="E36" s="53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5" t="s">
        <v>9</v>
      </c>
      <c r="Q36" s="17"/>
    </row>
    <row r="37" spans="1:17" ht="15.75" thickBot="1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8"/>
    </row>
    <row r="39" ht="15">
      <c r="B39"/>
    </row>
    <row r="40" ht="15.75" thickBot="1"/>
    <row r="41" spans="1:17" ht="15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70"/>
    </row>
    <row r="42" spans="1:17" ht="19.5" thickBot="1">
      <c r="A42" s="59"/>
      <c r="B42" s="41" t="s">
        <v>16</v>
      </c>
      <c r="C42" s="41"/>
      <c r="D42" s="40"/>
      <c r="E42" s="75" t="s">
        <v>19</v>
      </c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42" t="s">
        <v>11</v>
      </c>
      <c r="Q42" s="62"/>
    </row>
    <row r="43" spans="1:17" ht="15.75" thickBot="1">
      <c r="A43" s="59"/>
      <c r="B43" s="76" t="s">
        <v>2</v>
      </c>
      <c r="C43" s="80" t="s">
        <v>20</v>
      </c>
      <c r="D43" s="78" t="s">
        <v>3</v>
      </c>
      <c r="E43" s="71" t="s">
        <v>4</v>
      </c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3" t="s">
        <v>5</v>
      </c>
      <c r="Q43" s="62"/>
    </row>
    <row r="44" spans="1:17" ht="15.75" thickBot="1">
      <c r="A44" s="59"/>
      <c r="B44" s="77"/>
      <c r="C44" s="81"/>
      <c r="D44" s="79"/>
      <c r="E44" s="18">
        <v>19</v>
      </c>
      <c r="F44" s="19">
        <v>29</v>
      </c>
      <c r="G44" s="19">
        <v>39</v>
      </c>
      <c r="H44" s="19">
        <v>49</v>
      </c>
      <c r="I44" s="19">
        <v>59</v>
      </c>
      <c r="J44" s="19">
        <v>69</v>
      </c>
      <c r="K44" s="19">
        <v>79</v>
      </c>
      <c r="L44" s="19">
        <v>89</v>
      </c>
      <c r="M44" s="19">
        <v>99</v>
      </c>
      <c r="N44" s="19" t="s">
        <v>24</v>
      </c>
      <c r="O44" s="19"/>
      <c r="P44" s="74"/>
      <c r="Q44" s="62"/>
    </row>
    <row r="45" spans="1:17" ht="15">
      <c r="A45" s="59"/>
      <c r="B45" s="20" t="s">
        <v>6</v>
      </c>
      <c r="C45" s="21"/>
      <c r="D45" s="22" t="s">
        <v>23</v>
      </c>
      <c r="E45" s="67"/>
      <c r="F45" s="8"/>
      <c r="G45" s="66"/>
      <c r="H45" s="8"/>
      <c r="I45" s="66"/>
      <c r="J45" s="66"/>
      <c r="K45" s="8"/>
      <c r="L45" s="66"/>
      <c r="M45" s="8"/>
      <c r="N45" s="8"/>
      <c r="O45" s="66"/>
      <c r="P45" s="44" t="s">
        <v>7</v>
      </c>
      <c r="Q45" s="62"/>
    </row>
    <row r="46" spans="1:17" ht="15">
      <c r="A46" s="59"/>
      <c r="B46" s="26" t="s">
        <v>6</v>
      </c>
      <c r="C46" s="27"/>
      <c r="D46" s="28" t="s">
        <v>21</v>
      </c>
      <c r="E46" s="60"/>
      <c r="F46" s="9"/>
      <c r="G46" s="61"/>
      <c r="H46" s="9"/>
      <c r="I46" s="61"/>
      <c r="J46" s="61"/>
      <c r="K46" s="9"/>
      <c r="L46" s="61"/>
      <c r="M46" s="9"/>
      <c r="N46" s="9"/>
      <c r="O46" s="61"/>
      <c r="P46" s="47" t="s">
        <v>7</v>
      </c>
      <c r="Q46" s="62"/>
    </row>
    <row r="47" spans="1:17" ht="15">
      <c r="A47" s="59"/>
      <c r="B47" s="26" t="s">
        <v>6</v>
      </c>
      <c r="C47" s="27"/>
      <c r="D47" s="28" t="s">
        <v>22</v>
      </c>
      <c r="E47" s="60"/>
      <c r="F47" s="9"/>
      <c r="G47" s="61"/>
      <c r="H47" s="9"/>
      <c r="I47" s="61"/>
      <c r="J47" s="61"/>
      <c r="K47" s="9"/>
      <c r="L47" s="61"/>
      <c r="M47" s="9"/>
      <c r="N47" s="9"/>
      <c r="O47" s="61"/>
      <c r="P47" s="47" t="s">
        <v>7</v>
      </c>
      <c r="Q47" s="62"/>
    </row>
    <row r="48" spans="1:17" ht="15">
      <c r="A48" s="59"/>
      <c r="B48" s="26"/>
      <c r="C48" s="27"/>
      <c r="D48" s="28"/>
      <c r="E48" s="60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47"/>
      <c r="Q48" s="62"/>
    </row>
    <row r="49" spans="1:17" ht="15">
      <c r="A49" s="59"/>
      <c r="B49" s="26" t="s">
        <v>8</v>
      </c>
      <c r="C49" s="27"/>
      <c r="D49" s="28" t="s">
        <v>23</v>
      </c>
      <c r="E49" s="60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47" t="s">
        <v>7</v>
      </c>
      <c r="Q49" s="62"/>
    </row>
    <row r="50" spans="1:17" ht="15">
      <c r="A50" s="59"/>
      <c r="B50" s="26" t="s">
        <v>8</v>
      </c>
      <c r="C50" s="27"/>
      <c r="D50" s="28" t="s">
        <v>21</v>
      </c>
      <c r="E50" s="60"/>
      <c r="F50" s="9"/>
      <c r="G50" s="61"/>
      <c r="H50" s="9"/>
      <c r="I50" s="61"/>
      <c r="J50" s="61"/>
      <c r="K50" s="9"/>
      <c r="L50" s="61"/>
      <c r="M50" s="9"/>
      <c r="N50" s="9"/>
      <c r="O50" s="61"/>
      <c r="P50" s="47" t="s">
        <v>7</v>
      </c>
      <c r="Q50" s="62"/>
    </row>
    <row r="51" spans="1:17" ht="15">
      <c r="A51" s="59"/>
      <c r="B51" s="26" t="s">
        <v>8</v>
      </c>
      <c r="C51" s="27"/>
      <c r="D51" s="28" t="s">
        <v>22</v>
      </c>
      <c r="E51" s="60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47" t="s">
        <v>7</v>
      </c>
      <c r="Q51" s="62"/>
    </row>
    <row r="52" spans="1:17" ht="15">
      <c r="A52" s="59"/>
      <c r="B52" s="48"/>
      <c r="C52" s="27"/>
      <c r="D52" s="49"/>
      <c r="E52" s="60"/>
      <c r="F52" s="30"/>
      <c r="G52" s="61"/>
      <c r="H52" s="30"/>
      <c r="I52" s="61"/>
      <c r="J52" s="61"/>
      <c r="K52" s="30"/>
      <c r="L52" s="61"/>
      <c r="M52" s="30"/>
      <c r="N52" s="30"/>
      <c r="O52" s="61"/>
      <c r="P52" s="47"/>
      <c r="Q52" s="62"/>
    </row>
    <row r="53" spans="1:17" ht="15">
      <c r="A53" s="59"/>
      <c r="B53" s="48" t="s">
        <v>9</v>
      </c>
      <c r="C53" s="27"/>
      <c r="D53" s="49" t="s">
        <v>9</v>
      </c>
      <c r="E53" s="29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7" t="s">
        <v>9</v>
      </c>
      <c r="Q53" s="62"/>
    </row>
    <row r="54" spans="1:17" ht="15.75" thickBot="1">
      <c r="A54" s="59"/>
      <c r="B54" s="50" t="s">
        <v>9</v>
      </c>
      <c r="C54" s="51"/>
      <c r="D54" s="52" t="s">
        <v>9</v>
      </c>
      <c r="E54" s="53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5" t="s">
        <v>9</v>
      </c>
      <c r="Q54" s="62"/>
    </row>
    <row r="55" spans="1:17" ht="15.75" thickBot="1">
      <c r="A55" s="63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5"/>
    </row>
    <row r="57" spans="1:10" ht="71.25" customHeight="1">
      <c r="A57" s="92" t="s">
        <v>28</v>
      </c>
      <c r="B57" s="92"/>
      <c r="C57" s="92"/>
      <c r="D57" s="92"/>
      <c r="E57" s="92"/>
      <c r="F57" s="92"/>
      <c r="G57" s="92"/>
      <c r="H57" s="92"/>
      <c r="I57" s="92"/>
      <c r="J57" s="92"/>
    </row>
    <row r="58" spans="1:3" ht="15">
      <c r="A58" s="91"/>
      <c r="B58" s="91"/>
      <c r="C58" s="91"/>
    </row>
    <row r="59" spans="1:3" ht="15">
      <c r="A59" s="91"/>
      <c r="B59" s="91"/>
      <c r="C59" s="91"/>
    </row>
    <row r="60" spans="1:3" ht="15">
      <c r="A60" s="91"/>
      <c r="B60" s="91"/>
      <c r="C60" s="91"/>
    </row>
    <row r="61" spans="1:3" ht="15">
      <c r="A61" s="91"/>
      <c r="B61" s="91"/>
      <c r="C61" s="91"/>
    </row>
    <row r="62" spans="1:3" ht="15">
      <c r="A62" s="91"/>
      <c r="B62" s="91"/>
      <c r="C62" s="91"/>
    </row>
    <row r="63" spans="1:3" ht="15">
      <c r="A63" s="91"/>
      <c r="B63" s="91"/>
      <c r="C63" s="91"/>
    </row>
    <row r="64" spans="1:3" ht="15">
      <c r="A64" s="91"/>
      <c r="B64" s="91"/>
      <c r="C64" s="91"/>
    </row>
    <row r="65" spans="1:3" ht="15">
      <c r="A65" s="91"/>
      <c r="B65" s="91"/>
      <c r="C65" s="91"/>
    </row>
    <row r="66" spans="1:3" ht="15">
      <c r="A66" s="91"/>
      <c r="B66" s="91"/>
      <c r="C66" s="91"/>
    </row>
    <row r="67" spans="1:3" ht="15">
      <c r="A67" s="91"/>
      <c r="B67" s="91"/>
      <c r="C67" s="91"/>
    </row>
    <row r="68" spans="1:3" ht="15">
      <c r="A68" s="91"/>
      <c r="B68" s="91"/>
      <c r="C68" s="91"/>
    </row>
    <row r="69" spans="1:3" ht="15">
      <c r="A69" s="91"/>
      <c r="B69" s="91"/>
      <c r="C69" s="91"/>
    </row>
    <row r="70" spans="1:3" ht="15">
      <c r="A70" s="91"/>
      <c r="B70" s="91"/>
      <c r="C70" s="91"/>
    </row>
  </sheetData>
  <sheetProtection sheet="1" objects="1" scenarios="1" selectLockedCells="1"/>
  <mergeCells count="20">
    <mergeCell ref="A57:J57"/>
    <mergeCell ref="N2:O2"/>
    <mergeCell ref="E10:O10"/>
    <mergeCell ref="B11:B12"/>
    <mergeCell ref="D11:D12"/>
    <mergeCell ref="E11:O11"/>
    <mergeCell ref="P11:P12"/>
    <mergeCell ref="C11:C12"/>
    <mergeCell ref="E24:O24"/>
    <mergeCell ref="B25:B26"/>
    <mergeCell ref="D25:D26"/>
    <mergeCell ref="E25:O25"/>
    <mergeCell ref="P25:P26"/>
    <mergeCell ref="C25:C26"/>
    <mergeCell ref="E43:O43"/>
    <mergeCell ref="P43:P44"/>
    <mergeCell ref="E42:O42"/>
    <mergeCell ref="B43:B44"/>
    <mergeCell ref="D43:D44"/>
    <mergeCell ref="C43:C44"/>
  </mergeCells>
  <dataValidations count="6">
    <dataValidation type="whole" operator="greaterThanOrEqual" allowBlank="1" showInputMessage="1" showErrorMessage="1" errorTitle="Chybové hlášení" error="Vložte množství v celých m3, jež je větší než 0." sqref="E13:O22">
      <formula1>1</formula1>
    </dataValidation>
    <dataValidation type="whole" operator="lessThanOrEqual" allowBlank="1" showInputMessage="1" showErrorMessage="1" errorTitle="Nepovolená hodnota" error="Zadejte hodnotu nižší, než je hodnota maximální!" sqref="I27:O33 K52:K54 K48 N47:N48 O46:O49 O51:O54 E27:F33 E34:O36 I47:J54 N52:N54 M48 L47:L54 M52:M54 H48 H52:H54 E45:E54 G45:G54 F52:F54 F48">
      <formula1>E27</formula1>
    </dataValidation>
    <dataValidation type="whole" allowBlank="1" showInputMessage="1" showErrorMessage="1" errorTitle="Chybové hlášení" error="Byla zadána vyšší hodnota, než je povolena_x000a_" sqref="N49 I45:N46">
      <formula1>1</formula1>
      <formula2>I27</formula2>
    </dataValidation>
    <dataValidation type="whole" allowBlank="1" showInputMessage="1" showErrorMessage="1" errorTitle="Chybové hlášení" error="Byla zadána vyšší hodnota, než je povolena_x000a_" sqref="O45">
      <formula1>1</formula1>
      <formula2>470</formula2>
    </dataValidation>
    <dataValidation type="whole" allowBlank="1" showInputMessage="1" showErrorMessage="1" errorTitle="Chybové hlášení" error="Byla zadána vyšší hodnota, než je povolena_x000a_" sqref="O50">
      <formula1>1</formula1>
      <formula2>440</formula2>
    </dataValidation>
    <dataValidation type="whole" operator="lessThanOrEqual" allowBlank="1" showInputMessage="1" showErrorMessage="1" errorTitle="Nepovolená hodnota" error="Zadejte hodnotu nižší, než je hodnota maximální!" sqref="N50 N51 M51 M50 M49 M47 K51 K50 K49 K47 H51 H50 H49 H47 H46 H45 F51 F50 F49 F47 F46 F45">
      <formula1>F27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Bc. Iveta Matějů</dc:creator>
  <cp:keywords/>
  <dc:description/>
  <cp:lastModifiedBy>Ing. Bc. Iveta Matějů</cp:lastModifiedBy>
  <cp:lastPrinted>2024-05-06T10:58:04Z</cp:lastPrinted>
  <dcterms:created xsi:type="dcterms:W3CDTF">2023-12-04T08:59:33Z</dcterms:created>
  <dcterms:modified xsi:type="dcterms:W3CDTF">2024-05-30T08:18:37Z</dcterms:modified>
  <cp:category/>
  <cp:version/>
  <cp:contentType/>
  <cp:contentStatus/>
</cp:coreProperties>
</file>